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320" windowHeight="11760"/>
  </bookViews>
  <sheets>
    <sheet name="нарматив дох" sheetId="11" r:id="rId1"/>
    <sheet name="коды адм" sheetId="10" r:id="rId2"/>
    <sheet name="доходы" sheetId="9" r:id="rId3"/>
    <sheet name="источники" sheetId="6" r:id="rId4"/>
    <sheet name="Ведомст" sheetId="2" r:id="rId5"/>
    <sheet name="Функц" sheetId="3" r:id="rId6"/>
    <sheet name="РзПр" sheetId="4" r:id="rId7"/>
    <sheet name="КЦСР" sheetId="5" r:id="rId8"/>
    <sheet name="прогр замств" sheetId="7" r:id="rId9"/>
    <sheet name="муниц гарант" sheetId="8" r:id="rId10"/>
  </sheets>
  <externalReferences>
    <externalReference r:id="rId11"/>
  </externalReferences>
  <definedNames>
    <definedName name="__bookmark_1" localSheetId="2">[1]Доходы_НОВ!#REF!</definedName>
    <definedName name="__bookmark_1" localSheetId="1">[1]Доходы_НОВ!#REF!</definedName>
    <definedName name="__bookmark_1" localSheetId="0">[1]Доходы_НОВ!#REF!</definedName>
    <definedName name="__bookmark_1">[1]Доходы_НОВ!#REF!</definedName>
    <definedName name="__bookmark_3" localSheetId="2">#REF!</definedName>
    <definedName name="__bookmark_3" localSheetId="1">#REF!</definedName>
    <definedName name="__bookmark_3" localSheetId="0">#REF!</definedName>
    <definedName name="__bookmark_3">#REF!</definedName>
    <definedName name="__bookmark_4" localSheetId="2">#REF!</definedName>
    <definedName name="__bookmark_4" localSheetId="1">#REF!</definedName>
    <definedName name="__bookmark_4" localSheetId="0">#REF!</definedName>
    <definedName name="__bookmark_4">#REF!</definedName>
    <definedName name="__bookmark_5" localSheetId="2">#REF!</definedName>
    <definedName name="__bookmark_5" localSheetId="1">#REF!</definedName>
    <definedName name="__bookmark_5" localSheetId="0">#REF!</definedName>
    <definedName name="__bookmark_5">#REF!</definedName>
    <definedName name="_xlnm._FilterDatabase" localSheetId="4" hidden="1">Ведомст!$M$14:$Z$154</definedName>
    <definedName name="_xlnm._FilterDatabase" localSheetId="7" hidden="1">КЦСР!$M$16:$Z$143</definedName>
    <definedName name="_xlnm._FilterDatabase" localSheetId="6" hidden="1">РзПр!$M$11:$Z$148</definedName>
    <definedName name="_xlnm._FilterDatabase" localSheetId="5" hidden="1">Функц!$N$15:$AA$45</definedName>
    <definedName name="_xlnm.Print_Titles" localSheetId="5">Функц!$14:$15</definedName>
    <definedName name="_xlnm.Print_Area" localSheetId="2">доходы!$B$1:$F$110</definedName>
    <definedName name="_xlnm.Print_Area" localSheetId="9">'муниц гарант'!$A$1:$K$22</definedName>
    <definedName name="_xlnm.Print_Area" localSheetId="0">'нарматив дох'!$A$1:$C$146</definedName>
    <definedName name="_xlnm.Print_Area" localSheetId="8">'прогр замств'!$A$1:$D$22</definedName>
    <definedName name="ттт">[1]Доходы_НОВ!#REF!</definedName>
  </definedNames>
  <calcPr calcId="145621"/>
</workbook>
</file>

<file path=xl/calcChain.xml><?xml version="1.0" encoding="utf-8"?>
<calcChain xmlns="http://schemas.openxmlformats.org/spreadsheetml/2006/main">
  <c r="X133" i="5" l="1"/>
  <c r="X118" i="5"/>
  <c r="X20" i="4"/>
  <c r="X37" i="4"/>
  <c r="X43" i="2"/>
  <c r="X25" i="2"/>
  <c r="Z105" i="5" l="1"/>
  <c r="Z104" i="5" s="1"/>
  <c r="Z103" i="5" s="1"/>
  <c r="Y105" i="5"/>
  <c r="Y104" i="5" s="1"/>
  <c r="Y103" i="5" s="1"/>
  <c r="X105" i="5"/>
  <c r="X104" i="5" s="1"/>
  <c r="X103" i="5" s="1"/>
  <c r="X30" i="2"/>
  <c r="X29" i="2" s="1"/>
  <c r="X32" i="5" l="1"/>
  <c r="Z136" i="4"/>
  <c r="Y136" i="4"/>
  <c r="X136" i="4"/>
  <c r="X24" i="4"/>
  <c r="Y16" i="3"/>
  <c r="X114" i="2"/>
  <c r="C31" i="6"/>
  <c r="D77" i="9"/>
  <c r="D78" i="9"/>
  <c r="D83" i="9"/>
  <c r="D86" i="9"/>
  <c r="F89" i="9"/>
  <c r="E89" i="9"/>
  <c r="D89" i="9"/>
  <c r="F91" i="9"/>
  <c r="E91" i="9"/>
  <c r="D91" i="9"/>
  <c r="E14" i="9"/>
  <c r="D14" i="9"/>
  <c r="F34" i="9"/>
  <c r="E34" i="9"/>
  <c r="D34" i="9"/>
  <c r="Y113" i="5" l="1"/>
  <c r="Z114" i="5"/>
  <c r="Z113" i="5" s="1"/>
  <c r="Y114" i="5"/>
  <c r="X114" i="5"/>
  <c r="X113" i="5" s="1"/>
  <c r="F32" i="9" l="1"/>
  <c r="E32" i="9"/>
  <c r="D32" i="9"/>
  <c r="Z128" i="5" l="1"/>
  <c r="Y128" i="5"/>
  <c r="X128" i="5"/>
  <c r="X139" i="5"/>
  <c r="Y139" i="5"/>
  <c r="Z139" i="5"/>
  <c r="Z143" i="4"/>
  <c r="Y143" i="4"/>
  <c r="X143" i="4"/>
  <c r="Z149" i="2"/>
  <c r="Y149" i="2"/>
  <c r="X149" i="2"/>
  <c r="C38" i="6" l="1"/>
  <c r="C37" i="6" s="1"/>
  <c r="C36" i="6" s="1"/>
  <c r="Z36" i="5" l="1"/>
  <c r="Z35" i="5" s="1"/>
  <c r="Z34" i="5" s="1"/>
  <c r="Y36" i="5"/>
  <c r="Y35" i="5" s="1"/>
  <c r="Y34" i="5" s="1"/>
  <c r="X36" i="5"/>
  <c r="X35" i="5" s="1"/>
  <c r="X34" i="5" s="1"/>
  <c r="Z133" i="5" l="1"/>
  <c r="Z132" i="5" s="1"/>
  <c r="Z131" i="5" s="1"/>
  <c r="Y133" i="5"/>
  <c r="Y132" i="5" s="1"/>
  <c r="Y131" i="5" s="1"/>
  <c r="X132" i="5"/>
  <c r="X131" i="5" s="1"/>
  <c r="Z127" i="5"/>
  <c r="Y127" i="5"/>
  <c r="X127" i="5"/>
  <c r="Z138" i="5"/>
  <c r="Z137" i="5" s="1"/>
  <c r="Y138" i="5"/>
  <c r="Y137" i="5" s="1"/>
  <c r="X138" i="5"/>
  <c r="X137" i="5" s="1"/>
  <c r="Z110" i="5"/>
  <c r="Z109" i="5" s="1"/>
  <c r="Z108" i="5" s="1"/>
  <c r="Z107" i="5" s="1"/>
  <c r="Y110" i="5"/>
  <c r="Y109" i="5" s="1"/>
  <c r="Y108" i="5" s="1"/>
  <c r="Y107" i="5" s="1"/>
  <c r="X110" i="5"/>
  <c r="X109" i="5" s="1"/>
  <c r="X108" i="5" s="1"/>
  <c r="X107" i="5" s="1"/>
  <c r="Z30" i="5"/>
  <c r="Y30" i="5"/>
  <c r="X30" i="5"/>
  <c r="Z22" i="5"/>
  <c r="Y22" i="5"/>
  <c r="X22" i="5"/>
  <c r="Z142" i="4" l="1"/>
  <c r="Z141" i="4" s="1"/>
  <c r="Z140" i="4" s="1"/>
  <c r="Y142" i="4"/>
  <c r="Y141" i="4" s="1"/>
  <c r="Y140" i="4" s="1"/>
  <c r="X142" i="4"/>
  <c r="X141" i="4" s="1"/>
  <c r="X140" i="4" s="1"/>
  <c r="Z138" i="4"/>
  <c r="Z137" i="4" s="1"/>
  <c r="Z135" i="4" s="1"/>
  <c r="Z134" i="4" s="1"/>
  <c r="Y138" i="4"/>
  <c r="Y137" i="4" s="1"/>
  <c r="Y135" i="4" s="1"/>
  <c r="Y134" i="4" s="1"/>
  <c r="X138" i="4"/>
  <c r="X137" i="4" s="1"/>
  <c r="X135" i="4" s="1"/>
  <c r="X134" i="4" s="1"/>
  <c r="Z67" i="4"/>
  <c r="Z66" i="4" s="1"/>
  <c r="Z65" i="4" s="1"/>
  <c r="Y67" i="4"/>
  <c r="Y66" i="4" s="1"/>
  <c r="Y65" i="4" s="1"/>
  <c r="X67" i="4"/>
  <c r="X66" i="4" s="1"/>
  <c r="X65" i="4" s="1"/>
  <c r="Z37" i="4"/>
  <c r="Z36" i="4" s="1"/>
  <c r="Z35" i="4" s="1"/>
  <c r="Y37" i="4"/>
  <c r="Y36" i="4" s="1"/>
  <c r="Y35" i="4" s="1"/>
  <c r="X36" i="4"/>
  <c r="X35" i="4" s="1"/>
  <c r="Z28" i="4"/>
  <c r="Y28" i="4"/>
  <c r="X28" i="4"/>
  <c r="AA42" i="3"/>
  <c r="Z42" i="3"/>
  <c r="Y42" i="3"/>
  <c r="AA40" i="3"/>
  <c r="Z40" i="3"/>
  <c r="Y40" i="3"/>
  <c r="AA23" i="3"/>
  <c r="Z23" i="3"/>
  <c r="Y23" i="3"/>
  <c r="Z34" i="2"/>
  <c r="Y34" i="2"/>
  <c r="X34" i="2"/>
  <c r="Z111" i="2"/>
  <c r="Z73" i="2"/>
  <c r="Z72" i="2" s="1"/>
  <c r="Z71" i="2" s="1"/>
  <c r="Y73" i="2"/>
  <c r="Y72" i="2" s="1"/>
  <c r="Y71" i="2" s="1"/>
  <c r="X73" i="2"/>
  <c r="X72" i="2" s="1"/>
  <c r="X71" i="2" s="1"/>
  <c r="Z148" i="2"/>
  <c r="Z147" i="2" s="1"/>
  <c r="Z146" i="2" s="1"/>
  <c r="Y148" i="2"/>
  <c r="Y147" i="2" s="1"/>
  <c r="Y146" i="2" s="1"/>
  <c r="X148" i="2"/>
  <c r="X147" i="2" s="1"/>
  <c r="X146" i="2" s="1"/>
  <c r="Z144" i="2"/>
  <c r="Z143" i="2" s="1"/>
  <c r="Z142" i="2" s="1"/>
  <c r="Y144" i="2"/>
  <c r="Y143" i="2" s="1"/>
  <c r="Y142" i="2" s="1"/>
  <c r="X144" i="2"/>
  <c r="X143" i="2" s="1"/>
  <c r="X142" i="2" s="1"/>
  <c r="X140" i="2" l="1"/>
  <c r="X141" i="2"/>
  <c r="Z140" i="2"/>
  <c r="Z141" i="2"/>
  <c r="Y140" i="2"/>
  <c r="Y141" i="2"/>
  <c r="Z43" i="2"/>
  <c r="Z42" i="2" s="1"/>
  <c r="Z41" i="2" s="1"/>
  <c r="Y43" i="2"/>
  <c r="Y42" i="2" s="1"/>
  <c r="Y41" i="2" s="1"/>
  <c r="X42" i="2"/>
  <c r="X41" i="2" s="1"/>
  <c r="F107" i="9" l="1"/>
  <c r="F106" i="9" s="1"/>
  <c r="E107" i="9"/>
  <c r="D107" i="9"/>
  <c r="D106" i="9" s="1"/>
  <c r="E106" i="9"/>
  <c r="F97" i="9"/>
  <c r="E97" i="9"/>
  <c r="D97" i="9"/>
  <c r="F95" i="9"/>
  <c r="E95" i="9"/>
  <c r="D95" i="9"/>
  <c r="D94" i="9"/>
  <c r="F87" i="9"/>
  <c r="E87" i="9"/>
  <c r="D87" i="9"/>
  <c r="F83" i="9"/>
  <c r="E83" i="9"/>
  <c r="F80" i="9"/>
  <c r="F79" i="9" s="1"/>
  <c r="E80" i="9"/>
  <c r="E79" i="9" s="1"/>
  <c r="D80" i="9"/>
  <c r="D79" i="9" s="1"/>
  <c r="F74" i="9"/>
  <c r="E74" i="9"/>
  <c r="D74" i="9"/>
  <c r="F72" i="9"/>
  <c r="E72" i="9"/>
  <c r="E71" i="9" s="1"/>
  <c r="D72" i="9"/>
  <c r="D71" i="9"/>
  <c r="F69" i="9"/>
  <c r="F68" i="9" s="1"/>
  <c r="E69" i="9"/>
  <c r="E68" i="9" s="1"/>
  <c r="D69" i="9"/>
  <c r="D68" i="9"/>
  <c r="F66" i="9"/>
  <c r="E66" i="9"/>
  <c r="E65" i="9" s="1"/>
  <c r="D66" i="9"/>
  <c r="F65" i="9"/>
  <c r="D65" i="9"/>
  <c r="F63" i="9"/>
  <c r="E63" i="9"/>
  <c r="E62" i="9" s="1"/>
  <c r="D63" i="9"/>
  <c r="D62" i="9" s="1"/>
  <c r="F62" i="9"/>
  <c r="F60" i="9"/>
  <c r="F59" i="9" s="1"/>
  <c r="E60" i="9"/>
  <c r="E59" i="9" s="1"/>
  <c r="D60" i="9"/>
  <c r="D59" i="9" s="1"/>
  <c r="F56" i="9"/>
  <c r="E56" i="9"/>
  <c r="D56" i="9"/>
  <c r="F54" i="9"/>
  <c r="E54" i="9"/>
  <c r="D54" i="9"/>
  <c r="D53" i="9"/>
  <c r="D52" i="9" s="1"/>
  <c r="F50" i="9"/>
  <c r="F49" i="9" s="1"/>
  <c r="E50" i="9"/>
  <c r="E49" i="9" s="1"/>
  <c r="D50" i="9"/>
  <c r="D49" i="9"/>
  <c r="F47" i="9"/>
  <c r="E47" i="9"/>
  <c r="D47" i="9"/>
  <c r="F45" i="9"/>
  <c r="E45" i="9"/>
  <c r="D45" i="9"/>
  <c r="F41" i="9"/>
  <c r="F40" i="9" s="1"/>
  <c r="F39" i="9" s="1"/>
  <c r="E41" i="9"/>
  <c r="E40" i="9" s="1"/>
  <c r="E39" i="9" s="1"/>
  <c r="D41" i="9"/>
  <c r="D40" i="9" s="1"/>
  <c r="D39" i="9" s="1"/>
  <c r="F37" i="9"/>
  <c r="F36" i="9" s="1"/>
  <c r="E37" i="9"/>
  <c r="E36" i="9" s="1"/>
  <c r="D37" i="9"/>
  <c r="D36" i="9" s="1"/>
  <c r="F29" i="9"/>
  <c r="E29" i="9"/>
  <c r="D29" i="9"/>
  <c r="F25" i="9"/>
  <c r="F24" i="9" s="1"/>
  <c r="E25" i="9"/>
  <c r="E24" i="9" s="1"/>
  <c r="D25" i="9"/>
  <c r="D24" i="9" s="1"/>
  <c r="F19" i="9"/>
  <c r="F18" i="9" s="1"/>
  <c r="E19" i="9"/>
  <c r="E18" i="9" s="1"/>
  <c r="D19" i="9"/>
  <c r="D18" i="9" s="1"/>
  <c r="F14" i="9"/>
  <c r="F13" i="9" s="1"/>
  <c r="E13" i="9"/>
  <c r="D13" i="9"/>
  <c r="E38" i="6"/>
  <c r="E37" i="6" s="1"/>
  <c r="E36" i="6" s="1"/>
  <c r="D38" i="6"/>
  <c r="D37" i="6" s="1"/>
  <c r="D36" i="6" s="1"/>
  <c r="E34" i="6"/>
  <c r="D34" i="6"/>
  <c r="C34" i="6"/>
  <c r="E28" i="6"/>
  <c r="D28" i="6"/>
  <c r="C28" i="6"/>
  <c r="E26" i="6"/>
  <c r="D26" i="6"/>
  <c r="C26" i="6"/>
  <c r="E25" i="6"/>
  <c r="D25" i="6"/>
  <c r="C25" i="6"/>
  <c r="E23" i="6"/>
  <c r="D23" i="6"/>
  <c r="C23" i="6"/>
  <c r="E21" i="6"/>
  <c r="D21" i="6"/>
  <c r="C21" i="6"/>
  <c r="C19" i="6"/>
  <c r="C13" i="6" s="1"/>
  <c r="E17" i="6"/>
  <c r="D17" i="6"/>
  <c r="C17" i="6"/>
  <c r="E15" i="6"/>
  <c r="D15" i="6"/>
  <c r="C15" i="6"/>
  <c r="E14" i="6"/>
  <c r="D14" i="6"/>
  <c r="D13" i="6" s="1"/>
  <c r="C14" i="6"/>
  <c r="Z124" i="5"/>
  <c r="Z123" i="5" s="1"/>
  <c r="Z122" i="5" s="1"/>
  <c r="Z118" i="5"/>
  <c r="Z117" i="5" s="1"/>
  <c r="Z116" i="5" s="1"/>
  <c r="Z100" i="5"/>
  <c r="Z99" i="5" s="1"/>
  <c r="Z98" i="5" s="1"/>
  <c r="Z96" i="5"/>
  <c r="Z95" i="5" s="1"/>
  <c r="Z94" i="5" s="1"/>
  <c r="Z93" i="5" s="1"/>
  <c r="Z91" i="5"/>
  <c r="Z90" i="5" s="1"/>
  <c r="Z89" i="5" s="1"/>
  <c r="Z88" i="5" s="1"/>
  <c r="Z86" i="5"/>
  <c r="Z85" i="5" s="1"/>
  <c r="Z84" i="5" s="1"/>
  <c r="Z82" i="5"/>
  <c r="Z81" i="5" s="1"/>
  <c r="Z80" i="5" s="1"/>
  <c r="Z77" i="5"/>
  <c r="Z76" i="5" s="1"/>
  <c r="Z75" i="5" s="1"/>
  <c r="Z74" i="5" s="1"/>
  <c r="Z72" i="5"/>
  <c r="Z71" i="5" s="1"/>
  <c r="Z70" i="5" s="1"/>
  <c r="Z69" i="5" s="1"/>
  <c r="Z67" i="5"/>
  <c r="Z66" i="5" s="1"/>
  <c r="Z65" i="5" s="1"/>
  <c r="Z62" i="5"/>
  <c r="Z61" i="5" s="1"/>
  <c r="Z60" i="5" s="1"/>
  <c r="Z57" i="5"/>
  <c r="Z56" i="5" s="1"/>
  <c r="Z55" i="5" s="1"/>
  <c r="Z53" i="5"/>
  <c r="Z52" i="5" s="1"/>
  <c r="Z51" i="5" s="1"/>
  <c r="Z47" i="5"/>
  <c r="Z46" i="5" s="1"/>
  <c r="Z45" i="5" s="1"/>
  <c r="Z44" i="5" s="1"/>
  <c r="Z42" i="5"/>
  <c r="Z41" i="5" s="1"/>
  <c r="Z40" i="5" s="1"/>
  <c r="Z39" i="5" s="1"/>
  <c r="Z26" i="5"/>
  <c r="Z25" i="5" s="1"/>
  <c r="Z21" i="5"/>
  <c r="Z19" i="5"/>
  <c r="Z18" i="5" s="1"/>
  <c r="Y124" i="5"/>
  <c r="Y123" i="5" s="1"/>
  <c r="Y122" i="5" s="1"/>
  <c r="Y118" i="5"/>
  <c r="Y117" i="5" s="1"/>
  <c r="Y116" i="5" s="1"/>
  <c r="Y100" i="5"/>
  <c r="Y99" i="5" s="1"/>
  <c r="Y98" i="5" s="1"/>
  <c r="Y96" i="5"/>
  <c r="Y95" i="5" s="1"/>
  <c r="Y94" i="5" s="1"/>
  <c r="Y93" i="5" s="1"/>
  <c r="Y91" i="5"/>
  <c r="Y90" i="5" s="1"/>
  <c r="Y89" i="5" s="1"/>
  <c r="Y88" i="5" s="1"/>
  <c r="Y86" i="5"/>
  <c r="Y85" i="5" s="1"/>
  <c r="Y84" i="5" s="1"/>
  <c r="Y82" i="5"/>
  <c r="Y81" i="5" s="1"/>
  <c r="Y80" i="5" s="1"/>
  <c r="Y77" i="5"/>
  <c r="Y76" i="5" s="1"/>
  <c r="Y75" i="5" s="1"/>
  <c r="Y74" i="5" s="1"/>
  <c r="Y72" i="5"/>
  <c r="Y71" i="5" s="1"/>
  <c r="Y70" i="5" s="1"/>
  <c r="Y69" i="5" s="1"/>
  <c r="Y67" i="5"/>
  <c r="Y66" i="5" s="1"/>
  <c r="Y65" i="5" s="1"/>
  <c r="Y62" i="5"/>
  <c r="Y61" i="5" s="1"/>
  <c r="Y60" i="5" s="1"/>
  <c r="Y57" i="5"/>
  <c r="Y56" i="5" s="1"/>
  <c r="Y55" i="5" s="1"/>
  <c r="Y53" i="5"/>
  <c r="Y52" i="5" s="1"/>
  <c r="Y51" i="5" s="1"/>
  <c r="Y47" i="5"/>
  <c r="Y46" i="5" s="1"/>
  <c r="Y45" i="5" s="1"/>
  <c r="Y44" i="5" s="1"/>
  <c r="Y42" i="5"/>
  <c r="Y41" i="5" s="1"/>
  <c r="Y40" i="5" s="1"/>
  <c r="Y39" i="5" s="1"/>
  <c r="Y26" i="5"/>
  <c r="Y25" i="5" s="1"/>
  <c r="Y21" i="5"/>
  <c r="Y19" i="5"/>
  <c r="Y18" i="5" s="1"/>
  <c r="X141" i="5"/>
  <c r="X19" i="5"/>
  <c r="X18" i="5" s="1"/>
  <c r="X17" i="5" s="1"/>
  <c r="X21" i="5"/>
  <c r="X26" i="5"/>
  <c r="X25" i="5" s="1"/>
  <c r="X42" i="5"/>
  <c r="X41" i="5" s="1"/>
  <c r="X40" i="5" s="1"/>
  <c r="X39" i="5" s="1"/>
  <c r="X47" i="5"/>
  <c r="X46" i="5" s="1"/>
  <c r="X45" i="5" s="1"/>
  <c r="X44" i="5" s="1"/>
  <c r="X53" i="5"/>
  <c r="X52" i="5" s="1"/>
  <c r="X51" i="5" s="1"/>
  <c r="X57" i="5"/>
  <c r="X56" i="5" s="1"/>
  <c r="X55" i="5" s="1"/>
  <c r="X62" i="5"/>
  <c r="X61" i="5" s="1"/>
  <c r="X60" i="5" s="1"/>
  <c r="X67" i="5"/>
  <c r="X66" i="5" s="1"/>
  <c r="X65" i="5" s="1"/>
  <c r="X72" i="5"/>
  <c r="X71" i="5" s="1"/>
  <c r="X70" i="5" s="1"/>
  <c r="X69" i="5" s="1"/>
  <c r="X77" i="5"/>
  <c r="X76" i="5" s="1"/>
  <c r="X75" i="5" s="1"/>
  <c r="X74" i="5" s="1"/>
  <c r="X82" i="5"/>
  <c r="X81" i="5" s="1"/>
  <c r="X80" i="5" s="1"/>
  <c r="X86" i="5"/>
  <c r="X85" i="5" s="1"/>
  <c r="X84" i="5" s="1"/>
  <c r="X91" i="5"/>
  <c r="X90" i="5" s="1"/>
  <c r="X89" i="5" s="1"/>
  <c r="X88" i="5" s="1"/>
  <c r="X96" i="5"/>
  <c r="X95" i="5" s="1"/>
  <c r="X94" i="5" s="1"/>
  <c r="X93" i="5" s="1"/>
  <c r="X100" i="5"/>
  <c r="X99" i="5" s="1"/>
  <c r="X98" i="5" s="1"/>
  <c r="X117" i="5"/>
  <c r="X116" i="5" s="1"/>
  <c r="X124" i="5"/>
  <c r="X123" i="5" s="1"/>
  <c r="X122" i="5" s="1"/>
  <c r="Z132" i="4"/>
  <c r="Z131" i="4" s="1"/>
  <c r="Z130" i="4" s="1"/>
  <c r="Z129" i="4" s="1"/>
  <c r="Z128" i="4" s="1"/>
  <c r="Z126" i="4"/>
  <c r="Z125" i="4" s="1"/>
  <c r="Z124" i="4" s="1"/>
  <c r="Z123" i="4" s="1"/>
  <c r="Z119" i="4"/>
  <c r="Z118" i="4" s="1"/>
  <c r="Z117" i="4" s="1"/>
  <c r="Z115" i="4"/>
  <c r="Z114" i="4" s="1"/>
  <c r="Z113" i="4" s="1"/>
  <c r="Z108" i="4"/>
  <c r="Z107" i="4" s="1"/>
  <c r="Z105" i="4"/>
  <c r="Z104" i="4" s="1"/>
  <c r="Z99" i="4"/>
  <c r="Z98" i="4" s="1"/>
  <c r="Z97" i="4" s="1"/>
  <c r="Z96" i="4" s="1"/>
  <c r="Z95" i="4" s="1"/>
  <c r="Z93" i="4"/>
  <c r="Z92" i="4" s="1"/>
  <c r="Z91" i="4" s="1"/>
  <c r="Z90" i="4" s="1"/>
  <c r="Z89" i="4" s="1"/>
  <c r="Z86" i="4"/>
  <c r="Z85" i="4" s="1"/>
  <c r="Z83" i="4"/>
  <c r="Z82" i="4" s="1"/>
  <c r="Z77" i="4"/>
  <c r="Z76" i="4" s="1"/>
  <c r="Z74" i="4"/>
  <c r="Z73" i="4" s="1"/>
  <c r="Z63" i="4"/>
  <c r="Z62" i="4" s="1"/>
  <c r="Z61" i="4" s="1"/>
  <c r="Z60" i="4" s="1"/>
  <c r="Z59" i="4" s="1"/>
  <c r="Z57" i="4"/>
  <c r="Z56" i="4" s="1"/>
  <c r="Z55" i="4" s="1"/>
  <c r="Z54" i="4" s="1"/>
  <c r="Z53" i="4" s="1"/>
  <c r="Z51" i="4"/>
  <c r="Z50" i="4" s="1"/>
  <c r="Z49" i="4" s="1"/>
  <c r="Z45" i="4"/>
  <c r="Z44" i="4" s="1"/>
  <c r="Z43" i="4" s="1"/>
  <c r="Z42" i="4" s="1"/>
  <c r="Z41" i="4" s="1"/>
  <c r="Z31" i="4"/>
  <c r="Z20" i="4"/>
  <c r="Z19" i="4" s="1"/>
  <c r="Z18" i="4" s="1"/>
  <c r="Z17" i="4" s="1"/>
  <c r="Z15" i="4"/>
  <c r="Z14" i="4" s="1"/>
  <c r="Z13" i="4" s="1"/>
  <c r="Y132" i="4"/>
  <c r="Y131" i="4" s="1"/>
  <c r="Y130" i="4" s="1"/>
  <c r="Y129" i="4" s="1"/>
  <c r="Y128" i="4" s="1"/>
  <c r="Y126" i="4"/>
  <c r="Y125" i="4" s="1"/>
  <c r="Y124" i="4" s="1"/>
  <c r="Y123" i="4" s="1"/>
  <c r="Y119" i="4"/>
  <c r="Y118" i="4" s="1"/>
  <c r="Y117" i="4" s="1"/>
  <c r="Y115" i="4"/>
  <c r="Y114" i="4" s="1"/>
  <c r="Y113" i="4" s="1"/>
  <c r="Y108" i="4"/>
  <c r="Y107" i="4" s="1"/>
  <c r="Y105" i="4"/>
  <c r="Y104" i="4" s="1"/>
  <c r="Y99" i="4"/>
  <c r="Y98" i="4" s="1"/>
  <c r="Y97" i="4" s="1"/>
  <c r="Y96" i="4" s="1"/>
  <c r="Y95" i="4" s="1"/>
  <c r="Y93" i="4"/>
  <c r="Y92" i="4" s="1"/>
  <c r="Y91" i="4" s="1"/>
  <c r="Y90" i="4" s="1"/>
  <c r="Y89" i="4" s="1"/>
  <c r="Y86" i="4"/>
  <c r="Y85" i="4" s="1"/>
  <c r="Y83" i="4"/>
  <c r="Y82" i="4" s="1"/>
  <c r="Y77" i="4"/>
  <c r="Y76" i="4" s="1"/>
  <c r="Y74" i="4"/>
  <c r="Y73" i="4" s="1"/>
  <c r="Y63" i="4"/>
  <c r="Y62" i="4" s="1"/>
  <c r="Y61" i="4" s="1"/>
  <c r="Y60" i="4" s="1"/>
  <c r="Y59" i="4" s="1"/>
  <c r="Y57" i="4"/>
  <c r="Y56" i="4" s="1"/>
  <c r="Y55" i="4" s="1"/>
  <c r="Y54" i="4" s="1"/>
  <c r="Y53" i="4" s="1"/>
  <c r="Y51" i="4"/>
  <c r="Y50" i="4" s="1"/>
  <c r="Y49" i="4" s="1"/>
  <c r="Y45" i="4"/>
  <c r="Y44" i="4" s="1"/>
  <c r="Y43" i="4" s="1"/>
  <c r="Y42" i="4" s="1"/>
  <c r="Y41" i="4" s="1"/>
  <c r="Y31" i="4"/>
  <c r="Y20" i="4"/>
  <c r="Y19" i="4" s="1"/>
  <c r="Y18" i="4" s="1"/>
  <c r="Y17" i="4" s="1"/>
  <c r="Y15" i="4"/>
  <c r="Y14" i="4" s="1"/>
  <c r="Y13" i="4" s="1"/>
  <c r="X146" i="4"/>
  <c r="X15" i="4"/>
  <c r="X14" i="4" s="1"/>
  <c r="X13" i="4" s="1"/>
  <c r="X19" i="4"/>
  <c r="X18" i="4" s="1"/>
  <c r="X17" i="4" s="1"/>
  <c r="X31" i="4"/>
  <c r="X45" i="4"/>
  <c r="X44" i="4" s="1"/>
  <c r="X43" i="4" s="1"/>
  <c r="X42" i="4" s="1"/>
  <c r="X41" i="4" s="1"/>
  <c r="X51" i="4"/>
  <c r="X50" i="4" s="1"/>
  <c r="X49" i="4" s="1"/>
  <c r="X57" i="4"/>
  <c r="X56" i="4" s="1"/>
  <c r="X55" i="4" s="1"/>
  <c r="X54" i="4" s="1"/>
  <c r="X53" i="4" s="1"/>
  <c r="X63" i="4"/>
  <c r="X62" i="4" s="1"/>
  <c r="X61" i="4" s="1"/>
  <c r="X60" i="4" s="1"/>
  <c r="X59" i="4" s="1"/>
  <c r="X74" i="4"/>
  <c r="X73" i="4" s="1"/>
  <c r="X77" i="4"/>
  <c r="X76" i="4" s="1"/>
  <c r="X83" i="4"/>
  <c r="X82" i="4" s="1"/>
  <c r="X86" i="4"/>
  <c r="X85" i="4" s="1"/>
  <c r="X93" i="4"/>
  <c r="X92" i="4" s="1"/>
  <c r="X91" i="4" s="1"/>
  <c r="X90" i="4" s="1"/>
  <c r="X89" i="4" s="1"/>
  <c r="X99" i="4"/>
  <c r="X98" i="4" s="1"/>
  <c r="X97" i="4" s="1"/>
  <c r="X96" i="4" s="1"/>
  <c r="X95" i="4" s="1"/>
  <c r="X105" i="4"/>
  <c r="X104" i="4" s="1"/>
  <c r="X108" i="4"/>
  <c r="X107" i="4" s="1"/>
  <c r="X115" i="4"/>
  <c r="X114" i="4" s="1"/>
  <c r="X113" i="4" s="1"/>
  <c r="X119" i="4"/>
  <c r="X118" i="4" s="1"/>
  <c r="X117" i="4" s="1"/>
  <c r="X126" i="4"/>
  <c r="X125" i="4" s="1"/>
  <c r="X124" i="4" s="1"/>
  <c r="X123" i="4" s="1"/>
  <c r="X132" i="4"/>
  <c r="X131" i="4" s="1"/>
  <c r="X130" i="4" s="1"/>
  <c r="X129" i="4" s="1"/>
  <c r="X128" i="4" s="1"/>
  <c r="AA37" i="3"/>
  <c r="AA35" i="3"/>
  <c r="AA31" i="3"/>
  <c r="AA28" i="3"/>
  <c r="AA21" i="3"/>
  <c r="AA16" i="3"/>
  <c r="Z37" i="3"/>
  <c r="Z35" i="3"/>
  <c r="Z31" i="3"/>
  <c r="Z28" i="3"/>
  <c r="Z21" i="3"/>
  <c r="Z16" i="3"/>
  <c r="Y37" i="3"/>
  <c r="Y31" i="3"/>
  <c r="Y28" i="3"/>
  <c r="Y21" i="3"/>
  <c r="Y35" i="3"/>
  <c r="Y44" i="3"/>
  <c r="Y45" i="3" s="1"/>
  <c r="Z138" i="2"/>
  <c r="Z137" i="2" s="1"/>
  <c r="Z136" i="2" s="1"/>
  <c r="Z135" i="2" s="1"/>
  <c r="Z134" i="2" s="1"/>
  <c r="Z132" i="2"/>
  <c r="Z131" i="2" s="1"/>
  <c r="Z130" i="2" s="1"/>
  <c r="Z129" i="2" s="1"/>
  <c r="Z128" i="2" s="1"/>
  <c r="Z125" i="2"/>
  <c r="Z124" i="2" s="1"/>
  <c r="Z123" i="2" s="1"/>
  <c r="Z121" i="2"/>
  <c r="Z120" i="2" s="1"/>
  <c r="Z119" i="2" s="1"/>
  <c r="Z114" i="2"/>
  <c r="Z113" i="2" s="1"/>
  <c r="Z110" i="2"/>
  <c r="Z105" i="2"/>
  <c r="Z104" i="2" s="1"/>
  <c r="Z103" i="2" s="1"/>
  <c r="Z102" i="2" s="1"/>
  <c r="Z101" i="2" s="1"/>
  <c r="Z99" i="2"/>
  <c r="Z98" i="2" s="1"/>
  <c r="Z97" i="2" s="1"/>
  <c r="Z96" i="2" s="1"/>
  <c r="Z95" i="2" s="1"/>
  <c r="Z92" i="2"/>
  <c r="Z91" i="2" s="1"/>
  <c r="Z89" i="2"/>
  <c r="Z88" i="2" s="1"/>
  <c r="Z83" i="2"/>
  <c r="Z82" i="2" s="1"/>
  <c r="Z80" i="2"/>
  <c r="Z79" i="2" s="1"/>
  <c r="Z69" i="2"/>
  <c r="Z68" i="2" s="1"/>
  <c r="Z67" i="2" s="1"/>
  <c r="Z66" i="2" s="1"/>
  <c r="Z65" i="2" s="1"/>
  <c r="Z63" i="2"/>
  <c r="Z62" i="2" s="1"/>
  <c r="Z61" i="2" s="1"/>
  <c r="Z60" i="2" s="1"/>
  <c r="Z59" i="2" s="1"/>
  <c r="Z57" i="2"/>
  <c r="Z56" i="2" s="1"/>
  <c r="Z55" i="2" s="1"/>
  <c r="Z51" i="2"/>
  <c r="Z50" i="2" s="1"/>
  <c r="Z49" i="2" s="1"/>
  <c r="Z48" i="2" s="1"/>
  <c r="Z47" i="2" s="1"/>
  <c r="Z37" i="2"/>
  <c r="Z25" i="2"/>
  <c r="Z24" i="2" s="1"/>
  <c r="Z23" i="2" s="1"/>
  <c r="Z22" i="2" s="1"/>
  <c r="Z20" i="2"/>
  <c r="Z19" i="2" s="1"/>
  <c r="Y138" i="2"/>
  <c r="Y137" i="2" s="1"/>
  <c r="Y136" i="2" s="1"/>
  <c r="Y135" i="2" s="1"/>
  <c r="Y134" i="2" s="1"/>
  <c r="Y132" i="2"/>
  <c r="Y131" i="2" s="1"/>
  <c r="Y130" i="2" s="1"/>
  <c r="Y129" i="2" s="1"/>
  <c r="Y128" i="2" s="1"/>
  <c r="Y125" i="2"/>
  <c r="Y124" i="2" s="1"/>
  <c r="Y123" i="2" s="1"/>
  <c r="Y121" i="2"/>
  <c r="Y120" i="2" s="1"/>
  <c r="Y114" i="2"/>
  <c r="Y113" i="2" s="1"/>
  <c r="Y111" i="2"/>
  <c r="Y110" i="2" s="1"/>
  <c r="Y105" i="2"/>
  <c r="Y104" i="2" s="1"/>
  <c r="Y103" i="2" s="1"/>
  <c r="Y102" i="2" s="1"/>
  <c r="Y101" i="2" s="1"/>
  <c r="Y99" i="2"/>
  <c r="Y98" i="2" s="1"/>
  <c r="Y97" i="2" s="1"/>
  <c r="Y96" i="2" s="1"/>
  <c r="Y95" i="2" s="1"/>
  <c r="Y92" i="2"/>
  <c r="Y91" i="2" s="1"/>
  <c r="Y89" i="2"/>
  <c r="Y88" i="2" s="1"/>
  <c r="Y83" i="2"/>
  <c r="Y82" i="2" s="1"/>
  <c r="Y80" i="2"/>
  <c r="Y79" i="2" s="1"/>
  <c r="Y69" i="2"/>
  <c r="Y68" i="2" s="1"/>
  <c r="Y67" i="2" s="1"/>
  <c r="Y66" i="2" s="1"/>
  <c r="Y65" i="2" s="1"/>
  <c r="Y63" i="2"/>
  <c r="Y62" i="2" s="1"/>
  <c r="Y61" i="2" s="1"/>
  <c r="Y60" i="2" s="1"/>
  <c r="Y59" i="2" s="1"/>
  <c r="Y57" i="2"/>
  <c r="Y56" i="2" s="1"/>
  <c r="Y55" i="2" s="1"/>
  <c r="Y51" i="2"/>
  <c r="Y50" i="2" s="1"/>
  <c r="Y49" i="2" s="1"/>
  <c r="Y48" i="2" s="1"/>
  <c r="Y47" i="2" s="1"/>
  <c r="Y37" i="2"/>
  <c r="Y25" i="2"/>
  <c r="Y24" i="2" s="1"/>
  <c r="Y23" i="2" s="1"/>
  <c r="Y22" i="2" s="1"/>
  <c r="Y20" i="2"/>
  <c r="Y19" i="2" s="1"/>
  <c r="X20" i="2"/>
  <c r="X19" i="2" s="1"/>
  <c r="X18" i="2" s="1"/>
  <c r="X24" i="2"/>
  <c r="X23" i="2" s="1"/>
  <c r="X22" i="2" s="1"/>
  <c r="X37" i="2"/>
  <c r="X51" i="2"/>
  <c r="X50" i="2" s="1"/>
  <c r="X49" i="2" s="1"/>
  <c r="X48" i="2" s="1"/>
  <c r="X47" i="2" s="1"/>
  <c r="X57" i="2"/>
  <c r="X56" i="2" s="1"/>
  <c r="X55" i="2" s="1"/>
  <c r="X63" i="2"/>
  <c r="X62" i="2" s="1"/>
  <c r="X61" i="2" s="1"/>
  <c r="X60" i="2" s="1"/>
  <c r="X59" i="2" s="1"/>
  <c r="X69" i="2"/>
  <c r="X68" i="2" s="1"/>
  <c r="X67" i="2" s="1"/>
  <c r="X66" i="2" s="1"/>
  <c r="X65" i="2" s="1"/>
  <c r="X80" i="2"/>
  <c r="X79" i="2" s="1"/>
  <c r="X83" i="2"/>
  <c r="X82" i="2" s="1"/>
  <c r="X89" i="2"/>
  <c r="X88" i="2" s="1"/>
  <c r="X92" i="2"/>
  <c r="X91" i="2" s="1"/>
  <c r="X99" i="2"/>
  <c r="X98" i="2" s="1"/>
  <c r="X97" i="2" s="1"/>
  <c r="X96" i="2" s="1"/>
  <c r="X95" i="2" s="1"/>
  <c r="X105" i="2"/>
  <c r="X104" i="2" s="1"/>
  <c r="X103" i="2" s="1"/>
  <c r="X102" i="2" s="1"/>
  <c r="X101" i="2" s="1"/>
  <c r="X111" i="2"/>
  <c r="X110" i="2" s="1"/>
  <c r="X113" i="2"/>
  <c r="X121" i="2"/>
  <c r="X120" i="2" s="1"/>
  <c r="X119" i="2" s="1"/>
  <c r="X125" i="2"/>
  <c r="X124" i="2" s="1"/>
  <c r="X123" i="2" s="1"/>
  <c r="X132" i="2"/>
  <c r="X131" i="2" s="1"/>
  <c r="X130" i="2" s="1"/>
  <c r="X129" i="2" s="1"/>
  <c r="X128" i="2" s="1"/>
  <c r="X138" i="2"/>
  <c r="X137" i="2" s="1"/>
  <c r="X136" i="2" s="1"/>
  <c r="X135" i="2" s="1"/>
  <c r="X134" i="2" s="1"/>
  <c r="Z17" i="5" l="1"/>
  <c r="Y17" i="5"/>
  <c r="X17" i="2"/>
  <c r="Z18" i="2"/>
  <c r="Z17" i="2"/>
  <c r="Y18" i="2"/>
  <c r="Y17" i="2"/>
  <c r="F44" i="9"/>
  <c r="F43" i="9" s="1"/>
  <c r="E44" i="9"/>
  <c r="D44" i="9"/>
  <c r="D43" i="9" s="1"/>
  <c r="X112" i="5"/>
  <c r="Z112" i="5"/>
  <c r="Y112" i="5"/>
  <c r="Y48" i="4"/>
  <c r="Z48" i="4"/>
  <c r="F86" i="9"/>
  <c r="D32" i="6"/>
  <c r="D31" i="6" s="1"/>
  <c r="D33" i="6"/>
  <c r="E43" i="9"/>
  <c r="F53" i="9"/>
  <c r="F52" i="9" s="1"/>
  <c r="E58" i="9"/>
  <c r="E13" i="6"/>
  <c r="C20" i="6"/>
  <c r="E32" i="6"/>
  <c r="E31" i="6" s="1"/>
  <c r="E30" i="6" s="1"/>
  <c r="E12" i="6" s="1"/>
  <c r="E33" i="6"/>
  <c r="D58" i="9"/>
  <c r="X48" i="4"/>
  <c r="E78" i="9"/>
  <c r="C32" i="6"/>
  <c r="C30" i="6" s="1"/>
  <c r="C12" i="6" s="1"/>
  <c r="C33" i="6"/>
  <c r="F78" i="9"/>
  <c r="E86" i="9"/>
  <c r="E94" i="9"/>
  <c r="Y127" i="2"/>
  <c r="Z54" i="2"/>
  <c r="X54" i="2"/>
  <c r="Y54" i="2"/>
  <c r="Y38" i="5"/>
  <c r="X59" i="5"/>
  <c r="Y59" i="5"/>
  <c r="Z38" i="5"/>
  <c r="X38" i="5"/>
  <c r="X50" i="5"/>
  <c r="Y122" i="4"/>
  <c r="Y121" i="4" s="1"/>
  <c r="X103" i="4"/>
  <c r="X102" i="4" s="1"/>
  <c r="X101" i="4" s="1"/>
  <c r="X88" i="4" s="1"/>
  <c r="Z81" i="4"/>
  <c r="Z80" i="4" s="1"/>
  <c r="Z79" i="4" s="1"/>
  <c r="Z27" i="4"/>
  <c r="X81" i="4"/>
  <c r="X80" i="4" s="1"/>
  <c r="X79" i="4" s="1"/>
  <c r="X72" i="4"/>
  <c r="X71" i="4" s="1"/>
  <c r="X70" i="4" s="1"/>
  <c r="X27" i="4"/>
  <c r="Y72" i="4"/>
  <c r="Y71" i="4" s="1"/>
  <c r="Y70" i="4" s="1"/>
  <c r="X118" i="2"/>
  <c r="X117" i="2" s="1"/>
  <c r="X116" i="2" s="1"/>
  <c r="Z109" i="2"/>
  <c r="Z108" i="2" s="1"/>
  <c r="Z107" i="2" s="1"/>
  <c r="Z94" i="2" s="1"/>
  <c r="X109" i="2"/>
  <c r="X108" i="2" s="1"/>
  <c r="X107" i="2" s="1"/>
  <c r="X94" i="2" s="1"/>
  <c r="Y87" i="2"/>
  <c r="Y86" i="2" s="1"/>
  <c r="Y85" i="2" s="1"/>
  <c r="X87" i="2"/>
  <c r="X86" i="2" s="1"/>
  <c r="X85" i="2" s="1"/>
  <c r="X78" i="2"/>
  <c r="X77" i="2" s="1"/>
  <c r="X76" i="2" s="1"/>
  <c r="Z33" i="2"/>
  <c r="Z32" i="2" s="1"/>
  <c r="Y33" i="2"/>
  <c r="F31" i="9"/>
  <c r="F28" i="9" s="1"/>
  <c r="D31" i="9"/>
  <c r="D28" i="9" s="1"/>
  <c r="E31" i="9"/>
  <c r="E28" i="9" s="1"/>
  <c r="X112" i="4"/>
  <c r="X111" i="4" s="1"/>
  <c r="X110" i="4" s="1"/>
  <c r="X122" i="4"/>
  <c r="X121" i="4" s="1"/>
  <c r="X79" i="5"/>
  <c r="Y109" i="2"/>
  <c r="Y108" i="2" s="1"/>
  <c r="Y107" i="2" s="1"/>
  <c r="Y94" i="2" s="1"/>
  <c r="Z103" i="4"/>
  <c r="Z102" i="4" s="1"/>
  <c r="Z101" i="4" s="1"/>
  <c r="Z88" i="4" s="1"/>
  <c r="Y79" i="5"/>
  <c r="D20" i="6"/>
  <c r="E20" i="6"/>
  <c r="F58" i="9"/>
  <c r="F94" i="9"/>
  <c r="X127" i="2"/>
  <c r="Y118" i="2"/>
  <c r="Y117" i="2" s="1"/>
  <c r="Y116" i="2" s="1"/>
  <c r="Z127" i="2"/>
  <c r="Y27" i="4"/>
  <c r="Y26" i="4" s="1"/>
  <c r="Y12" i="4" s="1"/>
  <c r="E53" i="9"/>
  <c r="E52" i="9" s="1"/>
  <c r="F71" i="9"/>
  <c r="D30" i="6"/>
  <c r="D12" i="6" s="1"/>
  <c r="Z50" i="5"/>
  <c r="Z59" i="5"/>
  <c r="Z79" i="5"/>
  <c r="Y50" i="5"/>
  <c r="Z122" i="4"/>
  <c r="Z121" i="4" s="1"/>
  <c r="Z72" i="4"/>
  <c r="Z71" i="4" s="1"/>
  <c r="Z70" i="4" s="1"/>
  <c r="Z112" i="4"/>
  <c r="Z111" i="4" s="1"/>
  <c r="Z110" i="4" s="1"/>
  <c r="Y103" i="4"/>
  <c r="Y102" i="4" s="1"/>
  <c r="Y101" i="4" s="1"/>
  <c r="Y88" i="4" s="1"/>
  <c r="Y81" i="4"/>
  <c r="Y80" i="4" s="1"/>
  <c r="Y79" i="4" s="1"/>
  <c r="Y112" i="4"/>
  <c r="Y111" i="4" s="1"/>
  <c r="Y110" i="4" s="1"/>
  <c r="Z78" i="2"/>
  <c r="Z77" i="2" s="1"/>
  <c r="Z76" i="2" s="1"/>
  <c r="Z118" i="2"/>
  <c r="Z117" i="2" s="1"/>
  <c r="Z116" i="2" s="1"/>
  <c r="Z87" i="2"/>
  <c r="Z86" i="2" s="1"/>
  <c r="Z85" i="2" s="1"/>
  <c r="Y78" i="2"/>
  <c r="Y77" i="2" s="1"/>
  <c r="Y76" i="2" s="1"/>
  <c r="X33" i="2"/>
  <c r="Z16" i="2" l="1"/>
  <c r="Z49" i="5"/>
  <c r="Y49" i="5"/>
  <c r="X49" i="5"/>
  <c r="X143" i="5" s="1"/>
  <c r="Y69" i="4"/>
  <c r="Y75" i="2"/>
  <c r="E77" i="9"/>
  <c r="E76" i="9" s="1"/>
  <c r="E110" i="9" s="1"/>
  <c r="E12" i="9"/>
  <c r="F77" i="9"/>
  <c r="F76" i="9" s="1"/>
  <c r="D12" i="9"/>
  <c r="Z69" i="4"/>
  <c r="D76" i="9"/>
  <c r="Z26" i="4"/>
  <c r="Z12" i="4" s="1"/>
  <c r="X26" i="4"/>
  <c r="X12" i="4" s="1"/>
  <c r="X69" i="4"/>
  <c r="X75" i="2"/>
  <c r="Y32" i="2"/>
  <c r="Y16" i="2" s="1"/>
  <c r="X32" i="2"/>
  <c r="X16" i="2" s="1"/>
  <c r="X152" i="2" s="1"/>
  <c r="F12" i="9"/>
  <c r="Z75" i="2"/>
  <c r="Y152" i="2" l="1"/>
  <c r="Y153" i="2" s="1"/>
  <c r="Z152" i="2"/>
  <c r="Z153" i="2" s="1"/>
  <c r="F110" i="9"/>
  <c r="D110" i="9"/>
  <c r="X148" i="4"/>
  <c r="X154" i="2"/>
  <c r="Z141" i="5" l="1"/>
  <c r="Z143" i="5" s="1"/>
  <c r="AA44" i="3"/>
  <c r="AA45" i="3" s="1"/>
  <c r="Z146" i="4"/>
  <c r="Z148" i="4" s="1"/>
  <c r="Y146" i="4"/>
  <c r="Y148" i="4" s="1"/>
  <c r="Y141" i="5"/>
  <c r="Y143" i="5" s="1"/>
  <c r="Z44" i="3"/>
  <c r="Z45" i="3" s="1"/>
  <c r="Y154" i="2"/>
  <c r="Z154" i="2"/>
</calcChain>
</file>

<file path=xl/sharedStrings.xml><?xml version="1.0" encoding="utf-8"?>
<sst xmlns="http://schemas.openxmlformats.org/spreadsheetml/2006/main" count="3111" uniqueCount="716">
  <si>
    <t>ВСЕГО РАСХОДОВ</t>
  </si>
  <si>
    <t/>
  </si>
  <si>
    <t>9</t>
  </si>
  <si>
    <t>Условно утвержденные расходы</t>
  </si>
  <si>
    <t>00000</t>
  </si>
  <si>
    <t>00</t>
  </si>
  <si>
    <t>0</t>
  </si>
  <si>
    <t>320</t>
  </si>
  <si>
    <t>L0200</t>
  </si>
  <si>
    <t>01</t>
  </si>
  <si>
    <t>A</t>
  </si>
  <si>
    <t>85</t>
  </si>
  <si>
    <t>85A01L0200</t>
  </si>
  <si>
    <t>Социальные выплаты гражданам, кроме публичных нормативных социальных выплат</t>
  </si>
  <si>
    <t>Социальные выплаты на приобретение жилья молодым семьям, в том числе отдельным категориям граждан</t>
  </si>
  <si>
    <t>85A0100000</t>
  </si>
  <si>
    <t>Основное мероприятие "Финансирование мероприятий по представлению социальных выплат на приобретение жилья молодым семьям, в том числе отдельным категориям граждан"</t>
  </si>
  <si>
    <t>85A0000000</t>
  </si>
  <si>
    <t>Подпрограмма "Обеспечение жильем молодых семей на 2014-2020 годы"</t>
  </si>
  <si>
    <t>8500000000</t>
  </si>
  <si>
    <t>Муниципальная программа "Устойчивое развитие сельской территории муниципального образования ______________________ сельсовет Оренбургского района Оренбургской области на 2016–2018 годы и на период до 2020 года"</t>
  </si>
  <si>
    <t>Социальное обеспечение населения</t>
  </si>
  <si>
    <t>310</t>
  </si>
  <si>
    <t>85Г0120009</t>
  </si>
  <si>
    <t>Публичные нормативные социальные выплаты гражданам</t>
  </si>
  <si>
    <t>Муниципальная доплата к пенсиям муниципальным служащим</t>
  </si>
  <si>
    <t>85Г0100000</t>
  </si>
  <si>
    <t>85Г0000000</t>
  </si>
  <si>
    <t>Пенсионное обеспечение</t>
  </si>
  <si>
    <t>СОЦИАЛЬНАЯ ПОЛИТИКА</t>
  </si>
  <si>
    <t>610</t>
  </si>
  <si>
    <t>70011</t>
  </si>
  <si>
    <t>2</t>
  </si>
  <si>
    <t>81</t>
  </si>
  <si>
    <t>8120170011</t>
  </si>
  <si>
    <t>Субсидии бюджетным учреждениям</t>
  </si>
  <si>
    <t>Сохранение и развитие культуры</t>
  </si>
  <si>
    <t>8120100000</t>
  </si>
  <si>
    <t>Основное мероприятие "Сохранение и развитие культуры"</t>
  </si>
  <si>
    <t>8120000000</t>
  </si>
  <si>
    <t>Подпрограмма "Культура"</t>
  </si>
  <si>
    <t>70005</t>
  </si>
  <si>
    <t>1</t>
  </si>
  <si>
    <t>8110170005</t>
  </si>
  <si>
    <t>Развитие библиотечного дела</t>
  </si>
  <si>
    <t>8110100000</t>
  </si>
  <si>
    <t>Основное мероприятие "Развитие библиотечного дела"</t>
  </si>
  <si>
    <t>8110000000</t>
  </si>
  <si>
    <t>Подпрограмма "Наследие"</t>
  </si>
  <si>
    <t>8100000000</t>
  </si>
  <si>
    <t>Культура</t>
  </si>
  <si>
    <t>КУЛЬТУРА, КИНЕМАТОГРАФИЯ</t>
  </si>
  <si>
    <t>240</t>
  </si>
  <si>
    <t>90038</t>
  </si>
  <si>
    <t>03</t>
  </si>
  <si>
    <t>6</t>
  </si>
  <si>
    <t>8560390038</t>
  </si>
  <si>
    <t>Иные закупки товаров, работ и услуг для обеспечения государственных (муниципальных) нужд</t>
  </si>
  <si>
    <t>Освещение улиц</t>
  </si>
  <si>
    <t>8560300000</t>
  </si>
  <si>
    <t>Основное мероприятие "Освещение улиц"</t>
  </si>
  <si>
    <t>90036</t>
  </si>
  <si>
    <t>8560190036</t>
  </si>
  <si>
    <t>Благоустройство территории поселения</t>
  </si>
  <si>
    <t>8560100000</t>
  </si>
  <si>
    <t>Основное мероприятие "Благоустройство территории поселения"</t>
  </si>
  <si>
    <t>8560000000</t>
  </si>
  <si>
    <t>Подпрограмма "Развитие в сфере благоустройства территории"</t>
  </si>
  <si>
    <t>Благоустройство</t>
  </si>
  <si>
    <t>90035</t>
  </si>
  <si>
    <t>5</t>
  </si>
  <si>
    <t>8550390035</t>
  </si>
  <si>
    <t>Мероприятия в области коммунального хозяйства</t>
  </si>
  <si>
    <t>8550300000</t>
  </si>
  <si>
    <t>Основное мероприятие "Мероприятия в области коммунального хозяйства"</t>
  </si>
  <si>
    <t>8550000000</t>
  </si>
  <si>
    <t>Подпрограмма "Коммунальное хозяйство и модернизация объектов коммунальной инфраструктуры"</t>
  </si>
  <si>
    <t>Коммунальное хозяйство</t>
  </si>
  <si>
    <t>90032</t>
  </si>
  <si>
    <t>02</t>
  </si>
  <si>
    <t>4</t>
  </si>
  <si>
    <t>8540290032</t>
  </si>
  <si>
    <t>Мероприятия в области жилищного фонда</t>
  </si>
  <si>
    <t>8540200000</t>
  </si>
  <si>
    <t>Основное мероприятие "Мероприятия в области жилищного фонда"</t>
  </si>
  <si>
    <t>8540000000</t>
  </si>
  <si>
    <t>Подпрограмма "Жилищное хозяйство"</t>
  </si>
  <si>
    <t>Жилищное хозяйство</t>
  </si>
  <si>
    <t>ЖИЛИЩНО-КОММУНАЛЬНОЕ ХОЗЯЙСТВО</t>
  </si>
  <si>
    <t>3</t>
  </si>
  <si>
    <t>85303S0010</t>
  </si>
  <si>
    <t>Бюджетные инвестиции</t>
  </si>
  <si>
    <t>8530300000</t>
  </si>
  <si>
    <t>S0820</t>
  </si>
  <si>
    <t>85302S0820</t>
  </si>
  <si>
    <t>8530200000</t>
  </si>
  <si>
    <t>8530000000</t>
  </si>
  <si>
    <t>Подпрограмма "Развитие системы градорегулирования"</t>
  </si>
  <si>
    <t>Другие вопросы в области национальной экономики</t>
  </si>
  <si>
    <t>90050</t>
  </si>
  <si>
    <t>06</t>
  </si>
  <si>
    <t>8520690050</t>
  </si>
  <si>
    <t>Содержание сети автомобильных дорог общего пользования местного значения</t>
  </si>
  <si>
    <t>8520600000</t>
  </si>
  <si>
    <t>Основное мероприятие "Содержание сети автомобильных дорог общего пользования местного значения"</t>
  </si>
  <si>
    <t>90049</t>
  </si>
  <si>
    <t>05</t>
  </si>
  <si>
    <t>8520590049</t>
  </si>
  <si>
    <t>Капитальный ремонт и ремонт сети автомобильных дорог местного значения</t>
  </si>
  <si>
    <t>8520500000</t>
  </si>
  <si>
    <t>Основное мероприятие "Капитальный ремонт и ремонт сети автомобильных дорог местного значения"</t>
  </si>
  <si>
    <t>8520000000</t>
  </si>
  <si>
    <t>Подпрограмма "Дорожное хозяйство"</t>
  </si>
  <si>
    <t>Дорожное хозяйство (дорожные фонды)</t>
  </si>
  <si>
    <t>НАЦИОНАЛЬНАЯ ЭКОНОМИКА</t>
  </si>
  <si>
    <t>90053</t>
  </si>
  <si>
    <t>8590190053</t>
  </si>
  <si>
    <t>Обеспечение первичных мер пожарной безопасности в границах населенных пунктов поселения</t>
  </si>
  <si>
    <t>8590100000</t>
  </si>
  <si>
    <t>Основное мероприятие "Обеспечение первичных мер пожарной безопасности в границах населенных пунктов поселения"</t>
  </si>
  <si>
    <t>8590000000</t>
  </si>
  <si>
    <t>Подпрограмма "Пожарная безопасность"</t>
  </si>
  <si>
    <t>Обеспечение пожарной безопасности</t>
  </si>
  <si>
    <t>90055</t>
  </si>
  <si>
    <t>В</t>
  </si>
  <si>
    <t>85В0190055</t>
  </si>
  <si>
    <t>Участие в предупреждении и ликвидации последствий чрезвычайных ситуаций в границах поселения</t>
  </si>
  <si>
    <t>85В0100000</t>
  </si>
  <si>
    <t>Основное мероприятие "Участие в предупреждении и ликвидации последствий чрезвычайных ситуаций в границах поселения"</t>
  </si>
  <si>
    <t>85В0000000</t>
  </si>
  <si>
    <t>Подпрограмма "Защита населения и территории поселения от чрезвычайных ситуаций природного и техногенного характера и организация гражданской обороны"</t>
  </si>
  <si>
    <t>Защита населения и территории от чрезвычайных ситуаций природного и техногенного характера, гражданская оборона</t>
  </si>
  <si>
    <t>59301</t>
  </si>
  <si>
    <t>75</t>
  </si>
  <si>
    <t>7500059301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</si>
  <si>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(содержание)</t>
  </si>
  <si>
    <t>7500000000</t>
  </si>
  <si>
    <t>НЕПРОГРАММНЫЕ МЕРОПРИЯТИЯ ПОСЕЛЕНИЙ</t>
  </si>
  <si>
    <t>Органы юстиции</t>
  </si>
  <si>
    <t>НАЦИОНАЛЬНАЯ БЕЗОПАСНОСТЬ И ПРАВООХРАНИТЕЛЬНАЯ ДЕЯТЕЛЬНОСТЬ</t>
  </si>
  <si>
    <t>51180</t>
  </si>
  <si>
    <t>04</t>
  </si>
  <si>
    <t>86</t>
  </si>
  <si>
    <t>8600451180</t>
  </si>
  <si>
    <t>120</t>
  </si>
  <si>
    <t>Расходы на выплаты персоналу государственных (муниципальных) органов</t>
  </si>
  <si>
    <t>Осуществление первичного воинского учета на территориях, где отсутствуют военные комиссариаты</t>
  </si>
  <si>
    <t>8600400000</t>
  </si>
  <si>
    <t>Основное мероприятие "Осуществление переданных полномочий из бюджетов других уровней"</t>
  </si>
  <si>
    <t>8600000000</t>
  </si>
  <si>
    <t>Мобилизационная и вневойсковая подготовка</t>
  </si>
  <si>
    <t>НАЦИОНАЛЬНАЯ ОБОРОНА</t>
  </si>
  <si>
    <t>850</t>
  </si>
  <si>
    <t>90010</t>
  </si>
  <si>
    <t>7500090010</t>
  </si>
  <si>
    <t>Уплата налогов, сборов и иных платежей</t>
  </si>
  <si>
    <t>830</t>
  </si>
  <si>
    <t>Исполнение судебных актов</t>
  </si>
  <si>
    <t>Выполнение других общегосударственных вопросов</t>
  </si>
  <si>
    <t>90004</t>
  </si>
  <si>
    <t>7500090004</t>
  </si>
  <si>
    <t>Уплата членских взносов</t>
  </si>
  <si>
    <t>Другие общегосударственные вопросы</t>
  </si>
  <si>
    <t>10002</t>
  </si>
  <si>
    <t>8600110002</t>
  </si>
  <si>
    <t>Содержание аппарата администрации МО</t>
  </si>
  <si>
    <t>8600100000</t>
  </si>
  <si>
    <t>Основное мероприятие "Обеспечение деятельности органов местного самоуправления"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</si>
  <si>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</si>
  <si>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10001</t>
  </si>
  <si>
    <t>7500010001</t>
  </si>
  <si>
    <t>Обеспечение деятельности главы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</si>
  <si>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</si>
  <si>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</si>
  <si>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</si>
  <si>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</si>
  <si>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</si>
  <si>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целевая статья</t>
  </si>
  <si>
    <t>ПР</t>
  </si>
  <si>
    <t>РЗ</t>
  </si>
  <si>
    <t>ВЕД</t>
  </si>
  <si>
    <t>НАИМЕНОВАНИЕ</t>
  </si>
  <si>
    <t>рублей</t>
  </si>
  <si>
    <t>ВЕДОМСТВЕННАЯ СТРУКТУРА РАСХОДОВ БЮДЖЕТА МУНИЦИПАЛЬНОГО ОБРАЗОВАНИЯ</t>
  </si>
  <si>
    <t>муниципального образования</t>
  </si>
  <si>
    <t>к решению Совета депутатов</t>
  </si>
  <si>
    <t xml:space="preserve"> ______________________  НА 2017 ГОД И НА ПЛАНОВЫЙ ПЕРИОД 2018 И 2019 ГОДОВ</t>
  </si>
  <si>
    <t>2019 год</t>
  </si>
  <si>
    <t>Итого расходов</t>
  </si>
  <si>
    <t>0000000000</t>
  </si>
  <si>
    <t>000</t>
  </si>
  <si>
    <t xml:space="preserve"> </t>
  </si>
  <si>
    <t>ДЕЯТЕЛЬНОСТИ), РАЗДЕЛАМ, ПОДРАЗДЕЛАМ, ГРУППАМ И ПОДГРУППАМ ВИДОВ РАСХОДОВ</t>
  </si>
  <si>
    <t>9900000000</t>
  </si>
  <si>
    <t>99</t>
  </si>
  <si>
    <t xml:space="preserve">                                                    </t>
  </si>
  <si>
    <t xml:space="preserve">                 к решению Совета депутатов</t>
  </si>
  <si>
    <t>ИСТОЧНИКИ ВНУТРЕННЕГО ФИНАНСИРОВАНИЯ ДЕФИЦИТА БЮДЖЕТА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</si>
  <si>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</si>
  <si>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</si>
  <si>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90  00  00  00  00  0000  000</t>
  </si>
  <si>
    <t>Источники финансирования дефицита бюджета - всего</t>
  </si>
  <si>
    <t>01  00  00  00  00  0000  000</t>
  </si>
  <si>
    <t>ИСТОЧНИКИ ВНУТРЕННЕГО ФИНАНСИРОВАНИЯ ДЕФИЦИТОВ БЮДЖЕТОВ</t>
  </si>
  <si>
    <t>01  02  00  00  00  0000  000</t>
  </si>
  <si>
    <t>Кредиты кредитных организаций в валюте Российской Федерации</t>
  </si>
  <si>
    <t>01  02  00  00  00  0000  700</t>
  </si>
  <si>
    <t>Получение кредитов от кредитных организаций в валюте Российской Федерации</t>
  </si>
  <si>
    <t>01  02  00  00  10  0000  710</t>
  </si>
  <si>
    <t>Получение кредитов от кредитных организаций бюджетами сельских поселений в валюте Российской Федерации</t>
  </si>
  <si>
    <t>01  02  00  00  00  0000  800</t>
  </si>
  <si>
    <t>Погашение кредитов, предоставленных кредитными организациями в валюте Российской Федерации</t>
  </si>
  <si>
    <t>01  02  00  00  10  0000  810</t>
  </si>
  <si>
    <t>Погашение бюджетами сельских поселений кредитов от кредитных организаций в валюте Российской Федерации</t>
  </si>
  <si>
    <t>01  03  00  00  00  0000  000</t>
  </si>
  <si>
    <t>Бюджетные кредиты от других бюджетов бюджетной системы Российской Федерации</t>
  </si>
  <si>
    <t>01  03  01  00  00  0000  000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</si>
  <si>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</si>
  <si>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01  03  01  00  00  0000  700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</si>
  <si>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</si>
  <si>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01  03  01  00  10  0000  710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</si>
  <si>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</si>
  <si>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01  03  01  00  00  0000  800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</si>
  <si>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</si>
  <si>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01  03  01  00  10  0000  810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</si>
  <si>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</si>
  <si>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01  06  00  00  00  0000  000</t>
  </si>
  <si>
    <t>Иные источники внутреннего финансирования дефицитов бюджетов</t>
  </si>
  <si>
    <t>01  06  04  01  00  0000  000</t>
  </si>
  <si>
    <t>Исполнение государственных и муниципальных гарантий в валюте Российской Федерации</t>
  </si>
  <si>
    <t>01  06  04  01  10  0000  810</t>
  </si>
  <si>
    <t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</si>
  <si>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01  06  05  00  00  0000  600</t>
  </si>
  <si>
    <t>Возврат бюджетных кредитов, предоставленных внутри страны в валюте Российской Федерации</t>
  </si>
  <si>
    <t>01  06  05  01  10  0000  640</t>
  </si>
  <si>
    <t>Возврат бюджетных кредитов, предоставленных юридическим лицам из бюджетов сельских поселений в валюте Российской Федерации</t>
  </si>
  <si>
    <t xml:space="preserve">Изменение остатков средств </t>
  </si>
  <si>
    <t>01  05  00  00  00  0000  000</t>
  </si>
  <si>
    <t>Изменение остатков средств на счетах по учету средств бюджетов</t>
  </si>
  <si>
    <t>01  05  00  00  00  0000  500</t>
  </si>
  <si>
    <t>Увеличение остатков средств бюджетов</t>
  </si>
  <si>
    <t>01  05  02  01  00  0000  510</t>
  </si>
  <si>
    <t>Увеличение прочих остатков денежных средств бюджетов</t>
  </si>
  <si>
    <t>01  05  02  01  10  0000  510</t>
  </si>
  <si>
    <t>Увеличение прочих остатков денежных средств бюджетов сельских поселений</t>
  </si>
  <si>
    <t>01  05  00  00  00  0000  600</t>
  </si>
  <si>
    <t>Уменьшение остатков средств бюджетов</t>
  </si>
  <si>
    <t>01  05  02  00  00  0000  600</t>
  </si>
  <si>
    <t>Уменьшение прочих остатков средств бюджетов</t>
  </si>
  <si>
    <t>01  05  02  01  00  0000  610</t>
  </si>
  <si>
    <t>Уменьшение прочих остатков денежных средств бюджетов</t>
  </si>
  <si>
    <t>01  05  02  01  10  0000  610</t>
  </si>
  <si>
    <t>Уменьшение прочих остатков денежных средств бюджетов сельских поселений</t>
  </si>
  <si>
    <t xml:space="preserve">      </t>
  </si>
  <si>
    <t>Вид заимствований</t>
  </si>
  <si>
    <t>Сумма</t>
  </si>
  <si>
    <t>Внутренние заимствования (привлечение/погашение), в том числе:</t>
  </si>
  <si>
    <t xml:space="preserve">Кредиты кредитных организаций в валюте Российской Федерации </t>
  </si>
  <si>
    <t xml:space="preserve">1. Получение кредитов от кредитных организаций в валюте Российской Федерации </t>
  </si>
  <si>
    <t>2. Погашение кредитов от кредитных организаций в валюте Российской Федерации</t>
  </si>
  <si>
    <t xml:space="preserve">Бюджетные кредиты от других бюджетов бюджетной системы Российской Федерации  </t>
  </si>
  <si>
    <t>ПРОГРАММА</t>
  </si>
  <si>
    <t>№ п/п</t>
  </si>
  <si>
    <t>Цель гарантирования</t>
  </si>
  <si>
    <t>Наименование принципала</t>
  </si>
  <si>
    <t>Наличие права регрессного требования (уступки права требования)</t>
  </si>
  <si>
    <t xml:space="preserve">Сумма гарантирования </t>
  </si>
  <si>
    <t>Сумма обязательств</t>
  </si>
  <si>
    <t>Иные условия предоставления и исполнения гарантий</t>
  </si>
  <si>
    <t>(тыс. рублей)</t>
  </si>
  <si>
    <t xml:space="preserve">на </t>
  </si>
  <si>
    <t>год</t>
  </si>
  <si>
    <t xml:space="preserve"> год</t>
  </si>
  <si>
    <t>-</t>
  </si>
  <si>
    <t>Срок действия муниципальных гарантий и срок исполнения обязательств по ним определяются в договорах о предоставлении муниципальных гарантий</t>
  </si>
  <si>
    <t>ИТОГО</t>
  </si>
  <si>
    <t xml:space="preserve">ПОСТУПЛЕНИЕ ДОХОДОВ В БЮДЖЕТ </t>
  </si>
  <si>
    <t>Код дохода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</si>
  <si>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</si>
  <si>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</si>
  <si>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</si>
  <si>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</si>
  <si>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</si>
  <si>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</si>
  <si>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</si>
  <si>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</si>
  <si>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</si>
  <si>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</si>
  <si>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</si>
  <si>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</si>
  <si>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</si>
  <si>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</si>
  <si>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</si>
  <si>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</si>
  <si>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</si>
  <si>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</si>
  <si>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</si>
  <si>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</si>
  <si>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</si>
  <si>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</si>
  <si>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</si>
  <si>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</si>
  <si>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</si>
  <si>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</si>
  <si>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</si>
  <si>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</si>
  <si>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</si>
  <si>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</si>
  <si>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1 05 03020 01 0000 110</t>
  </si>
  <si>
    <t>Единый сельскохозяйственный налог (за налоговые периоды, истекшие до 1 января 2011 года)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</si>
  <si>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</si>
  <si>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</si>
  <si>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</si>
  <si>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</si>
  <si>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</si>
  <si>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</si>
  <si>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</si>
  <si>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</si>
  <si>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</si>
  <si>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</si>
  <si>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</si>
  <si>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организаций,обладающих земельным участком, расположенным в границах сельских поселений.</t>
  </si>
  <si>
    <t>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</si>
  <si>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</si>
  <si>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</si>
  <si>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</si>
  <si>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</si>
  <si>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</si>
  <si>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</si>
  <si>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</si>
  <si>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</si>
  <si>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</si>
  <si>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1 09 00000 00 0000 000</t>
  </si>
  <si>
    <t>ЗАДОЛЖЕННОСТЬ И ПЕРЕРАСЧЕТЫ ПО ОТМЕНЕННЫМ НАЛОГАМ, СБОРАМ И ИНЫМ ОБЯЗАТЕЛЬНЫМ ПЛАТЕЖАМ</t>
  </si>
  <si>
    <t>1 09 04000 00 0000 110</t>
  </si>
  <si>
    <t>Налоги на имущество</t>
  </si>
  <si>
    <t>1 09 04050 00 0000 110</t>
  </si>
  <si>
    <t>Земельный налог (по обязательствам, возникшим до 1 января 2006 г.)</t>
  </si>
  <si>
    <t>1 09 04053 10 0000 110</t>
  </si>
  <si>
    <t>Земельный налог (по обязательствам, возникшим до 1 января 2006 г.), мобилизуемый на территориях сельских поселений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</si>
  <si>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</si>
  <si>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</si>
  <si>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</si>
  <si>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</si>
  <si>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1 11 050200 00 000 120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</si>
  <si>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</si>
  <si>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</si>
  <si>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</si>
  <si>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</si>
  <si>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</si>
  <si>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</si>
  <si>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</si>
  <si>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1 11 07000 00 0000 120</t>
  </si>
  <si>
    <t>Платежи от государственных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</si>
  <si>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</si>
  <si>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</si>
  <si>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</si>
  <si>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</si>
  <si>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1 13 00000 00 0000 000</t>
  </si>
  <si>
    <t>ДОХОДЫ ОТ ОКАЗАНИЯ ПЛАТНЫХ УСЛУГ (РАБОТ) И КОМПЕНСАЦИИ ЗАТРАТ ГОСУДАРСТВА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</si>
  <si>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</si>
  <si>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</si>
  <si>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</si>
  <si>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</si>
  <si>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</si>
  <si>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</si>
  <si>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 xml:space="preserve"> 1 13 02990 00 0000 130</t>
  </si>
  <si>
    <t>Прочие доходы от компенсации затрат государства</t>
  </si>
  <si>
    <t>1 13 02995 10 0000 130</t>
  </si>
  <si>
    <t>Прочие доходы от компенсации затрат бюджетов сельских поселений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</si>
  <si>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</si>
  <si>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</si>
  <si>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</si>
  <si>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</si>
  <si>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</si>
  <si>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</si>
  <si>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</si>
  <si>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</si>
  <si>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</si>
  <si>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</si>
  <si>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</si>
  <si>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</si>
  <si>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</si>
  <si>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</si>
  <si>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1 15 00000 00 0000 000</t>
  </si>
  <si>
    <t>АДМИНИСТРАТИВНЫЕ ПЛАТЕЖИ И СБОРЫ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</si>
  <si>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</si>
  <si>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</si>
  <si>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1 15 02050 10 0000 140</t>
  </si>
  <si>
    <t>Платежи, взимаемые органами местного самоуправления (организациями) сельских поселений за выполнение определенных функций</t>
  </si>
  <si>
    <t>1 16 00000 00 0000 000</t>
  </si>
  <si>
    <t>ШТРАФЫ, САНКЦИИ, ВОЗМЕЩЕНИЕ УЩЕРБА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</si>
  <si>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</si>
  <si>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</si>
  <si>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</si>
  <si>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</si>
  <si>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1 17 00000 00 0000 000</t>
  </si>
  <si>
    <t>ПРОЧИЕ НЕНАЛОГОВЫЕ ДОХОДЫ</t>
  </si>
  <si>
    <t>1 17 01000 00 0000 180</t>
  </si>
  <si>
    <t>Невыясненные поступления</t>
  </si>
  <si>
    <t>1 17 01050 10 0000 180</t>
  </si>
  <si>
    <t>Невыясненные поступления, зачисляемые в бюджеты сельских поселений</t>
  </si>
  <si>
    <t>1 17 05000 00 0000 180</t>
  </si>
  <si>
    <t>Прочие неналоговые доходы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</si>
  <si>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</si>
  <si>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</si>
  <si>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</si>
  <si>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</si>
  <si>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</si>
  <si>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</si>
  <si>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</si>
  <si>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</si>
  <si>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</si>
  <si>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на выравнивание бюджетной обеспеченности поселений, за счет средств  из областного бюджета</t>
  </si>
  <si>
    <r>
      <t>Дотации на выравнивание бюджетной обеспеченности поселений, за счет средств  из районного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бюджета</t>
    </r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</si>
  <si>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</si>
  <si>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бюджетов, за счет средств районного бюджета</t>
  </si>
  <si>
    <t>Субвенции бюджетам субъектов Российской Федерации и муниципальных образований</t>
  </si>
  <si>
    <t>Субвенции бюджетам на государственную регистрацию актов гражданского состояния</t>
  </si>
  <si>
    <t>Субвенции бюджетам сельских поселений на государственную регистрацию актов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</si>
  <si>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</si>
  <si>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</si>
  <si>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2 02 40000 00 0000 151</t>
  </si>
  <si>
    <t>Иные межбюджетные трансферты</t>
  </si>
  <si>
    <t>2 02 45160 00 0000 151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</si>
  <si>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</si>
  <si>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2 02 45160 10 0000 151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</si>
  <si>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</si>
  <si>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2 02 49999 10 0000 151</t>
  </si>
  <si>
    <t>Прочие межбюджетные трансферты, передаваемые бюджетам сельских поселений</t>
  </si>
  <si>
    <t>2 02 49999 10 0008 151</t>
  </si>
  <si>
    <t>Прочие межбюджетные трансферты, передаваемые бюджетам сельских поселений на обеспечение жильем молодых семей</t>
  </si>
  <si>
    <t>2 02 49999 10 0021 151</t>
  </si>
  <si>
    <t>Прочие межбюджетные трансферты, передаваемые бюджетам сельских поселений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</t>
  </si>
  <si>
    <t>2 02 49999 10 0051 151</t>
  </si>
  <si>
    <t>Прочие межбюджетные трансферты, передаваемые бюджетам сельских поселений на реализацию федеральных целевых программ (молодые семьи)</t>
  </si>
  <si>
    <t>2 02 04 999 10 0077 151</t>
  </si>
  <si>
    <t>Прочие межбюджетные трансферты, передаваемые бюджетам сельских поселений на софинансирование капитальных вложений в объекты муниципальной собственности</t>
  </si>
  <si>
    <t>2 02 49999 10 0216 151</t>
  </si>
  <si>
    <t>Прочие межбюджетные трансферты, передаваемые бюджетам сельских поселений на на осуществление дорожной деятельности в отношении автомобильных дорог общего пользования</t>
  </si>
  <si>
    <t>2 02 49999 10 0882 151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</si>
  <si>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ЖКХ</t>
  </si>
  <si>
    <t xml:space="preserve">2 02 49999 10 0892 151
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</si>
  <si>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областного бюджета</t>
  </si>
  <si>
    <t xml:space="preserve">2 02 49999 10 0991 151
</t>
  </si>
  <si>
    <t>Прочие межбюджетные трансферты, передаваемые бюджетам сельских поселений на софинансирование расходов по подготовке документов для внесения в государственный кадастр</t>
  </si>
  <si>
    <t>2 07 00000 00 0000 000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</si>
  <si>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</si>
  <si>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</si>
  <si>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</si>
  <si>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ИТОГО  ДОХОДОВ</t>
  </si>
  <si>
    <t xml:space="preserve">                                                                                            к решению Совета депутатов</t>
  </si>
  <si>
    <t>Наименование кода поступлений в бюджет, группы, подгруппы, статьи, подстатьи, элемента, группы подвида, аналитической группы подвида доходов</t>
  </si>
  <si>
    <t xml:space="preserve">    </t>
  </si>
  <si>
    <t>Дотации бюджетам сельских поселений на выравнивание бюджетной обеспеченности, за счет средств областного бюджета</t>
  </si>
  <si>
    <t>Дотации бюджетам сельских поселений на выравнивание бюджетной обеспеченности, за счет средств районного  бюджета</t>
  </si>
  <si>
    <t>Дотации бюджетам сельских поселений на поддержку мер по обеспечению сбалансированности бюджетов, за счет средств районного бюджета на социальные выплаты  на строительство (приобритение) жилья отдельным категориям молодых семей</t>
  </si>
  <si>
    <t>Дотации бюджетам сельских поселений на поддержку мер по обеспечению сбалансированности бюджетов, за счет средств районного бюджета на социальные выплаты молодым семьям</t>
  </si>
  <si>
    <t>Прочие дотации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</si>
  <si>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</si>
  <si>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Прочие субвенции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</si>
  <si>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</si>
  <si>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на комплектование книжных фондов библиотек муниципальных образований</t>
  </si>
  <si>
    <t>Межбюджетные трансферты, передаваемые бюджетам сельских поселений на государственную поддержку муниципальных учреждений культуры, находящихся на территориях сельских поселений</t>
  </si>
  <si>
    <t>Прочие межбюджетные трансферты, передаваемые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</si>
  <si>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межбюджетные трансферты, передаваемые бюджетам сельских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</si>
  <si>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</si>
  <si>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Прочие межбюджетные трансферты, передаваемые бюджетам сельских поселений на обеспечение мероприятий по капитальному ремонту многоквартирных домов за счет средств бюджетов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</si>
  <si>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</si>
  <si>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сельских поселений на софинансирование расходов по предоставлению социальных выплат на строительство (приобретение) жилья отдельным категориям молодых семей (отдельные категории)</t>
  </si>
  <si>
    <t>Прочие межбюджетные трансферты, передаваемые бюджетам сельских поселений на софинансирование расходов по предоставлению социальных выплат молодым семьям на строительство (приобретение) жилья (молодые семьи)</t>
  </si>
  <si>
    <t>Прочие безвозмездные поступления в бюджеты сельских поселений от бюджетов муниципальных районов</t>
  </si>
  <si>
    <t>Доходы бюджетов сельских поселений от возврата бюджетными учреждениями остатков субсидий прошлых лет</t>
  </si>
  <si>
    <t>Доходы бюджетов сельских поселений от возврата иными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</si>
  <si>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</si>
  <si>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</si>
  <si>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(в процентах)</t>
  </si>
  <si>
    <t>Код бюджетной классификации РФ</t>
  </si>
  <si>
    <t>Наименование кода поступлений в бюджет</t>
  </si>
  <si>
    <t>Норматив отчислений</t>
  </si>
  <si>
    <t>В ЧАСТИ БЕЗВОЗМЕЗДНЫХ ПОСТУПЛЕНИЙ ОТ ДРУГИХ БЮДЖЕТОВ БЮДЖЕТНОЙ СИСТЕМЫ РОССИЙСКОЙ ФЕДЕРАЦИИ</t>
  </si>
  <si>
    <t>В ЧАСТИ НАЛОГОВ НА ПРИБЫЛЬ, ДОХОДЫ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</si>
  <si>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</si>
  <si>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В ЧАСТИ ДОХОДОВ ОТ АКЦИЗОВ НА АВТОМОБИЛЬНЫЙ И ПРЯМОГОННЫЙ БЕНЗИН ДИЗЕЛЬНОЕ ТОПЛИВА МОТОРНЫЕ МАСЛА ДЛЯ ДИЗЕЛЬНЫХ И (ИЛИ) КАРБЮРАТОРНЫХ(ИНЖЕКТОРНЫХ) ДВИГАТЕЛЕЙ ПРОИЗВОДИМЫЕ НА ТЕРРИТОРИИ РОССИЙСКОЙ ФЕДЕРАЦИИ</t>
  </si>
  <si>
    <t>Доходы от уплаты акцизов на 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</si>
  <si>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r>
      <t>Доходы от уплаты акцизов на моторные масла для дизельных и (или) карбюраторных (инжекторных)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двигателей,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  </r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</si>
  <si>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</si>
  <si>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r>
      <t>В ЧАСТИ НАЛОГОВ НА СОВОКУПНЫЙ ДОХОД</t>
    </r>
    <r>
      <rPr>
        <sz val="12"/>
        <color theme="1"/>
        <rFont val="Times New Roman"/>
        <family val="1"/>
        <charset val="204"/>
      </rPr>
      <t xml:space="preserve"> </t>
    </r>
  </si>
  <si>
    <t>В ЧАСТИ НАЛОГОВ НА ИМУЩЕСТВО</t>
  </si>
  <si>
    <t>Земельный налог с организаций, обладающих земельным участком, расположенным в границах сельских поселений</t>
  </si>
  <si>
    <t>В ЧАСТИ ГОСУДАРСТВЕННОЙ ПОШЛИНЫ</t>
  </si>
  <si>
    <t>1 08 07175 01 0000 110</t>
  </si>
  <si>
    <t>Государственная пошлина за  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</si>
  <si>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В ЧАСТИ ПОГАШЕНИЯ ЗАДОЛЖЕННОСТИ И ПЕРЕРАСЧЕТОВ ПО ОТДЕЛЬНЫМ НАЛОГАМ, СБОРАМ И ИНЫМ ОБЯЗАТЕЛЬНЫМ ПЛАТЕЖАМ</t>
  </si>
  <si>
    <t>Земельный налог (по обязательствам, возникшим до 1 января 2006 года), мобилизуемый на территориях сельских  поселений</t>
  </si>
  <si>
    <t>В ЧАСТИ ДОХОДОВ ОТ ИСПОЛЬЗОВАНИЯ ИМУЩЕСТВА, НАХОДЯЩЕГОСЯ В ГОСУДАРСТВЕННОЙ И МУНИЦИПАЛЬНОЙ СОБСТВЕННОСТИ</t>
  </si>
  <si>
    <t>1 11 01050 10 0000 120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</si>
  <si>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 </t>
  </si>
  <si>
    <t>1 11 02033 10 0000 120</t>
  </si>
  <si>
    <t>Доходы от размещения временно свободных средств бюджетов сельских поселений</t>
  </si>
  <si>
    <t>1 11 02085 10 0000 120</t>
  </si>
  <si>
    <t>Доходы от размещения сумм, аккумулируемых в ходе проведения аукционов по продаже акций, находящихся в собственности сельских поселений</t>
  </si>
  <si>
    <t>1 11 03050 10 0000 120</t>
  </si>
  <si>
    <t>Проценты, полученные от предоставления бюджетных кредитов внутри страны за счет средств бюджетов сельских поселений</t>
  </si>
  <si>
    <t>Доходы от сдачи в аренду имущества, находящегося в оперативном управлении поселений и созданных ими учреждений (за исключением имущества муниципальных бюджетных и автономных учреждений)</t>
  </si>
  <si>
    <t>1 11 08050 10 0000 120</t>
  </si>
  <si>
    <t>Средства, получаемые от передачи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</si>
  <si>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1 11 09035 10 0000 120</t>
  </si>
  <si>
    <t>Доходы от эксплуатации и использования имущества автомобильных дорог, находящихся в собственности сельских поселений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</si>
  <si>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</si>
  <si>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</si>
  <si>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В ЧАСТИ ПЛАТЕЖЕЙ ПРИ ПОЛЬЗОВАНИИ ПРИРОДНЫМИ РЕСУРСАМИ</t>
  </si>
  <si>
    <t>1 12 05050 10 0000 120</t>
  </si>
  <si>
    <t>Плата за пользование водными объектами, находящимися в собственности сельских поселений</t>
  </si>
  <si>
    <t>В ЧАСТИ ДОХОДОВ ОТ ОКАЗАНИЯ ПЛАТНЫХ УСЛУГ (РАБОТ)</t>
  </si>
  <si>
    <t>И КОМПЕНСАЦИИ ЗАТРАТ ГОСУДАРСТВА</t>
  </si>
  <si>
    <t>1 13 01540 10 0000 130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</si>
  <si>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сельских поселений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</si>
  <si>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</si>
  <si>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</si>
  <si>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 xml:space="preserve">В ЧАСТИ ДОХОДОВ ОТ ПРОДАЖИ МАТЕРИАЛЬНЫХ </t>
  </si>
  <si>
    <t>И НЕМАТЕРИАЛЬНЫХ АКТИВОВ</t>
  </si>
  <si>
    <t>1 14 01050 10 0000 410</t>
  </si>
  <si>
    <t>Доходы от продажи квартир, находящихся в собственности сельских поселений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</si>
  <si>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</si>
  <si>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</si>
  <si>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</si>
  <si>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1 14 02052 10 0000 440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</si>
  <si>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</si>
  <si>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1 14 02053 10 0000 440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</si>
  <si>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</si>
  <si>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1 14 03050 10 0000 410</t>
  </si>
  <si>
    <t>Средства от распоряжения и реализации конфискованного и иного имущества, обращенного в доходы поселений (в части реализации основных средств по указанному имуществу)</t>
  </si>
  <si>
    <t>1 14 03050 10 0000 440</t>
  </si>
  <si>
    <t>Средства от распоряжения и реализации конфискованного и иного имущества, обращенного в доходы поселений (в части реализации материальных запасов по указанному имуществу)</t>
  </si>
  <si>
    <t>1 14 04050 10 0000 420</t>
  </si>
  <si>
    <t>Доходы от продажи нематериальных активов, находящихся в собственности сельских поселений</t>
  </si>
  <si>
    <t>В ЧАСТИ АДМИНИСТРАТИВНЫХ ПЛАТЕЖЕЙ И СБОРОВ</t>
  </si>
  <si>
    <t>Платежи, взимаемые органами местного самоуправления (организациями) поселений, за выполнение определенных функций</t>
  </si>
  <si>
    <t>В ЧАСТИ ШТРАФОВ, САНКЦИЙ, ВОЗМЕЩЕНИЕ УЩЕРБА</t>
  </si>
  <si>
    <t>1 16 18050 10 0000 140</t>
  </si>
  <si>
    <t>Денежные взыскания (штрафы) за нарушение бюджетного законодательства (в части бюджетов сельских поселений)</t>
  </si>
  <si>
    <t>1 16 21050 10 0000 140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</si>
  <si>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</si>
  <si>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</si>
  <si>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</si>
  <si>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1 16 23052 10 0000 140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</si>
  <si>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</si>
  <si>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1 16 25074 10 0000 140</t>
  </si>
  <si>
    <t>Денежные взыскания (штрафы) за нарушение лесного законодательства на лесных участках, находящихся в собственности сельских поселений</t>
  </si>
  <si>
    <t>1 16 25085 10 0000 140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</si>
  <si>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</si>
  <si>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1 16 30015 01 0000 140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</si>
  <si>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сельских поселений</t>
  </si>
  <si>
    <t>1 16 32000 10 0000 140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</si>
  <si>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</si>
  <si>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</si>
  <si>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муниципальных нужд для нужд сельских поселений</t>
  </si>
  <si>
    <t>1 16 37040 10 0000 140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</si>
  <si>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</si>
  <si>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В ЧАСТИ ПРОЧИХ НЕНАЛОГОВЫХ ДОХОДОВ</t>
  </si>
  <si>
    <t xml:space="preserve">                                                                                                   МО Нижнепавловский сельсовет</t>
  </si>
  <si>
    <t>1 08 04020 01 1000 110</t>
  </si>
  <si>
    <t>1 08 07175 01 1000 110</t>
  </si>
  <si>
    <t>Государственная пошлина за выдачу органом местного самоуправления сельского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</si>
  <si>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</si>
  <si>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Доходы от сдачи в аренду имущества, находящегося в оперативном управлении сельских поселений и созданных ими учреждений (за исключением имущества муниципальных бюджетных и автономных учреждений)</t>
  </si>
  <si>
    <t xml:space="preserve"> 1 13 01995 10 0000 130</t>
  </si>
  <si>
    <t>Прочие доходы от оказания платных услуг(работ) получателями средств бюджетов сельских поселений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</si>
  <si>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</si>
  <si>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сельских поселений (в части реализации материальных запасов по указанному имуществу)</t>
  </si>
  <si>
    <t>Администрация муниципального образования Нижнепавловский сельсовет</t>
  </si>
  <si>
    <r>
      <t xml:space="preserve">Прочие доходы от компенсации затрат бюджетов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</si>
  <si>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r>
      <t xml:space="preserve"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</si>
  <si>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r>
      <t xml:space="preserve">Поступления  сумм в возмещение вреда, причиняемого автомобильным дорогам местного значения    транспортными средствами, осуществляющим перевозки тяжеловесных и  (или) крупногабаритных грузов, зачисляемые в бюджеты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</si>
  <si>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t>МО Нижнепавловский сельсовет</t>
  </si>
  <si>
    <t>МУНИЦИПАЛЬНОГО ОБРАЗОВАНИЯ НИЖНЕПАВЛОВСКИЙ СЕЛЬСОВЕТ</t>
  </si>
  <si>
    <t xml:space="preserve">                 МО Нижнепавловский сельсовет</t>
  </si>
  <si>
    <t>Нижнепавловский сельсовет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</si>
  <si>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годы"</t>
  </si>
  <si>
    <t>Основное мероприятие " Осуществление хозяйственной деятельности администрации сельсовета"</t>
  </si>
  <si>
    <t>Содержание казенного учреждения по хозяйственному обслуживанию органов местного самоуправления</t>
  </si>
  <si>
    <t>ФИЗИЧЕСКАЯ КУЛЬТУРА И СПОРТ</t>
  </si>
  <si>
    <t>Администрация муниципального образования Нижнепавловский сельсовет Оренбургского района Оренбургской области</t>
  </si>
  <si>
    <t>Основное мероприятие " Повышение роли физической культуры и спорта в жизни поселения"</t>
  </si>
  <si>
    <t>Обеспечение условий для развития на территории поселения физической культуры, спорта, организация проведения официальных физкультурно-оздоровительных и спортивных мероприятий поселения</t>
  </si>
  <si>
    <t>СРЕДСТВА МАССОВОЙ ИНФОРМАЦИИ</t>
  </si>
  <si>
    <t>Основное мероприятие "Публикация нормативно-правовых актов в печатных средствах массовой информации, в сети Интернет"</t>
  </si>
  <si>
    <t>Расходы на опубликование муниципальных правовых актов</t>
  </si>
  <si>
    <t>Другие вопросы в области национальной безопасности и правоохранительной деятельности</t>
  </si>
  <si>
    <t>Непрограммные мероприятия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</si>
  <si>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</si>
  <si>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Основное мероприятие "Мероприятия по землеустройству и землепользованию"</t>
  </si>
  <si>
    <t>Мероприятия по землеустройству и землепользованию</t>
  </si>
  <si>
    <t>Основное мероприятие "Бюджетные инвестиции в области градостроительной деятельности"</t>
  </si>
  <si>
    <t>Бюджетные инвестиции в области градостроительной деятельности</t>
  </si>
  <si>
    <t>Физическая культура и спорт</t>
  </si>
  <si>
    <t>Периодическая печать и издательства</t>
  </si>
  <si>
    <t>Основное мероприятие "Осуществление хозяйственной деятельности администрации сельсовета"</t>
  </si>
  <si>
    <t>Основное мероприятие " Публикация нормативно-правовых актов в печатных средствах массовой информации, в сети Интернет</t>
  </si>
  <si>
    <t>РАСПРЕДЕЛЕНИЕ БЮДЖЕТНЫХ АССИГНОВАНИЙ БЮДЖЕТА МУНИЦИПАЛЬНОГО ОБРАЗОВАНИЯ НИЖНЕПАВЛОВСКИЙ СЕЛЬСОВЕТ (МУНИЦИПАЛЬНЫХ ПРОГРАММ МО НИЖНЕПАВЛОВСКИЙ СЕЛЬСОВЕТ  И НЕПРОГРАММНЫМ НАПРАВЛЕНИЯМ</t>
  </si>
  <si>
    <t>Подпрограмма " Управление муниципальным имуществом и земельными ресурсами"</t>
  </si>
  <si>
    <t>Муниципальная программа "Пожарная безопасность на территории муниципального образования Нижнепавловский сельсовет Оренбургского района Оренбургской области"</t>
  </si>
  <si>
    <t>Основное мероприятие "Публикация нормативнправовых актов в печатных средствах массовой информации, в сети Интернет"</t>
  </si>
  <si>
    <t>Муниципальная программа "Развитие физической культуры и спорта на территории муниципального образования Нижнепавловский сельсовет Оренбургского района Оренбургской области"</t>
  </si>
  <si>
    <t>Основное мероприятие"Осуществление хозяйственной деятельности администрации сельсовета"</t>
  </si>
  <si>
    <t>Раходы на выплату персоналу государственных (муниципальных) органов</t>
  </si>
  <si>
    <t>Осуществление хозяйственной деятельности администрации сельсовета</t>
  </si>
  <si>
    <t>Социальная поддержка граждан</t>
  </si>
  <si>
    <t>01  05  02  00  00  0000  500</t>
  </si>
  <si>
    <t>Увеличение прочих остатков средств бюджетов</t>
  </si>
  <si>
    <t>Субсидии юридическим лицам (кроме некоммерческих организаций), индивидуальным предпринимателям, физическим лицам - производитялям товаров, работ, услуг</t>
  </si>
  <si>
    <t>Прочие межбюджетные трансферты на повышение заработной платы работникам муниципальных учреждений культуры"</t>
  </si>
  <si>
    <t>Доходы, получаемые в виде арендной платы, а также средств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</si>
  <si>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Прочие межбюджетные трансферты, на софинансирование расходов по подготовке документов для внесения государственный кадастр недвижимости сведений о границах муниципальных образований, границах населенных пунктов, территориальных зонах, зонах с особыми условиями использования территорий</t>
  </si>
  <si>
    <t>616</t>
  </si>
  <si>
    <t>2020 год</t>
  </si>
  <si>
    <t>Расходы на выплату персоналу государственных(муниципальных) органов</t>
  </si>
  <si>
    <t>Приложение №1</t>
  </si>
  <si>
    <t xml:space="preserve">                Приложение № 6</t>
  </si>
  <si>
    <t>Приложение № 3</t>
  </si>
  <si>
    <t xml:space="preserve">Приложение №4 </t>
  </si>
  <si>
    <t>Приложение № 5</t>
  </si>
  <si>
    <t>Приложение № 7</t>
  </si>
  <si>
    <t>Приложение № 8_</t>
  </si>
  <si>
    <t xml:space="preserve">                                                                              Приложение № 9</t>
  </si>
  <si>
    <t xml:space="preserve">                                                                              Приложение №10</t>
  </si>
  <si>
    <t>Приложение № 2</t>
  </si>
  <si>
    <t xml:space="preserve">НОРМАТИВЫ ОТЧИСЛЕНИЙ ДОХОДОВ В БЮДЖЕТ                                                                    МУНИЦИПАЛЬНОГО ОБРАЗОВАНИЯ НИЖНЕПАВЛОВСКИЙ СЕЛЬСОВЕТ                                                                    НА 2019 ГОД  И НА ПЛАНОВЫЙ ПЕРИОД  2020 И 2021 ГОДОВ </t>
  </si>
  <si>
    <t xml:space="preserve">Перечень главных администраторов (администраторов) доходов бюджета муниципального образования Нижнепавловский сельсовет на 2019  год и плановый период 2020-2021 годов </t>
  </si>
  <si>
    <t>НА 2019 ГОД  И ПЛАНОВЫЙ ПЕРИОД 2020, 2021 ГОДЫ</t>
  </si>
  <si>
    <t>2 02 49999 00 0000 000</t>
  </si>
  <si>
    <t>Прочие межбюджетные трансферты</t>
  </si>
  <si>
    <t>Прочие межбюджетные трансферты, передаваемые бюджнетам поселений на финансовое обеспечение минимального размера оплаты труда работников бюджетной сферы</t>
  </si>
  <si>
    <t>Дотации бюджетам сельских поселений на поддержку мер по обеспечению сбалансированности бюджетов  на уплату налога на имущество</t>
  </si>
  <si>
    <t>НА 2019 ГОД И ПЛАНОВЫЙ ПЕРИОД 2020, 2021 ГОДЫ</t>
  </si>
  <si>
    <t>2021 год</t>
  </si>
  <si>
    <t>ВЕДОМСТВЕННАЯ СТРУКТУРА РАСХОДОВ БЮДЖЕТА МУНИЦИРПЛЬНОГО ОБРАЗОВАНИЯ НИЖНЕПАВЛОВСКИЙ СЕЛЬСОВЕТ НА 2019 год И ПЛАНОВЫЙ ПЕРИОД 2020, 2021 годов.</t>
  </si>
  <si>
    <t>Муниципальная программа "Совершенствование муниципального управления в муниципальном образовании Нижнепавловский сельсовет на 2017 - 2021 годы"</t>
  </si>
  <si>
    <t>Муниципальная программа "Совершенствование муниципального управления в муниципальном образовании Нижнепавловский сельсовет на 2017-2021 годы"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</si>
  <si>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2016–2018 годы и на период до 2021 года"</t>
  </si>
  <si>
    <t>Муниципальная программа "Развитие культуры села на 2019-2023 годы"</t>
  </si>
  <si>
    <t>РАСПРЕДЕЛЕНИЕ БЮДЖЕТНЫХ АССИГНОВАНИЙ БЮДЖЕТА МУНИЦИПАЛЬНОГО ОБРАЗОВАНИЯ НИЖНЕПАВЛОВСКИЙ СЕЛЬСОВЕТ ОРЕНБУРГСКОГО РАЙОНА ОРЕНБУРГСКОЙ ОБЛАСТИ НА 2019 год и НА ПЛАНОВЫЙ ПЕРИОД 2020 и 2021 годов ПО РАЗДЕЛАМ И ПОДРАЗДЕЛАМ КЛАССИФИКАЦИИ РАСХОДОВ БЮДЖЕТОВ</t>
  </si>
  <si>
    <t>Распределение бюджетных ассигнований бюджета муниципального образования Нижнепавловский сельсовет по разделам, подразделам, целевым статьям(муниципальным программам и непрограммным направлениям деятельности), группам и подгруппам видов расходов на 2019 год и плановый период 2020, 2021 годов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</si>
  <si>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2021года"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</si>
  <si>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2021 года"</t>
  </si>
  <si>
    <t>Подпрограмма "развитие физической культуры"</t>
  </si>
  <si>
    <t>Подпрограмма "Обеспечение жильем молодых семей на 2019-2023 годы"</t>
  </si>
  <si>
    <t>КЛАССИФИКАЦИИ РАСХОДОВ НА 2019 ГОД И ПЛАНОВЫЙ ПЕРИОД 2020 И 2021 ГОДОВ</t>
  </si>
  <si>
    <t>Муниципальная программа "Развитие культуры села на 2019-2021 годы"</t>
  </si>
  <si>
    <t>Подпрограмма "Развитие физической культуры и спорта на территории муниципального образования Нижнепавловский сельсовет Оренбургского района Оренбургской области"</t>
  </si>
  <si>
    <t>ПРОГРАММА МУНИЦИПАЛЬНЫХ ВНУТРЕННИХ ЗАИМСТВОВАНИЙ                                  МО НИЖНЕПАВЛОВСКИЙ СЕЛЬСОВЕТ                                                                                              НА 2019 ГОД И НА ПЛАНОВЫЙ ПЕРИОД 2020 И 2021 ГОДОВ</t>
  </si>
  <si>
    <t xml:space="preserve">         Программа муниципальных внутренних заимствований на 2019 год и на плановый  период  2020  и  2021  годов  предусматривает при необходимости покрытие дефицита бюджета муниципального образования Нижнепавловский сельсовет Оренбургского района Оренбургской области за счет привлечения кредитов от других бюджетов бюджетной системы Российской Федерации и кредитных организаций. </t>
  </si>
  <si>
    <t xml:space="preserve"> МУНИЦИПАЛЬНЫХ ГАРАНТИЙ БЮДЖЕТА МУНИЦИПАЛЬНОГО ОБРАЗОВАНИЯ НИЖНЕПАВЛОВСКИЙ СЕЛЬСОВЕТ                                            В ВАЛЮТЕ РОССИЙСКОЙ ФЕДЕРАЦИИ НА 2019 ГОД И НА ПЛАНОВЫЙ ПЕРИОД 2020 И 2021 ГОДОВ</t>
  </si>
  <si>
    <t>Перечень муниципальных гарантий, подлежащих предоставлению в 2019-2021 годах</t>
  </si>
  <si>
    <t>Подпрограмма "Развитие физической культурыи спорта"</t>
  </si>
  <si>
    <t>L4970</t>
  </si>
  <si>
    <t>Прочие межбюджетные трансферты на повышение заработной платы работникам муниципальных учреждений культуры</t>
  </si>
  <si>
    <t xml:space="preserve">Прочие межбюджетные трансферты, передаваемые бюджетам сельских поселений на финансовое обеспечение минимального размера оплаты труда работников бюджетной сферы </t>
  </si>
  <si>
    <t>Дотации поселениям на выравнивание бюджетной обеспеченности на уплату налога на имущество</t>
  </si>
  <si>
    <t>Прочие межбюджетные трансферты, передаваемые бюджетам сельских поселений на финансовое обеспечение минимального размера оплаты труда работников бюджетной сферы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</si>
  <si>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</si>
  <si>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районному бюджету на выполнение полномочий внешнего муниципального финансового контроля</t>
  </si>
  <si>
    <t>Обеспечение минимального размера оплаты труда работников бюджетной сферы</t>
  </si>
  <si>
    <t>86  0  03  78888</t>
  </si>
  <si>
    <t>Организация прохождения ежегодной диспансеризации муниципальных служащих</t>
  </si>
  <si>
    <t>Организация прохождения диспансеризации муниципальных служащих</t>
  </si>
  <si>
    <t>2 02 10000 00 0000 150</t>
  </si>
  <si>
    <t>2 02 15001 00 0000 150</t>
  </si>
  <si>
    <t>2 02 15001 10 0000 150</t>
  </si>
  <si>
    <t>2 02 15001 10 0001 150</t>
  </si>
  <si>
    <t>2 02 15001 10 0002 150</t>
  </si>
  <si>
    <t>2 02 15002 00 0000 150</t>
  </si>
  <si>
    <t>2 02 15002 10 0001 150</t>
  </si>
  <si>
    <t>2 02 15002 10 0002 150</t>
  </si>
  <si>
    <t>2 02 30000 00 0000 150</t>
  </si>
  <si>
    <t>2 02 35930 00 0000 150</t>
  </si>
  <si>
    <t>2 02 35930 10 0000 150</t>
  </si>
  <si>
    <t>2 02 35118 00 0000 150</t>
  </si>
  <si>
    <t>2 02 35118 10 0000 150</t>
  </si>
  <si>
    <t>2 02 49999 10 6888 150</t>
  </si>
  <si>
    <t>2 07 05000 10 0000 150</t>
  </si>
  <si>
    <t>2 07 05010 10 0000 150</t>
  </si>
  <si>
    <t>2 07 05030 10 0000 150</t>
  </si>
  <si>
    <t>2 02 15002 10 0810 150</t>
  </si>
  <si>
    <t>2 02 15002 10 0200 150</t>
  </si>
  <si>
    <t>2 02 19999 10 0000 150</t>
  </si>
  <si>
    <t>2 02 30024 10 0000 150</t>
  </si>
  <si>
    <t>2 02 39999 10 0000 150</t>
  </si>
  <si>
    <t>2 02 40014 10 0000 150</t>
  </si>
  <si>
    <t>2 02 45144 10 0000 150</t>
  </si>
  <si>
    <t>2 02 45147 10 0000 150</t>
  </si>
  <si>
    <t>2 02 45160 10 0000 150</t>
  </si>
  <si>
    <t>2 02 49999 10 0000 150</t>
  </si>
  <si>
    <t>2 02 49999 10 0051 150</t>
  </si>
  <si>
    <t>2 02 49999 10 0077 150</t>
  </si>
  <si>
    <t>2 02 49999 10 0216 150</t>
  </si>
  <si>
    <t>2 02 49999 10 0298 150</t>
  </si>
  <si>
    <t>2 02 49999 10 0299 150</t>
  </si>
  <si>
    <t>2 02 49999 10 0301 150</t>
  </si>
  <si>
    <t>2 02 49999 10 0302 150</t>
  </si>
  <si>
    <t>2 02 49999 10 9981 150</t>
  </si>
  <si>
    <t>2 02 49999 10 9982 150</t>
  </si>
  <si>
    <t>2 02 49999 10 1030 150</t>
  </si>
  <si>
    <t>2 02 49999 10 8820 150</t>
  </si>
  <si>
    <t>2 18 05010 10 0000 150</t>
  </si>
  <si>
    <t>2 18 60010 10 0000 150</t>
  </si>
  <si>
    <t>2 18 05030 10 0000 150</t>
  </si>
  <si>
    <t>2 02 90054 10 0000 150</t>
  </si>
  <si>
    <t>2 19 60010 10 0000 150</t>
  </si>
  <si>
    <t>от 26 декабря 2018 г. №146</t>
  </si>
  <si>
    <t>от 26 декабря 2018 г. № 146</t>
  </si>
  <si>
    <t xml:space="preserve"> 26 декабря 2018 года № 146</t>
  </si>
  <si>
    <t>26 декабря 2018 года № 146</t>
  </si>
  <si>
    <t xml:space="preserve">                 от  26 декабря 2018 г. № 146</t>
  </si>
  <si>
    <t xml:space="preserve">                                                                                               от 26 декабря 2018 г. №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</si>
</sst>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0;[Red]\-#,##0.00;0.00"/>
    <numFmt numFmtId="166" formatCode="000"/>
    <numFmt numFmtId="167" formatCode="00000"/>
    <numFmt numFmtId="168" formatCode="00"/>
    <numFmt numFmtId="169" formatCode="0000000000"/>
    <numFmt numFmtId="170" formatCode="0000"/>
    <numFmt numFmtId="171" formatCode="000\.00\.000\.0"/>
    <numFmt numFmtId="172" formatCode="00\ 0\ 0000;;"/>
    <numFmt numFmtId="173" formatCode="#,##0.00_ ;[Red]\-#,##0.00\ "/>
    <numFmt numFmtId="174" formatCode="_-* #,##0.0_р_._-;\-* #,##0.0_р_._-;_-* &quot;-&quot;??_р_._-;_-@_-"/>
    <numFmt numFmtId="175" formatCode="0_ ;[Red]\-0\ 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7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175" fontId="1" fillId="0" borderId="0" applyFont="0" applyFill="0" applyBorder="0" applyAlignment="0" applyProtection="0"/>
  </cellStyleXfs>
  <cellXfs count="89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5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right" vertical="center"/>
      <protection hidden="1"/>
    </xf>
    <xf numFmtId="167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6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4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71" fontId="9" fillId="2" borderId="1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1" xfId="1" applyNumberFormat="1" applyFont="1" applyFill="1" applyBorder="1" applyAlignment="1" applyProtection="1">
      <protection hidden="1"/>
    </xf>
    <xf numFmtId="166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" xfId="1" applyNumberFormat="1" applyFont="1" applyFill="1" applyBorder="1" applyAlignment="1" applyProtection="1">
      <alignment horizontal="center" vertical="center"/>
      <protection hidden="1"/>
    </xf>
    <xf numFmtId="1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8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7" xfId="1" applyNumberFormat="1" applyFont="1" applyFill="1" applyBorder="1" applyAlignment="1" applyProtection="1">
      <alignment horizontal="center" vertical="center"/>
      <protection hidden="1"/>
    </xf>
    <xf numFmtId="170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9" xfId="1" applyNumberFormat="1" applyFont="1" applyFill="1" applyBorder="1" applyAlignment="1" applyProtection="1">
      <alignment horizontal="center" vertical="center"/>
      <protection hidden="1"/>
    </xf>
    <xf numFmtId="166" fontId="8" fillId="0" borderId="9" xfId="1" applyNumberFormat="1" applyFont="1" applyFill="1" applyBorder="1" applyAlignment="1" applyProtection="1">
      <alignment horizontal="center" vertical="center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9" xfId="1" applyNumberFormat="1" applyFont="1" applyFill="1" applyBorder="1" applyAlignment="1" applyProtection="1">
      <alignment horizontal="center" vertical="center"/>
      <protection hidden="1"/>
    </xf>
    <xf numFmtId="166" fontId="7" fillId="0" borderId="9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8" xfId="1" applyNumberFormat="1" applyFont="1" applyFill="1" applyBorder="1" applyAlignment="1" applyProtection="1">
      <alignment horizontal="center" vertical="center"/>
      <protection hidden="1"/>
    </xf>
    <xf numFmtId="168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0" fontId="6" fillId="0" borderId="22" xfId="1" applyNumberFormat="1" applyFont="1" applyFill="1" applyBorder="1" applyAlignment="1" applyProtection="1">
      <alignment horizontal="center" vertical="center"/>
      <protection hidden="1"/>
    </xf>
    <xf numFmtId="0" fontId="6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0" fontId="8" fillId="0" borderId="21" xfId="1" applyNumberFormat="1" applyFont="1" applyFill="1" applyBorder="1" applyAlignment="1" applyProtection="1">
      <alignment horizontal="center" vertical="center"/>
      <protection hidden="1"/>
    </xf>
    <xf numFmtId="0" fontId="9" fillId="0" borderId="22" xfId="1" applyNumberFormat="1" applyFont="1" applyFill="1" applyBorder="1" applyAlignment="1" applyProtection="1">
      <alignment horizontal="center" vertical="center"/>
      <protection hidden="1"/>
    </xf>
    <xf numFmtId="0" fontId="9" fillId="0" borderId="2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3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Continuous" vertical="top"/>
      <protection hidden="1"/>
    </xf>
    <xf numFmtId="0" fontId="1" fillId="0" borderId="0" xfId="1" applyNumberFormat="1" applyFont="1" applyFill="1" applyAlignment="1" applyProtection="1">
      <alignment horizontal="centerContinuous" vertical="center"/>
      <protection hidden="1"/>
    </xf>
    <xf numFmtId="0" fontId="12" fillId="0" borderId="0" xfId="1" applyNumberFormat="1" applyFont="1" applyFill="1" applyAlignment="1" applyProtection="1">
      <alignment horizontal="left" vertical="center"/>
      <protection hidden="1"/>
    </xf>
    <xf numFmtId="0" fontId="12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12" fillId="0" borderId="0" xfId="1" applyNumberFormat="1" applyFont="1" applyFill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7" fillId="4" borderId="13" xfId="1" applyNumberFormat="1" applyFont="1" applyFill="1" applyBorder="1" applyAlignment="1" applyProtection="1">
      <alignment horizontal="center" vertical="center"/>
      <protection hidden="1"/>
    </xf>
    <xf numFmtId="167" fontId="7" fillId="4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8" xfId="1" applyNumberFormat="1" applyFont="1" applyFill="1" applyBorder="1" applyAlignment="1" applyProtection="1">
      <alignment horizontal="center" vertical="center"/>
      <protection hidden="1"/>
    </xf>
    <xf numFmtId="169" fontId="15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8" xfId="1" applyNumberFormat="1" applyFont="1" applyFill="1" applyBorder="1" applyAlignment="1" applyProtection="1">
      <alignment horizontal="center" vertical="center"/>
      <protection hidden="1"/>
    </xf>
    <xf numFmtId="166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8" xfId="1" applyNumberFormat="1" applyFont="1" applyFill="1" applyBorder="1" applyAlignment="1" applyProtection="1">
      <alignment horizontal="center" vertical="center"/>
      <protection hidden="1"/>
    </xf>
    <xf numFmtId="168" fontId="14" fillId="0" borderId="1" xfId="1" applyNumberFormat="1" applyFont="1" applyFill="1" applyBorder="1" applyAlignment="1" applyProtection="1">
      <alignment horizontal="center" vertical="center"/>
      <protection hidden="1"/>
    </xf>
    <xf numFmtId="1" fontId="14" fillId="0" borderId="1" xfId="1" applyNumberFormat="1" applyFont="1" applyFill="1" applyBorder="1" applyAlignment="1" applyProtection="1">
      <alignment horizontal="center" vertical="center"/>
      <protection hidden="1"/>
    </xf>
    <xf numFmtId="167" fontId="14" fillId="0" borderId="1" xfId="1" applyNumberFormat="1" applyFont="1" applyFill="1" applyBorder="1" applyAlignment="1" applyProtection="1">
      <alignment horizontal="center" vertical="center"/>
      <protection hidden="1"/>
    </xf>
    <xf numFmtId="166" fontId="14" fillId="0" borderId="18" xfId="1" applyNumberFormat="1" applyFont="1" applyFill="1" applyBorder="1" applyAlignment="1" applyProtection="1">
      <alignment horizontal="center" vertical="center"/>
      <protection hidden="1"/>
    </xf>
    <xf numFmtId="166" fontId="1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9" xfId="1" applyNumberFormat="1" applyFont="1" applyFill="1" applyBorder="1" applyAlignment="1" applyProtection="1">
      <alignment horizontal="center" vertical="center"/>
      <protection hidden="1"/>
    </xf>
    <xf numFmtId="169" fontId="6" fillId="0" borderId="30" xfId="1" applyNumberFormat="1" applyFont="1" applyFill="1" applyBorder="1" applyAlignment="1" applyProtection="1">
      <alignment horizontal="center" vertical="center"/>
      <protection hidden="1"/>
    </xf>
    <xf numFmtId="168" fontId="9" fillId="0" borderId="6" xfId="1" applyNumberFormat="1" applyFont="1" applyFill="1" applyBorder="1" applyAlignment="1" applyProtection="1">
      <alignment horizontal="center" vertical="center"/>
      <protection hidden="1"/>
    </xf>
    <xf numFmtId="1" fontId="9" fillId="0" borderId="6" xfId="1" applyNumberFormat="1" applyFont="1" applyFill="1" applyBorder="1" applyAlignment="1" applyProtection="1">
      <alignment horizontal="center" vertical="center"/>
      <protection hidden="1"/>
    </xf>
    <xf numFmtId="167" fontId="9" fillId="0" borderId="6" xfId="1" applyNumberFormat="1" applyFont="1" applyFill="1" applyBorder="1" applyAlignment="1" applyProtection="1">
      <alignment horizontal="center" vertical="center"/>
      <protection hidden="1"/>
    </xf>
    <xf numFmtId="166" fontId="9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16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0" xfId="1" applyNumberFormat="1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0" borderId="0" xfId="1" applyNumberFormat="1" applyFont="1" applyFill="1" applyBorder="1" applyAlignment="1" applyProtection="1">
      <alignment horizontal="center" vertical="center"/>
      <protection hidden="1"/>
    </xf>
    <xf numFmtId="168" fontId="7" fillId="0" borderId="0" xfId="1" applyNumberFormat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167" fontId="7" fillId="0" borderId="0" xfId="1" applyNumberFormat="1" applyFont="1" applyFill="1" applyBorder="1" applyAlignment="1" applyProtection="1">
      <alignment horizontal="center" vertical="center"/>
      <protection hidden="1"/>
    </xf>
    <xf numFmtId="168" fontId="8" fillId="0" borderId="0" xfId="1" applyNumberFormat="1" applyFont="1" applyFill="1" applyBorder="1" applyAlignment="1" applyProtection="1">
      <alignment horizontal="center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hidden="1"/>
    </xf>
    <xf numFmtId="167" fontId="8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35" xfId="1" applyNumberFormat="1" applyFont="1" applyFill="1" applyBorder="1" applyAlignment="1" applyProtection="1">
      <protection hidden="1"/>
    </xf>
    <xf numFmtId="0" fontId="3" fillId="0" borderId="36" xfId="1" applyNumberFormat="1" applyFont="1" applyFill="1" applyBorder="1" applyAlignment="1" applyProtection="1"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right"/>
      <protection hidden="1"/>
    </xf>
    <xf numFmtId="0" fontId="7" fillId="0" borderId="3" xfId="1" applyNumberFormat="1" applyFont="1" applyFill="1" applyBorder="1" applyAlignment="1" applyProtection="1">
      <alignment horizontal="right" vertical="center"/>
      <protection hidden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9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37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2" xfId="1" applyNumberFormat="1" applyFont="1" applyFill="1" applyBorder="1" applyAlignment="1" applyProtection="1">
      <alignment horizontal="center" vertical="center"/>
      <protection hidden="1"/>
    </xf>
    <xf numFmtId="0" fontId="16" fillId="0" borderId="38" xfId="1" applyNumberFormat="1" applyFont="1" applyFill="1" applyBorder="1" applyAlignment="1" applyProtection="1">
      <alignment horizontal="center" vertical="center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0" fontId="16" fillId="0" borderId="23" xfId="1" applyNumberFormat="1" applyFont="1" applyFill="1" applyBorder="1" applyAlignment="1" applyProtection="1">
      <alignment horizontal="center" vertical="center"/>
      <protection hidden="1"/>
    </xf>
    <xf numFmtId="0" fontId="16" fillId="0" borderId="22" xfId="1" applyNumberFormat="1" applyFont="1" applyFill="1" applyBorder="1" applyAlignment="1" applyProtection="1">
      <alignment horizontal="center" vertical="center"/>
      <protection hidden="1"/>
    </xf>
    <xf numFmtId="171" fontId="7" fillId="0" borderId="3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0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41" xfId="1" applyNumberFormat="1" applyFont="1" applyFill="1" applyBorder="1" applyAlignment="1" applyProtection="1">
      <alignment horizontal="center" vertical="center"/>
      <protection hidden="1"/>
    </xf>
    <xf numFmtId="168" fontId="8" fillId="0" borderId="42" xfId="1" applyNumberFormat="1" applyFont="1" applyFill="1" applyBorder="1" applyAlignment="1" applyProtection="1">
      <alignment horizontal="center" vertical="center"/>
      <protection hidden="1"/>
    </xf>
    <xf numFmtId="169" fontId="7" fillId="0" borderId="43" xfId="1" applyNumberFormat="1" applyFont="1" applyFill="1" applyBorder="1" applyAlignment="1" applyProtection="1">
      <alignment horizontal="center" vertical="center"/>
      <protection hidden="1"/>
    </xf>
    <xf numFmtId="168" fontId="7" fillId="0" borderId="42" xfId="1" applyNumberFormat="1" applyFont="1" applyFill="1" applyBorder="1" applyAlignment="1" applyProtection="1">
      <alignment horizontal="center" vertical="center"/>
      <protection hidden="1"/>
    </xf>
    <xf numFmtId="1" fontId="7" fillId="0" borderId="42" xfId="1" applyNumberFormat="1" applyFont="1" applyFill="1" applyBorder="1" applyAlignment="1" applyProtection="1">
      <alignment horizontal="center" vertical="center"/>
      <protection hidden="1"/>
    </xf>
    <xf numFmtId="167" fontId="7" fillId="0" borderId="41" xfId="1" applyNumberFormat="1" applyFont="1" applyFill="1" applyBorder="1" applyAlignment="1" applyProtection="1">
      <alignment horizontal="center" vertical="center"/>
      <protection hidden="1"/>
    </xf>
    <xf numFmtId="0" fontId="3" fillId="0" borderId="44" xfId="1" applyNumberFormat="1" applyFont="1" applyFill="1" applyBorder="1" applyAlignment="1" applyProtection="1">
      <alignment horizontal="right" vertical="center"/>
      <protection hidden="1"/>
    </xf>
    <xf numFmtId="0" fontId="1" fillId="0" borderId="37" xfId="1" applyNumberFormat="1" applyFont="1" applyFill="1" applyBorder="1" applyAlignment="1" applyProtection="1">
      <protection hidden="1"/>
    </xf>
    <xf numFmtId="171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20" xfId="1" applyNumberFormat="1" applyFont="1" applyFill="1" applyBorder="1" applyAlignment="1" applyProtection="1">
      <alignment horizontal="center" vertical="center"/>
      <protection hidden="1"/>
    </xf>
    <xf numFmtId="1" fontId="7" fillId="0" borderId="14" xfId="1" applyNumberFormat="1" applyFont="1" applyFill="1" applyBorder="1" applyAlignment="1" applyProtection="1">
      <alignment horizontal="center" vertical="center"/>
      <protection hidden="1"/>
    </xf>
    <xf numFmtId="167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47" xfId="1" applyNumberFormat="1" applyFont="1" applyFill="1" applyBorder="1" applyAlignment="1" applyProtection="1">
      <alignment horizontal="right" vertical="center"/>
      <protection hidden="1"/>
    </xf>
    <xf numFmtId="166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6" xfId="1" applyNumberFormat="1" applyFont="1" applyFill="1" applyBorder="1" applyAlignment="1" applyProtection="1">
      <protection hidden="1"/>
    </xf>
    <xf numFmtId="0" fontId="7" fillId="0" borderId="5" xfId="1" applyNumberFormat="1" applyFont="1" applyFill="1" applyBorder="1" applyAlignment="1" applyProtection="1">
      <protection hidden="1"/>
    </xf>
    <xf numFmtId="169" fontId="7" fillId="0" borderId="50" xfId="1" applyNumberFormat="1" applyFont="1" applyFill="1" applyBorder="1" applyAlignment="1" applyProtection="1">
      <alignment horizontal="center" vertical="center"/>
      <protection hidden="1"/>
    </xf>
    <xf numFmtId="1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1" applyNumberFormat="1" applyFont="1" applyFill="1" applyBorder="1" applyAlignment="1" applyProtection="1">
      <alignment horizontal="center" vertical="center"/>
      <protection hidden="1"/>
    </xf>
    <xf numFmtId="0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8" fillId="0" borderId="22" xfId="1" applyNumberFormat="1" applyFont="1" applyFill="1" applyBorder="1" applyAlignment="1" applyProtection="1">
      <alignment horizontal="center" vertical="center"/>
      <protection hidden="1"/>
    </xf>
    <xf numFmtId="171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3" xfId="1" applyNumberFormat="1" applyFont="1" applyFill="1" applyBorder="1" applyAlignment="1" applyProtection="1">
      <alignment horizontal="center" vertical="center"/>
      <protection hidden="1"/>
    </xf>
    <xf numFmtId="170" fontId="9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3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17" fillId="0" borderId="55" xfId="1" applyNumberFormat="1" applyFont="1" applyFill="1" applyBorder="1" applyAlignment="1" applyProtection="1">
      <alignment horizontal="centerContinuous"/>
      <protection hidden="1"/>
    </xf>
    <xf numFmtId="0" fontId="17" fillId="0" borderId="56" xfId="1" applyNumberFormat="1" applyFont="1" applyFill="1" applyBorder="1" applyAlignment="1" applyProtection="1">
      <alignment horizontal="centerContinuous"/>
      <protection hidden="1"/>
    </xf>
    <xf numFmtId="0" fontId="17" fillId="0" borderId="10" xfId="1" applyNumberFormat="1" applyFont="1" applyFill="1" applyBorder="1" applyAlignment="1" applyProtection="1">
      <alignment horizontal="centerContinuous"/>
      <protection hidden="1"/>
    </xf>
    <xf numFmtId="165" fontId="5" fillId="0" borderId="4" xfId="1" applyNumberFormat="1" applyFont="1" applyFill="1" applyBorder="1" applyAlignment="1" applyProtection="1">
      <alignment horizontal="right" vertical="center"/>
      <protection hidden="1"/>
    </xf>
    <xf numFmtId="169" fontId="13" fillId="0" borderId="13" xfId="1" applyNumberFormat="1" applyFont="1" applyFill="1" applyBorder="1" applyAlignment="1" applyProtection="1">
      <alignment horizontal="center" vertical="center"/>
      <protection hidden="1"/>
    </xf>
    <xf numFmtId="166" fontId="13" fillId="0" borderId="13" xfId="1" applyNumberFormat="1" applyFont="1" applyFill="1" applyBorder="1" applyAlignment="1" applyProtection="1">
      <alignment horizontal="center" vertical="center"/>
      <protection hidden="1"/>
    </xf>
    <xf numFmtId="0" fontId="17" fillId="0" borderId="5" xfId="1" applyNumberFormat="1" applyFont="1" applyFill="1" applyBorder="1" applyAlignment="1" applyProtection="1">
      <alignment horizontal="centerContinuous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8" fillId="0" borderId="10" xfId="1" applyNumberFormat="1" applyFont="1" applyFill="1" applyBorder="1" applyAlignment="1" applyProtection="1">
      <protection hidden="1"/>
    </xf>
    <xf numFmtId="168" fontId="8" fillId="0" borderId="28" xfId="1" applyNumberFormat="1" applyFont="1" applyFill="1" applyBorder="1" applyAlignment="1" applyProtection="1">
      <alignment horizontal="center" vertical="center"/>
      <protection hidden="1"/>
    </xf>
    <xf numFmtId="168" fontId="8" fillId="0" borderId="29" xfId="1" applyNumberFormat="1" applyFont="1" applyFill="1" applyBorder="1" applyAlignment="1" applyProtection="1">
      <alignment horizontal="center" vertical="center"/>
      <protection hidden="1"/>
    </xf>
    <xf numFmtId="169" fontId="7" fillId="0" borderId="30" xfId="1" applyNumberFormat="1" applyFont="1" applyFill="1" applyBorder="1" applyAlignment="1" applyProtection="1">
      <alignment horizontal="center" vertical="center"/>
      <protection hidden="1"/>
    </xf>
    <xf numFmtId="168" fontId="8" fillId="0" borderId="6" xfId="1" applyNumberFormat="1" applyFont="1" applyFill="1" applyBorder="1" applyAlignment="1" applyProtection="1">
      <alignment horizontal="center" vertical="center"/>
      <protection hidden="1"/>
    </xf>
    <xf numFmtId="1" fontId="8" fillId="0" borderId="6" xfId="1" applyNumberFormat="1" applyFont="1" applyFill="1" applyBorder="1" applyAlignment="1" applyProtection="1">
      <alignment horizontal="center" vertical="center"/>
      <protection hidden="1"/>
    </xf>
    <xf numFmtId="167" fontId="8" fillId="0" borderId="6" xfId="1" applyNumberFormat="1" applyFont="1" applyFill="1" applyBorder="1" applyAlignment="1" applyProtection="1">
      <alignment horizontal="center" vertical="center"/>
      <protection hidden="1"/>
    </xf>
    <xf numFmtId="166" fontId="8" fillId="0" borderId="29" xfId="1" applyNumberFormat="1" applyFont="1" applyFill="1" applyBorder="1" applyAlignment="1" applyProtection="1">
      <alignment horizontal="center" vertical="center"/>
      <protection hidden="1"/>
    </xf>
    <xf numFmtId="166" fontId="7" fillId="0" borderId="30" xfId="1" applyNumberFormat="1" applyFont="1" applyFill="1" applyBorder="1" applyAlignment="1" applyProtection="1">
      <alignment horizontal="center" vertical="center"/>
      <protection hidden="1"/>
    </xf>
    <xf numFmtId="170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58" xfId="1" applyNumberFormat="1" applyFont="1" applyFill="1" applyBorder="1" applyAlignment="1" applyProtection="1">
      <alignment horizontal="centerContinuous"/>
      <protection hidden="1"/>
    </xf>
    <xf numFmtId="0" fontId="11" fillId="0" borderId="24" xfId="1" applyNumberFormat="1" applyFont="1" applyFill="1" applyBorder="1" applyAlignment="1" applyProtection="1">
      <protection hidden="1"/>
    </xf>
    <xf numFmtId="172" fontId="11" fillId="0" borderId="57" xfId="1" applyNumberFormat="1" applyFont="1" applyFill="1" applyBorder="1" applyAlignment="1" applyProtection="1">
      <protection hidden="1"/>
    </xf>
    <xf numFmtId="172" fontId="11" fillId="0" borderId="3" xfId="1" applyNumberFormat="1" applyFont="1" applyFill="1" applyBorder="1" applyAlignment="1" applyProtection="1">
      <protection hidden="1"/>
    </xf>
    <xf numFmtId="0" fontId="11" fillId="0" borderId="59" xfId="1" applyNumberFormat="1" applyFont="1" applyFill="1" applyBorder="1" applyAlignment="1" applyProtection="1">
      <protection hidden="1"/>
    </xf>
    <xf numFmtId="0" fontId="4" fillId="5" borderId="10" xfId="1" applyNumberFormat="1" applyFont="1" applyFill="1" applyBorder="1" applyAlignment="1" applyProtection="1">
      <protection hidden="1"/>
    </xf>
    <xf numFmtId="0" fontId="4" fillId="5" borderId="3" xfId="1" applyNumberFormat="1" applyFont="1" applyFill="1" applyBorder="1" applyAlignment="1" applyProtection="1">
      <protection hidden="1"/>
    </xf>
    <xf numFmtId="0" fontId="4" fillId="5" borderId="4" xfId="1" applyNumberFormat="1" applyFont="1" applyFill="1" applyBorder="1" applyAlignment="1" applyProtection="1">
      <protection hidden="1"/>
    </xf>
    <xf numFmtId="0" fontId="13" fillId="5" borderId="35" xfId="1" applyNumberFormat="1" applyFont="1" applyFill="1" applyBorder="1" applyAlignment="1" applyProtection="1">
      <protection hidden="1"/>
    </xf>
    <xf numFmtId="0" fontId="13" fillId="5" borderId="36" xfId="1" applyNumberFormat="1" applyFont="1" applyFill="1" applyBorder="1" applyAlignment="1" applyProtection="1">
      <protection hidden="1"/>
    </xf>
    <xf numFmtId="165" fontId="13" fillId="5" borderId="51" xfId="1" applyNumberFormat="1" applyFont="1" applyFill="1" applyBorder="1" applyAlignment="1" applyProtection="1">
      <protection hidden="1"/>
    </xf>
    <xf numFmtId="0" fontId="8" fillId="5" borderId="10" xfId="1" applyNumberFormat="1" applyFont="1" applyFill="1" applyBorder="1" applyAlignment="1" applyProtection="1">
      <protection hidden="1"/>
    </xf>
    <xf numFmtId="0" fontId="8" fillId="5" borderId="3" xfId="1" applyNumberFormat="1" applyFont="1" applyFill="1" applyBorder="1" applyAlignment="1" applyProtection="1">
      <protection hidden="1"/>
    </xf>
    <xf numFmtId="165" fontId="8" fillId="5" borderId="24" xfId="1" applyNumberFormat="1" applyFont="1" applyFill="1" applyBorder="1" applyAlignment="1" applyProtection="1">
      <protection hidden="1"/>
    </xf>
    <xf numFmtId="0" fontId="11" fillId="0" borderId="0" xfId="1" applyNumberFormat="1" applyFont="1" applyFill="1" applyAlignment="1" applyProtection="1">
      <alignment horizontal="centerContinuous" vertical="center"/>
      <protection hidden="1"/>
    </xf>
    <xf numFmtId="0" fontId="10" fillId="0" borderId="21" xfId="1" applyNumberFormat="1" applyFont="1" applyFill="1" applyBorder="1" applyAlignment="1" applyProtection="1">
      <alignment horizontal="center" vertical="center"/>
      <protection hidden="1"/>
    </xf>
    <xf numFmtId="0" fontId="10" fillId="0" borderId="23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0" fontId="11" fillId="0" borderId="22" xfId="1" applyNumberFormat="1" applyFont="1" applyFill="1" applyBorder="1" applyAlignment="1" applyProtection="1">
      <alignment horizontal="center" vertical="center"/>
      <protection hidden="1"/>
    </xf>
    <xf numFmtId="0" fontId="11" fillId="0" borderId="2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1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1" xfId="1" applyNumberFormat="1" applyFont="1" applyFill="1" applyBorder="1" applyAlignment="1" applyProtection="1">
      <alignment horizontal="center" vertical="center"/>
      <protection hidden="1"/>
    </xf>
    <xf numFmtId="1" fontId="18" fillId="0" borderId="1" xfId="1" applyNumberFormat="1" applyFont="1" applyFill="1" applyBorder="1" applyAlignment="1" applyProtection="1">
      <alignment horizontal="center" vertical="center"/>
      <protection hidden="1"/>
    </xf>
    <xf numFmtId="167" fontId="18" fillId="0" borderId="1" xfId="1" applyNumberFormat="1" applyFont="1" applyFill="1" applyBorder="1" applyAlignment="1" applyProtection="1">
      <alignment horizontal="center" vertical="center"/>
      <protection hidden="1"/>
    </xf>
    <xf numFmtId="168" fontId="18" fillId="0" borderId="17" xfId="1" applyNumberFormat="1" applyFont="1" applyFill="1" applyBorder="1" applyAlignment="1" applyProtection="1">
      <alignment horizontal="center" vertical="center"/>
      <protection hidden="1"/>
    </xf>
    <xf numFmtId="169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9" xfId="1" applyNumberFormat="1" applyFont="1" applyFill="1" applyBorder="1" applyAlignment="1" applyProtection="1">
      <alignment horizontal="center" vertical="center"/>
      <protection hidden="1"/>
    </xf>
    <xf numFmtId="0" fontId="19" fillId="0" borderId="56" xfId="1" applyNumberFormat="1" applyFont="1" applyFill="1" applyBorder="1" applyAlignment="1" applyProtection="1">
      <alignment horizontal="centerContinuous"/>
      <protection hidden="1"/>
    </xf>
    <xf numFmtId="0" fontId="19" fillId="0" borderId="10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protection hidden="1"/>
    </xf>
    <xf numFmtId="172" fontId="7" fillId="0" borderId="9" xfId="1" applyNumberFormat="1" applyFont="1" applyFill="1" applyBorder="1" applyAlignment="1" applyProtection="1">
      <protection hidden="1"/>
    </xf>
    <xf numFmtId="172" fontId="7" fillId="0" borderId="0" xfId="1" applyNumberFormat="1" applyFont="1" applyFill="1" applyAlignment="1" applyProtection="1">
      <protection hidden="1"/>
    </xf>
    <xf numFmtId="0" fontId="7" fillId="0" borderId="9" xfId="1" applyNumberFormat="1" applyFont="1" applyFill="1" applyBorder="1" applyAlignment="1" applyProtection="1">
      <protection hidden="1"/>
    </xf>
    <xf numFmtId="0" fontId="7" fillId="0" borderId="8" xfId="1" applyNumberFormat="1" applyFont="1" applyFill="1" applyBorder="1" applyAlignment="1" applyProtection="1">
      <protection hidden="1"/>
    </xf>
    <xf numFmtId="1" fontId="18" fillId="0" borderId="0" xfId="1" applyNumberFormat="1" applyFont="1" applyFill="1" applyBorder="1" applyAlignment="1" applyProtection="1">
      <alignment horizontal="center" vertical="center"/>
      <protection hidden="1"/>
    </xf>
    <xf numFmtId="168" fontId="18" fillId="0" borderId="0" xfId="1" applyNumberFormat="1" applyFont="1" applyFill="1" applyBorder="1" applyAlignment="1" applyProtection="1">
      <alignment horizontal="center" vertical="center"/>
      <protection hidden="1"/>
    </xf>
    <xf numFmtId="167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1" fillId="4" borderId="0" xfId="1" applyFill="1"/>
    <xf numFmtId="0" fontId="11" fillId="4" borderId="22" xfId="1" applyNumberFormat="1" applyFont="1" applyFill="1" applyBorder="1" applyAlignment="1" applyProtection="1">
      <alignment horizontal="center" vertical="center"/>
      <protection hidden="1"/>
    </xf>
    <xf numFmtId="0" fontId="11" fillId="4" borderId="21" xfId="1" applyNumberFormat="1" applyFont="1" applyFill="1" applyBorder="1" applyAlignment="1" applyProtection="1">
      <alignment horizontal="center" vertical="center"/>
      <protection hidden="1"/>
    </xf>
    <xf numFmtId="0" fontId="12" fillId="4" borderId="0" xfId="1" applyNumberFormat="1" applyFont="1" applyFill="1" applyAlignment="1" applyProtection="1">
      <protection hidden="1"/>
    </xf>
    <xf numFmtId="0" fontId="12" fillId="4" borderId="0" xfId="1" applyNumberFormat="1" applyFont="1" applyFill="1" applyAlignment="1" applyProtection="1">
      <alignment horizontal="right"/>
      <protection hidden="1"/>
    </xf>
    <xf numFmtId="0" fontId="1" fillId="4" borderId="0" xfId="1" applyFill="1" applyProtection="1">
      <protection hidden="1"/>
    </xf>
    <xf numFmtId="0" fontId="7" fillId="4" borderId="0" xfId="1" applyNumberFormat="1" applyFont="1" applyFill="1" applyAlignment="1" applyProtection="1">
      <alignment horizontal="left"/>
      <protection hidden="1"/>
    </xf>
    <xf numFmtId="0" fontId="1" fillId="4" borderId="0" xfId="1" applyNumberFormat="1" applyFont="1" applyFill="1" applyAlignment="1" applyProtection="1">
      <protection hidden="1"/>
    </xf>
    <xf numFmtId="0" fontId="2" fillId="4" borderId="0" xfId="1" applyNumberFormat="1" applyFont="1" applyFill="1" applyAlignment="1" applyProtection="1">
      <alignment horizontal="centerContinuous"/>
      <protection hidden="1"/>
    </xf>
    <xf numFmtId="0" fontId="12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 vertical="center"/>
      <protection hidden="1"/>
    </xf>
    <xf numFmtId="0" fontId="2" fillId="4" borderId="0" xfId="1" applyNumberFormat="1" applyFont="1" applyFill="1" applyAlignment="1" applyProtection="1">
      <alignment horizontal="centerContinuous" vertical="top"/>
      <protection hidden="1"/>
    </xf>
    <xf numFmtId="0" fontId="3" fillId="4" borderId="0" xfId="1" applyNumberFormat="1" applyFont="1" applyFill="1" applyAlignment="1" applyProtection="1">
      <alignment horizontal="right"/>
      <protection hidden="1"/>
    </xf>
    <xf numFmtId="0" fontId="6" fillId="4" borderId="3" xfId="1" applyNumberFormat="1" applyFont="1" applyFill="1" applyBorder="1" applyAlignment="1" applyProtection="1">
      <alignment horizontal="right" vertical="center"/>
      <protection hidden="1"/>
    </xf>
    <xf numFmtId="0" fontId="11" fillId="4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protection hidden="1"/>
    </xf>
    <xf numFmtId="0" fontId="8" fillId="0" borderId="35" xfId="1" applyNumberFormat="1" applyFont="1" applyFill="1" applyBorder="1" applyAlignment="1" applyProtection="1">
      <protection hidden="1"/>
    </xf>
    <xf numFmtId="0" fontId="8" fillId="0" borderId="36" xfId="1" applyNumberFormat="1" applyFont="1" applyFill="1" applyBorder="1" applyAlignment="1" applyProtection="1">
      <protection hidden="1"/>
    </xf>
    <xf numFmtId="171" fontId="7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57" xfId="1" applyNumberFormat="1" applyFont="1" applyFill="1" applyBorder="1" applyAlignment="1" applyProtection="1">
      <alignment horizontal="center" vertical="center"/>
      <protection hidden="1"/>
    </xf>
    <xf numFmtId="1" fontId="8" fillId="0" borderId="3" xfId="1" applyNumberFormat="1" applyFont="1" applyFill="1" applyBorder="1" applyAlignment="1" applyProtection="1">
      <alignment horizontal="center" vertical="center"/>
      <protection hidden="1"/>
    </xf>
    <xf numFmtId="168" fontId="8" fillId="0" borderId="3" xfId="1" applyNumberFormat="1" applyFont="1" applyFill="1" applyBorder="1" applyAlignment="1" applyProtection="1">
      <alignment horizontal="center" vertical="center"/>
      <protection hidden="1"/>
    </xf>
    <xf numFmtId="167" fontId="8" fillId="0" borderId="3" xfId="1" applyNumberFormat="1" applyFont="1" applyFill="1" applyBorder="1" applyAlignment="1" applyProtection="1">
      <alignment horizontal="center" vertical="center"/>
      <protection hidden="1"/>
    </xf>
    <xf numFmtId="173" fontId="7" fillId="3" borderId="12" xfId="1" applyNumberFormat="1" applyFont="1" applyFill="1" applyBorder="1" applyAlignment="1" applyProtection="1">
      <alignment horizontal="right" vertical="center"/>
      <protection hidden="1"/>
    </xf>
    <xf numFmtId="173" fontId="7" fillId="3" borderId="34" xfId="1" applyNumberFormat="1" applyFont="1" applyFill="1" applyBorder="1" applyAlignment="1" applyProtection="1">
      <alignment horizontal="right" vertical="center"/>
      <protection hidden="1"/>
    </xf>
    <xf numFmtId="173" fontId="7" fillId="3" borderId="17" xfId="1" applyNumberFormat="1" applyFont="1" applyFill="1" applyBorder="1" applyAlignment="1" applyProtection="1">
      <alignment horizontal="right" vertical="center"/>
      <protection hidden="1"/>
    </xf>
    <xf numFmtId="173" fontId="7" fillId="3" borderId="33" xfId="1" applyNumberFormat="1" applyFont="1" applyFill="1" applyBorder="1" applyAlignment="1" applyProtection="1">
      <alignment horizontal="right" vertical="center"/>
      <protection hidden="1"/>
    </xf>
    <xf numFmtId="4" fontId="9" fillId="0" borderId="29" xfId="1" applyNumberFormat="1" applyFont="1" applyFill="1" applyBorder="1" applyAlignment="1" applyProtection="1">
      <alignment horizontal="center" vertical="center"/>
      <protection hidden="1"/>
    </xf>
    <xf numFmtId="4" fontId="6" fillId="0" borderId="30" xfId="1" applyNumberFormat="1" applyFont="1" applyFill="1" applyBorder="1" applyAlignment="1" applyProtection="1">
      <alignment horizontal="center" vertical="center"/>
      <protection hidden="1"/>
    </xf>
    <xf numFmtId="4" fontId="9" fillId="0" borderId="28" xfId="1" applyNumberFormat="1" applyFont="1" applyFill="1" applyBorder="1" applyAlignment="1" applyProtection="1">
      <alignment horizontal="right" vertical="center"/>
      <protection hidden="1"/>
    </xf>
    <xf numFmtId="4" fontId="9" fillId="0" borderId="31" xfId="1" applyNumberFormat="1" applyFont="1" applyFill="1" applyBorder="1" applyAlignment="1" applyProtection="1">
      <alignment horizontal="right" vertical="center"/>
      <protection hidden="1"/>
    </xf>
    <xf numFmtId="4" fontId="8" fillId="0" borderId="18" xfId="1" applyNumberFormat="1" applyFont="1" applyFill="1" applyBorder="1" applyAlignment="1" applyProtection="1">
      <alignment horizontal="center" vertical="center"/>
      <protection hidden="1"/>
    </xf>
    <xf numFmtId="4" fontId="6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7" xfId="1" applyNumberFormat="1" applyFont="1" applyFill="1" applyBorder="1" applyAlignment="1" applyProtection="1">
      <alignment horizontal="right" vertical="center"/>
      <protection hidden="1"/>
    </xf>
    <xf numFmtId="4" fontId="8" fillId="0" borderId="33" xfId="1" applyNumberFormat="1" applyFont="1" applyFill="1" applyBorder="1" applyAlignment="1" applyProtection="1">
      <alignment horizontal="right" vertical="center"/>
      <protection hidden="1"/>
    </xf>
    <xf numFmtId="4" fontId="14" fillId="0" borderId="18" xfId="1" applyNumberFormat="1" applyFont="1" applyFill="1" applyBorder="1" applyAlignment="1" applyProtection="1">
      <alignment horizontal="center" vertical="center"/>
      <protection hidden="1"/>
    </xf>
    <xf numFmtId="4" fontId="15" fillId="0" borderId="13" xfId="1" applyNumberFormat="1" applyFont="1" applyFill="1" applyBorder="1" applyAlignment="1" applyProtection="1">
      <alignment horizontal="center" vertical="center"/>
      <protection hidden="1"/>
    </xf>
    <xf numFmtId="4" fontId="14" fillId="0" borderId="17" xfId="1" applyNumberFormat="1" applyFont="1" applyFill="1" applyBorder="1" applyAlignment="1" applyProtection="1">
      <alignment horizontal="right" vertical="center"/>
      <protection hidden="1"/>
    </xf>
    <xf numFmtId="4" fontId="14" fillId="0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18" xfId="1" applyNumberFormat="1" applyFont="1" applyFill="1" applyBorder="1" applyAlignment="1" applyProtection="1">
      <alignment horizontal="center" vertical="center"/>
      <protection hidden="1"/>
    </xf>
    <xf numFmtId="4" fontId="7" fillId="0" borderId="17" xfId="1" applyNumberFormat="1" applyFont="1" applyFill="1" applyBorder="1" applyAlignment="1" applyProtection="1">
      <alignment horizontal="right" vertical="center"/>
      <protection hidden="1"/>
    </xf>
    <xf numFmtId="4" fontId="7" fillId="0" borderId="33" xfId="1" applyNumberFormat="1" applyFont="1" applyFill="1" applyBorder="1" applyAlignment="1" applyProtection="1">
      <alignment horizontal="right" vertical="center"/>
      <protection hidden="1"/>
    </xf>
    <xf numFmtId="4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2" xfId="1" applyNumberFormat="1" applyFont="1" applyFill="1" applyBorder="1" applyAlignment="1" applyProtection="1">
      <alignment horizontal="right" vertical="center"/>
      <protection hidden="1"/>
    </xf>
    <xf numFmtId="4" fontId="7" fillId="3" borderId="34" xfId="1" applyNumberFormat="1" applyFont="1" applyFill="1" applyBorder="1" applyAlignment="1" applyProtection="1">
      <alignment horizontal="right" vertical="center"/>
      <protection hidden="1"/>
    </xf>
    <xf numFmtId="4" fontId="14" fillId="0" borderId="8" xfId="1" applyNumberFormat="1" applyFont="1" applyFill="1" applyBorder="1" applyAlignment="1" applyProtection="1">
      <alignment horizontal="center" vertical="center"/>
      <protection hidden="1"/>
    </xf>
    <xf numFmtId="4" fontId="14" fillId="0" borderId="9" xfId="1" applyNumberFormat="1" applyFont="1" applyFill="1" applyBorder="1" applyAlignment="1" applyProtection="1">
      <alignment horizontal="right" vertical="center"/>
      <protection hidden="1"/>
    </xf>
    <xf numFmtId="4" fontId="14" fillId="0" borderId="7" xfId="1" applyNumberFormat="1" applyFont="1" applyFill="1" applyBorder="1" applyAlignment="1" applyProtection="1">
      <alignment horizontal="right" vertical="center"/>
      <protection hidden="1"/>
    </xf>
    <xf numFmtId="4" fontId="7" fillId="3" borderId="18" xfId="1" applyNumberFormat="1" applyFont="1" applyFill="1" applyBorder="1" applyAlignment="1" applyProtection="1">
      <alignment horizontal="center" vertical="center"/>
      <protection hidden="1"/>
    </xf>
    <xf numFmtId="4" fontId="7" fillId="3" borderId="17" xfId="1" applyNumberFormat="1" applyFont="1" applyFill="1" applyBorder="1" applyAlignment="1" applyProtection="1">
      <alignment horizontal="right" vertical="center"/>
      <protection hidden="1"/>
    </xf>
    <xf numFmtId="4" fontId="7" fillId="3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8" xfId="1" applyNumberFormat="1" applyFont="1" applyFill="1" applyBorder="1" applyAlignment="1" applyProtection="1">
      <alignment horizontal="center" vertical="center"/>
      <protection hidden="1"/>
    </xf>
    <xf numFmtId="4" fontId="7" fillId="0" borderId="9" xfId="1" applyNumberFormat="1" applyFont="1" applyFill="1" applyBorder="1" applyAlignment="1" applyProtection="1">
      <alignment horizontal="right" vertical="center"/>
      <protection hidden="1"/>
    </xf>
    <xf numFmtId="4" fontId="7" fillId="0" borderId="7" xfId="1" applyNumberFormat="1" applyFont="1" applyFill="1" applyBorder="1" applyAlignment="1" applyProtection="1">
      <alignment horizontal="right" vertical="center"/>
      <protection hidden="1"/>
    </xf>
    <xf numFmtId="4" fontId="8" fillId="0" borderId="8" xfId="1" applyNumberFormat="1" applyFont="1" applyFill="1" applyBorder="1" applyAlignment="1" applyProtection="1">
      <alignment horizontal="center" vertical="center"/>
      <protection hidden="1"/>
    </xf>
    <xf numFmtId="4" fontId="8" fillId="0" borderId="9" xfId="1" applyNumberFormat="1" applyFont="1" applyFill="1" applyBorder="1" applyAlignment="1" applyProtection="1">
      <alignment horizontal="right" vertical="center"/>
      <protection hidden="1"/>
    </xf>
    <xf numFmtId="4" fontId="8" fillId="0" borderId="7" xfId="1" applyNumberFormat="1" applyFont="1" applyFill="1" applyBorder="1" applyAlignment="1" applyProtection="1">
      <alignment horizontal="right" vertical="center"/>
      <protection hidden="1"/>
    </xf>
    <xf numFmtId="4" fontId="7" fillId="4" borderId="14" xfId="1" applyNumberFormat="1" applyFont="1" applyFill="1" applyBorder="1" applyAlignment="1" applyProtection="1">
      <alignment horizontal="center" vertical="center"/>
      <protection hidden="1"/>
    </xf>
    <xf numFmtId="4" fontId="7" fillId="4" borderId="12" xfId="1" applyNumberFormat="1" applyFont="1" applyFill="1" applyBorder="1" applyAlignment="1" applyProtection="1">
      <alignment horizontal="right" vertical="center"/>
      <protection hidden="1"/>
    </xf>
    <xf numFmtId="4" fontId="7" fillId="4" borderId="34" xfId="1" applyNumberFormat="1" applyFont="1" applyFill="1" applyBorder="1" applyAlignment="1" applyProtection="1">
      <alignment horizontal="right" vertical="center"/>
      <protection hidden="1"/>
    </xf>
    <xf numFmtId="4" fontId="8" fillId="0" borderId="14" xfId="1" applyNumberFormat="1" applyFont="1" applyFill="1" applyBorder="1" applyAlignment="1" applyProtection="1">
      <alignment horizontal="center" vertical="center"/>
      <protection hidden="1"/>
    </xf>
    <xf numFmtId="4" fontId="8" fillId="0" borderId="14" xfId="1" applyNumberFormat="1" applyFont="1" applyFill="1" applyBorder="1" applyAlignment="1" applyProtection="1">
      <alignment horizontal="right" vertical="center"/>
      <protection hidden="1"/>
    </xf>
    <xf numFmtId="4" fontId="8" fillId="0" borderId="34" xfId="1" applyNumberFormat="1" applyFont="1" applyFill="1" applyBorder="1" applyAlignment="1" applyProtection="1">
      <alignment horizontal="right" vertical="center"/>
      <protection hidden="1"/>
    </xf>
    <xf numFmtId="4" fontId="4" fillId="5" borderId="3" xfId="1" applyNumberFormat="1" applyFont="1" applyFill="1" applyBorder="1" applyAlignment="1" applyProtection="1">
      <protection hidden="1"/>
    </xf>
    <xf numFmtId="4" fontId="4" fillId="5" borderId="2" xfId="1" applyNumberFormat="1" applyFont="1" applyFill="1" applyBorder="1" applyAlignment="1" applyProtection="1">
      <protection hidden="1"/>
    </xf>
    <xf numFmtId="4" fontId="4" fillId="5" borderId="24" xfId="1" applyNumberFormat="1" applyFont="1" applyFill="1" applyBorder="1" applyAlignment="1" applyProtection="1">
      <protection hidden="1"/>
    </xf>
    <xf numFmtId="4" fontId="4" fillId="5" borderId="25" xfId="1" applyNumberFormat="1" applyFont="1" applyFill="1" applyBorder="1" applyAlignment="1" applyProtection="1">
      <protection hidden="1"/>
    </xf>
    <xf numFmtId="173" fontId="8" fillId="0" borderId="41" xfId="1" applyNumberFormat="1" applyFont="1" applyFill="1" applyBorder="1" applyAlignment="1" applyProtection="1">
      <alignment horizontal="right" vertical="center"/>
      <protection hidden="1"/>
    </xf>
    <xf numFmtId="173" fontId="8" fillId="0" borderId="12" xfId="1" applyNumberFormat="1" applyFont="1" applyFill="1" applyBorder="1" applyAlignment="1" applyProtection="1">
      <alignment horizontal="right" vertical="center"/>
      <protection hidden="1"/>
    </xf>
    <xf numFmtId="173" fontId="8" fillId="0" borderId="17" xfId="1" applyNumberFormat="1" applyFont="1" applyFill="1" applyBorder="1" applyAlignment="1" applyProtection="1">
      <alignment horizontal="right" vertical="center"/>
      <protection hidden="1"/>
    </xf>
    <xf numFmtId="173" fontId="8" fillId="0" borderId="33" xfId="1" applyNumberFormat="1" applyFont="1" applyFill="1" applyBorder="1" applyAlignment="1" applyProtection="1">
      <alignment horizontal="right" vertical="center"/>
      <protection hidden="1"/>
    </xf>
    <xf numFmtId="173" fontId="13" fillId="5" borderId="51" xfId="1" applyNumberFormat="1" applyFont="1" applyFill="1" applyBorder="1" applyAlignment="1" applyProtection="1">
      <protection hidden="1"/>
    </xf>
    <xf numFmtId="173" fontId="13" fillId="5" borderId="52" xfId="1" applyNumberFormat="1" applyFont="1" applyFill="1" applyBorder="1" applyAlignment="1" applyProtection="1">
      <protection hidden="1"/>
    </xf>
    <xf numFmtId="173" fontId="8" fillId="0" borderId="28" xfId="1" applyNumberFormat="1" applyFont="1" applyFill="1" applyBorder="1" applyAlignment="1" applyProtection="1">
      <alignment horizontal="right" vertical="center"/>
      <protection hidden="1"/>
    </xf>
    <xf numFmtId="173" fontId="8" fillId="0" borderId="31" xfId="1" applyNumberFormat="1" applyFont="1" applyFill="1" applyBorder="1" applyAlignment="1" applyProtection="1">
      <alignment horizontal="right" vertical="center"/>
      <protection hidden="1"/>
    </xf>
    <xf numFmtId="173" fontId="14" fillId="0" borderId="17" xfId="1" applyNumberFormat="1" applyFont="1" applyFill="1" applyBorder="1" applyAlignment="1" applyProtection="1">
      <alignment horizontal="right" vertical="center"/>
      <protection hidden="1"/>
    </xf>
    <xf numFmtId="173" fontId="14" fillId="0" borderId="33" xfId="1" applyNumberFormat="1" applyFont="1" applyFill="1" applyBorder="1" applyAlignment="1" applyProtection="1">
      <alignment horizontal="right" vertical="center"/>
      <protection hidden="1"/>
    </xf>
    <xf numFmtId="173" fontId="7" fillId="0" borderId="17" xfId="1" applyNumberFormat="1" applyFont="1" applyFill="1" applyBorder="1" applyAlignment="1" applyProtection="1">
      <alignment horizontal="right" vertical="center"/>
      <protection hidden="1"/>
    </xf>
    <xf numFmtId="173" fontId="7" fillId="0" borderId="33" xfId="1" applyNumberFormat="1" applyFont="1" applyFill="1" applyBorder="1" applyAlignment="1" applyProtection="1">
      <alignment horizontal="right" vertical="center"/>
      <protection hidden="1"/>
    </xf>
    <xf numFmtId="173" fontId="14" fillId="0" borderId="9" xfId="1" applyNumberFormat="1" applyFont="1" applyFill="1" applyBorder="1" applyAlignment="1" applyProtection="1">
      <alignment horizontal="right" vertical="center"/>
      <protection hidden="1"/>
    </xf>
    <xf numFmtId="173" fontId="14" fillId="0" borderId="7" xfId="1" applyNumberFormat="1" applyFont="1" applyFill="1" applyBorder="1" applyAlignment="1" applyProtection="1">
      <alignment horizontal="right" vertical="center"/>
      <protection hidden="1"/>
    </xf>
    <xf numFmtId="173" fontId="7" fillId="0" borderId="9" xfId="1" applyNumberFormat="1" applyFont="1" applyFill="1" applyBorder="1" applyAlignment="1" applyProtection="1">
      <alignment horizontal="right" vertical="center"/>
      <protection hidden="1"/>
    </xf>
    <xf numFmtId="173" fontId="7" fillId="0" borderId="7" xfId="1" applyNumberFormat="1" applyFont="1" applyFill="1" applyBorder="1" applyAlignment="1" applyProtection="1">
      <alignment horizontal="right" vertical="center"/>
      <protection hidden="1"/>
    </xf>
    <xf numFmtId="173" fontId="8" fillId="0" borderId="9" xfId="1" applyNumberFormat="1" applyFont="1" applyFill="1" applyBorder="1" applyAlignment="1" applyProtection="1">
      <alignment horizontal="right" vertical="center"/>
      <protection hidden="1"/>
    </xf>
    <xf numFmtId="173" fontId="8" fillId="0" borderId="7" xfId="1" applyNumberFormat="1" applyFont="1" applyFill="1" applyBorder="1" applyAlignment="1" applyProtection="1">
      <alignment horizontal="right" vertical="center"/>
      <protection hidden="1"/>
    </xf>
    <xf numFmtId="173" fontId="11" fillId="0" borderId="24" xfId="1" applyNumberFormat="1" applyFont="1" applyFill="1" applyBorder="1" applyAlignment="1" applyProtection="1">
      <alignment horizontal="right" vertical="center"/>
      <protection hidden="1"/>
    </xf>
    <xf numFmtId="173" fontId="11" fillId="0" borderId="25" xfId="1" applyNumberFormat="1" applyFont="1" applyFill="1" applyBorder="1" applyAlignment="1" applyProtection="1">
      <alignment horizontal="right" vertical="center"/>
      <protection hidden="1"/>
    </xf>
    <xf numFmtId="173" fontId="8" fillId="5" borderId="24" xfId="1" applyNumberFormat="1" applyFont="1" applyFill="1" applyBorder="1" applyAlignment="1" applyProtection="1">
      <protection hidden="1"/>
    </xf>
    <xf numFmtId="2" fontId="7" fillId="4" borderId="18" xfId="1" applyNumberFormat="1" applyFont="1" applyFill="1" applyBorder="1" applyAlignment="1" applyProtection="1">
      <alignment horizontal="center" vertical="center"/>
      <protection hidden="1"/>
    </xf>
    <xf numFmtId="2" fontId="7" fillId="4" borderId="13" xfId="1" applyNumberFormat="1" applyFont="1" applyFill="1" applyBorder="1" applyAlignment="1" applyProtection="1">
      <alignment horizontal="center" vertical="center"/>
      <protection hidden="1"/>
    </xf>
    <xf numFmtId="2" fontId="7" fillId="4" borderId="17" xfId="1" applyNumberFormat="1" applyFont="1" applyFill="1" applyBorder="1" applyAlignment="1" applyProtection="1">
      <alignment horizontal="right" vertical="center"/>
      <protection hidden="1"/>
    </xf>
    <xf numFmtId="2" fontId="7" fillId="4" borderId="33" xfId="1" applyNumberFormat="1" applyFont="1" applyFill="1" applyBorder="1" applyAlignment="1" applyProtection="1">
      <alignment horizontal="right" vertical="center"/>
      <protection hidden="1"/>
    </xf>
    <xf numFmtId="2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2" xfId="1" applyNumberFormat="1" applyFont="1" applyFill="1" applyBorder="1" applyAlignment="1" applyProtection="1">
      <alignment horizontal="right" vertical="center"/>
      <protection hidden="1"/>
    </xf>
    <xf numFmtId="2" fontId="7" fillId="3" borderId="34" xfId="1" applyNumberFormat="1" applyFont="1" applyFill="1" applyBorder="1" applyAlignment="1" applyProtection="1">
      <alignment horizontal="right" vertical="center"/>
      <protection hidden="1"/>
    </xf>
    <xf numFmtId="2" fontId="7" fillId="4" borderId="8" xfId="1" applyNumberFormat="1" applyFont="1" applyFill="1" applyBorder="1" applyAlignment="1" applyProtection="1">
      <alignment horizontal="center" vertical="center"/>
      <protection hidden="1"/>
    </xf>
    <xf numFmtId="2" fontId="7" fillId="4" borderId="9" xfId="1" applyNumberFormat="1" applyFont="1" applyFill="1" applyBorder="1" applyAlignment="1" applyProtection="1">
      <alignment horizontal="right" vertical="center"/>
      <protection hidden="1"/>
    </xf>
    <xf numFmtId="2" fontId="7" fillId="4" borderId="7" xfId="1" applyNumberFormat="1" applyFont="1" applyFill="1" applyBorder="1" applyAlignment="1" applyProtection="1">
      <alignment horizontal="right" vertical="center"/>
      <protection hidden="1"/>
    </xf>
    <xf numFmtId="2" fontId="7" fillId="3" borderId="17" xfId="1" applyNumberFormat="1" applyFont="1" applyFill="1" applyBorder="1" applyAlignment="1" applyProtection="1">
      <alignment horizontal="right" vertical="center"/>
      <protection hidden="1"/>
    </xf>
    <xf numFmtId="2" fontId="7" fillId="3" borderId="33" xfId="1" applyNumberFormat="1" applyFont="1" applyFill="1" applyBorder="1" applyAlignment="1" applyProtection="1">
      <alignment horizontal="right" vertical="center"/>
      <protection hidden="1"/>
    </xf>
    <xf numFmtId="2" fontId="8" fillId="4" borderId="8" xfId="1" applyNumberFormat="1" applyFont="1" applyFill="1" applyBorder="1" applyAlignment="1" applyProtection="1">
      <alignment horizontal="center" vertical="center"/>
      <protection hidden="1"/>
    </xf>
    <xf numFmtId="2" fontId="8" fillId="4" borderId="9" xfId="1" applyNumberFormat="1" applyFont="1" applyFill="1" applyBorder="1" applyAlignment="1" applyProtection="1">
      <alignment horizontal="right" vertical="center"/>
      <protection hidden="1"/>
    </xf>
    <xf numFmtId="2" fontId="8" fillId="4" borderId="7" xfId="1" applyNumberFormat="1" applyFont="1" applyFill="1" applyBorder="1" applyAlignment="1" applyProtection="1">
      <alignment horizontal="right" vertical="center"/>
      <protection hidden="1"/>
    </xf>
    <xf numFmtId="2" fontId="18" fillId="4" borderId="18" xfId="1" applyNumberFormat="1" applyFont="1" applyFill="1" applyBorder="1" applyAlignment="1" applyProtection="1">
      <alignment horizontal="center" vertical="center"/>
      <protection hidden="1"/>
    </xf>
    <xf numFmtId="2" fontId="18" fillId="4" borderId="8" xfId="1" applyNumberFormat="1" applyFont="1" applyFill="1" applyBorder="1" applyAlignment="1" applyProtection="1">
      <alignment horizontal="center" vertical="center"/>
      <protection hidden="1"/>
    </xf>
    <xf numFmtId="2" fontId="18" fillId="4" borderId="17" xfId="1" applyNumberFormat="1" applyFont="1" applyFill="1" applyBorder="1" applyAlignment="1" applyProtection="1">
      <alignment horizontal="right" vertical="center"/>
      <protection hidden="1"/>
    </xf>
    <xf numFmtId="2" fontId="18" fillId="4" borderId="33" xfId="1" applyNumberFormat="1" applyFont="1" applyFill="1" applyBorder="1" applyAlignment="1" applyProtection="1">
      <alignment horizontal="right" vertical="center"/>
      <protection hidden="1"/>
    </xf>
    <xf numFmtId="2" fontId="18" fillId="4" borderId="9" xfId="1" applyNumberFormat="1" applyFont="1" applyFill="1" applyBorder="1" applyAlignment="1" applyProtection="1">
      <alignment horizontal="right" vertical="center"/>
      <protection hidden="1"/>
    </xf>
    <xf numFmtId="2" fontId="18" fillId="4" borderId="7" xfId="1" applyNumberFormat="1" applyFont="1" applyFill="1" applyBorder="1" applyAlignment="1" applyProtection="1">
      <alignment horizontal="right" vertical="center"/>
      <protection hidden="1"/>
    </xf>
    <xf numFmtId="2" fontId="7" fillId="4" borderId="12" xfId="1" applyNumberFormat="1" applyFont="1" applyFill="1" applyBorder="1" applyAlignment="1" applyProtection="1">
      <alignment horizontal="right" vertical="center"/>
      <protection hidden="1"/>
    </xf>
    <xf numFmtId="2" fontId="7" fillId="4" borderId="34" xfId="1" applyNumberFormat="1" applyFont="1" applyFill="1" applyBorder="1" applyAlignment="1" applyProtection="1">
      <alignment horizontal="right" vertical="center"/>
      <protection hidden="1"/>
    </xf>
    <xf numFmtId="2" fontId="8" fillId="4" borderId="24" xfId="1" applyNumberFormat="1" applyFont="1" applyFill="1" applyBorder="1" applyAlignment="1" applyProtection="1">
      <alignment horizontal="center" vertical="center"/>
      <protection hidden="1"/>
    </xf>
    <xf numFmtId="2" fontId="8" fillId="4" borderId="57" xfId="1" applyNumberFormat="1" applyFont="1" applyFill="1" applyBorder="1" applyAlignment="1" applyProtection="1">
      <alignment horizontal="right" vertical="center"/>
      <protection hidden="1"/>
    </xf>
    <xf numFmtId="2" fontId="8" fillId="4" borderId="25" xfId="1" applyNumberFormat="1" applyFont="1" applyFill="1" applyBorder="1" applyAlignment="1" applyProtection="1">
      <alignment horizontal="right" vertical="center"/>
      <protection hidden="1"/>
    </xf>
    <xf numFmtId="2" fontId="7" fillId="4" borderId="63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alignment horizontal="right" vertical="center"/>
      <protection hidden="1"/>
    </xf>
    <xf numFmtId="2" fontId="7" fillId="4" borderId="11" xfId="1" applyNumberFormat="1" applyFont="1" applyFill="1" applyBorder="1" applyAlignment="1" applyProtection="1">
      <alignment horizontal="right" vertical="center"/>
      <protection hidden="1"/>
    </xf>
    <xf numFmtId="2" fontId="8" fillId="4" borderId="36" xfId="1" applyNumberFormat="1" applyFont="1" applyFill="1" applyBorder="1" applyAlignment="1" applyProtection="1">
      <protection hidden="1"/>
    </xf>
    <xf numFmtId="2" fontId="8" fillId="4" borderId="64" xfId="1" applyNumberFormat="1" applyFont="1" applyFill="1" applyBorder="1" applyAlignment="1" applyProtection="1">
      <protection hidden="1"/>
    </xf>
    <xf numFmtId="2" fontId="8" fillId="4" borderId="52" xfId="1" applyNumberFormat="1" applyFont="1" applyFill="1" applyBorder="1" applyAlignment="1" applyProtection="1">
      <protection hidden="1"/>
    </xf>
    <xf numFmtId="0" fontId="21" fillId="0" borderId="0" xfId="2" applyFill="1" applyProtection="1"/>
    <xf numFmtId="174" fontId="6" fillId="0" borderId="0" xfId="3" applyNumberFormat="1" applyFont="1" applyFill="1" applyAlignment="1" applyProtection="1"/>
    <xf numFmtId="174" fontId="11" fillId="0" borderId="0" xfId="3" applyNumberFormat="1" applyFont="1" applyFill="1" applyBorder="1" applyAlignment="1" applyProtection="1">
      <alignment horizontal="left" vertical="center"/>
    </xf>
    <xf numFmtId="174" fontId="11" fillId="0" borderId="0" xfId="3" applyNumberFormat="1" applyFont="1" applyFill="1" applyAlignment="1" applyProtection="1">
      <alignment horizontal="left" vertical="center"/>
    </xf>
    <xf numFmtId="0" fontId="22" fillId="0" borderId="0" xfId="2" applyFont="1" applyFill="1" applyProtection="1"/>
    <xf numFmtId="174" fontId="0" fillId="0" borderId="0" xfId="3" applyNumberFormat="1" applyFont="1" applyFill="1" applyProtection="1"/>
    <xf numFmtId="174" fontId="0" fillId="0" borderId="0" xfId="3" applyNumberFormat="1" applyFont="1" applyFill="1" applyProtection="1">
      <protection locked="0"/>
    </xf>
    <xf numFmtId="174" fontId="0" fillId="0" borderId="0" xfId="3" applyNumberFormat="1" applyFont="1" applyFill="1" applyAlignment="1" applyProtection="1">
      <alignment horizontal="right"/>
      <protection locked="0"/>
    </xf>
    <xf numFmtId="0" fontId="21" fillId="0" borderId="65" xfId="2" applyFill="1" applyBorder="1" applyAlignment="1" applyProtection="1">
      <alignment horizontal="center" vertical="center"/>
    </xf>
    <xf numFmtId="0" fontId="16" fillId="0" borderId="51" xfId="2" applyFont="1" applyFill="1" applyBorder="1" applyAlignment="1">
      <alignment horizontal="center" vertical="center" wrapText="1"/>
    </xf>
    <xf numFmtId="174" fontId="0" fillId="0" borderId="51" xfId="3" applyNumberFormat="1" applyFont="1" applyFill="1" applyBorder="1" applyAlignment="1" applyProtection="1">
      <alignment horizontal="center" vertical="center"/>
    </xf>
    <xf numFmtId="174" fontId="0" fillId="0" borderId="51" xfId="3" applyNumberFormat="1" applyFont="1" applyFill="1" applyBorder="1" applyAlignment="1" applyProtection="1">
      <alignment horizontal="center" vertical="center"/>
      <protection locked="0"/>
    </xf>
    <xf numFmtId="174" fontId="0" fillId="0" borderId="52" xfId="3" applyNumberFormat="1" applyFont="1" applyFill="1" applyBorder="1" applyAlignment="1" applyProtection="1">
      <alignment horizontal="center" vertical="center"/>
      <protection locked="0"/>
    </xf>
    <xf numFmtId="49" fontId="6" fillId="0" borderId="61" xfId="4" applyNumberFormat="1" applyFont="1" applyFill="1" applyBorder="1" applyAlignment="1">
      <alignment horizontal="center" vertical="top"/>
    </xf>
    <xf numFmtId="0" fontId="11" fillId="0" borderId="53" xfId="4" applyFont="1" applyFill="1" applyBorder="1" applyAlignment="1">
      <alignment vertical="top" wrapText="1"/>
    </xf>
    <xf numFmtId="174" fontId="11" fillId="0" borderId="53" xfId="3" applyNumberFormat="1" applyFont="1" applyFill="1" applyBorder="1" applyAlignment="1" applyProtection="1">
      <alignment vertical="top"/>
    </xf>
    <xf numFmtId="174" fontId="11" fillId="0" borderId="66" xfId="3" applyNumberFormat="1" applyFont="1" applyFill="1" applyBorder="1" applyAlignment="1" applyProtection="1">
      <alignment vertical="top"/>
    </xf>
    <xf numFmtId="49" fontId="6" fillId="6" borderId="46" xfId="4" applyNumberFormat="1" applyFont="1" applyFill="1" applyBorder="1" applyAlignment="1">
      <alignment horizontal="center" vertical="top"/>
    </xf>
    <xf numFmtId="0" fontId="11" fillId="6" borderId="14" xfId="4" applyFont="1" applyFill="1" applyBorder="1" applyAlignment="1">
      <alignment vertical="top" wrapText="1"/>
    </xf>
    <xf numFmtId="174" fontId="11" fillId="6" borderId="14" xfId="3" applyNumberFormat="1" applyFont="1" applyFill="1" applyBorder="1" applyAlignment="1" applyProtection="1">
      <alignment vertical="top"/>
    </xf>
    <xf numFmtId="174" fontId="11" fillId="6" borderId="34" xfId="3" applyNumberFormat="1" applyFont="1" applyFill="1" applyBorder="1" applyAlignment="1" applyProtection="1">
      <alignment vertical="top"/>
    </xf>
    <xf numFmtId="49" fontId="6" fillId="0" borderId="46" xfId="4" applyNumberFormat="1" applyFont="1" applyFill="1" applyBorder="1" applyAlignment="1">
      <alignment horizontal="center" vertical="top"/>
    </xf>
    <xf numFmtId="0" fontId="11" fillId="0" borderId="14" xfId="4" applyFont="1" applyFill="1" applyBorder="1" applyAlignment="1">
      <alignment vertical="top" wrapText="1"/>
    </xf>
    <xf numFmtId="174" fontId="11" fillId="0" borderId="14" xfId="3" applyNumberFormat="1" applyFont="1" applyFill="1" applyBorder="1" applyAlignment="1" applyProtection="1">
      <alignment vertical="top"/>
    </xf>
    <xf numFmtId="174" fontId="11" fillId="0" borderId="34" xfId="3" applyNumberFormat="1" applyFont="1" applyFill="1" applyBorder="1" applyAlignment="1" applyProtection="1">
      <alignment vertical="top"/>
    </xf>
    <xf numFmtId="174" fontId="11" fillId="0" borderId="14" xfId="3" applyNumberFormat="1" applyFont="1" applyFill="1" applyBorder="1" applyAlignment="1" applyProtection="1">
      <alignment vertical="top"/>
      <protection locked="0"/>
    </xf>
    <xf numFmtId="174" fontId="11" fillId="0" borderId="34" xfId="3" applyNumberFormat="1" applyFont="1" applyFill="1" applyBorder="1" applyAlignment="1" applyProtection="1">
      <alignment vertical="top"/>
      <protection locked="0"/>
    </xf>
    <xf numFmtId="174" fontId="11" fillId="6" borderId="14" xfId="3" applyNumberFormat="1" applyFont="1" applyFill="1" applyBorder="1" applyAlignment="1" applyProtection="1">
      <alignment vertical="top"/>
      <protection locked="0"/>
    </xf>
    <xf numFmtId="174" fontId="11" fillId="6" borderId="34" xfId="3" applyNumberFormat="1" applyFont="1" applyFill="1" applyBorder="1" applyAlignment="1" applyProtection="1">
      <alignment vertical="top"/>
      <protection locked="0"/>
    </xf>
    <xf numFmtId="49" fontId="6" fillId="0" borderId="46" xfId="4" applyNumberFormat="1" applyFont="1" applyBorder="1" applyAlignment="1">
      <alignment horizontal="center" vertical="top"/>
    </xf>
    <xf numFmtId="0" fontId="11" fillId="0" borderId="14" xfId="4" applyFont="1" applyBorder="1" applyAlignment="1">
      <alignment vertical="top" wrapText="1"/>
    </xf>
    <xf numFmtId="174" fontId="11" fillId="4" borderId="14" xfId="3" applyNumberFormat="1" applyFont="1" applyFill="1" applyBorder="1" applyAlignment="1" applyProtection="1">
      <alignment vertical="top"/>
    </xf>
    <xf numFmtId="174" fontId="11" fillId="4" borderId="34" xfId="3" applyNumberFormat="1" applyFont="1" applyFill="1" applyBorder="1" applyAlignment="1" applyProtection="1">
      <alignment vertical="top"/>
    </xf>
    <xf numFmtId="49" fontId="6" fillId="0" borderId="67" xfId="4" applyNumberFormat="1" applyFont="1" applyBorder="1" applyAlignment="1">
      <alignment horizontal="center" vertical="top"/>
    </xf>
    <xf numFmtId="0" fontId="11" fillId="0" borderId="2" xfId="4" applyFont="1" applyBorder="1" applyAlignment="1">
      <alignment vertical="top" wrapText="1"/>
    </xf>
    <xf numFmtId="174" fontId="11" fillId="0" borderId="2" xfId="3" applyNumberFormat="1" applyFont="1" applyFill="1" applyBorder="1" applyAlignment="1" applyProtection="1">
      <alignment vertical="top"/>
    </xf>
    <xf numFmtId="174" fontId="11" fillId="0" borderId="68" xfId="3" applyNumberFormat="1" applyFont="1" applyFill="1" applyBorder="1" applyAlignment="1" applyProtection="1">
      <alignment vertical="top"/>
    </xf>
    <xf numFmtId="0" fontId="21" fillId="0" borderId="0" xfId="2"/>
    <xf numFmtId="0" fontId="6" fillId="0" borderId="0" xfId="23" applyFont="1" applyFill="1" applyAlignment="1" applyProtection="1">
      <alignment horizontal="left"/>
    </xf>
    <xf numFmtId="0" fontId="8" fillId="0" borderId="0" xfId="2" applyFont="1" applyAlignment="1">
      <alignment horizontal="center"/>
    </xf>
    <xf numFmtId="0" fontId="22" fillId="0" borderId="0" xfId="2" applyFont="1"/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justify" vertical="top" wrapText="1"/>
    </xf>
    <xf numFmtId="0" fontId="7" fillId="0" borderId="14" xfId="2" applyFont="1" applyBorder="1" applyAlignment="1">
      <alignment horizontal="center" wrapText="1"/>
    </xf>
    <xf numFmtId="0" fontId="8" fillId="0" borderId="14" xfId="2" applyFont="1" applyBorder="1" applyAlignment="1">
      <alignment horizontal="justify" vertical="top" wrapText="1"/>
    </xf>
    <xf numFmtId="0" fontId="8" fillId="0" borderId="14" xfId="2" applyFont="1" applyBorder="1" applyAlignment="1">
      <alignment horizontal="center" wrapText="1"/>
    </xf>
    <xf numFmtId="0" fontId="6" fillId="0" borderId="0" xfId="23" applyFont="1" applyFill="1" applyAlignment="1" applyProtection="1"/>
    <xf numFmtId="0" fontId="6" fillId="0" borderId="0" xfId="23" applyFont="1" applyFill="1" applyAlignment="1" applyProtection="1">
      <alignment wrapText="1"/>
    </xf>
    <xf numFmtId="0" fontId="7" fillId="0" borderId="0" xfId="2" applyFont="1" applyAlignment="1">
      <alignment horizontal="center"/>
    </xf>
    <xf numFmtId="0" fontId="7" fillId="0" borderId="14" xfId="2" applyFont="1" applyBorder="1" applyAlignment="1">
      <alignment horizontal="center" vertical="top" wrapText="1"/>
    </xf>
    <xf numFmtId="14" fontId="7" fillId="0" borderId="14" xfId="2" applyNumberFormat="1" applyFont="1" applyBorder="1" applyAlignment="1">
      <alignment horizontal="center" vertical="top" wrapText="1"/>
    </xf>
    <xf numFmtId="0" fontId="7" fillId="0" borderId="14" xfId="2" applyFont="1" applyBorder="1" applyAlignment="1">
      <alignment vertical="top" wrapText="1"/>
    </xf>
    <xf numFmtId="0" fontId="6" fillId="0" borderId="0" xfId="23" applyFont="1" applyFill="1" applyProtection="1"/>
    <xf numFmtId="174" fontId="6" fillId="0" borderId="0" xfId="24" applyNumberFormat="1" applyFont="1" applyFill="1" applyProtection="1"/>
    <xf numFmtId="0" fontId="6" fillId="0" borderId="0" xfId="23" applyFont="1" applyFill="1" applyProtection="1">
      <protection locked="0"/>
    </xf>
    <xf numFmtId="0" fontId="6" fillId="0" borderId="0" xfId="23" applyFont="1"/>
    <xf numFmtId="0" fontId="6" fillId="0" borderId="0" xfId="23" applyFont="1" applyFill="1" applyAlignment="1" applyProtection="1">
      <protection locked="0"/>
    </xf>
    <xf numFmtId="174" fontId="6" fillId="0" borderId="0" xfId="24" applyNumberFormat="1" applyFont="1" applyFill="1" applyAlignment="1" applyProtection="1">
      <alignment horizontal="center"/>
      <protection locked="0"/>
    </xf>
    <xf numFmtId="174" fontId="6" fillId="0" borderId="0" xfId="24" applyNumberFormat="1" applyFont="1" applyFill="1" applyAlignment="1" applyProtection="1">
      <alignment horizontal="right"/>
      <protection locked="0"/>
    </xf>
    <xf numFmtId="0" fontId="25" fillId="0" borderId="70" xfId="23" applyFont="1" applyBorder="1" applyAlignment="1">
      <alignment horizontal="center" vertical="center" wrapText="1"/>
    </xf>
    <xf numFmtId="0" fontId="25" fillId="0" borderId="71" xfId="23" applyFont="1" applyBorder="1" applyAlignment="1">
      <alignment horizontal="center" vertical="center" wrapText="1"/>
    </xf>
    <xf numFmtId="0" fontId="26" fillId="7" borderId="61" xfId="23" applyFont="1" applyFill="1" applyBorder="1" applyAlignment="1">
      <alignment horizontal="center" vertical="center" wrapText="1"/>
    </xf>
    <xf numFmtId="0" fontId="26" fillId="7" borderId="53" xfId="23" applyFont="1" applyFill="1" applyBorder="1" applyAlignment="1">
      <alignment horizontal="center" vertical="center" wrapText="1"/>
    </xf>
    <xf numFmtId="0" fontId="26" fillId="7" borderId="66" xfId="23" applyFont="1" applyFill="1" applyBorder="1" applyAlignment="1">
      <alignment horizontal="center" vertical="center" wrapText="1"/>
    </xf>
    <xf numFmtId="0" fontId="4" fillId="0" borderId="0" xfId="23" applyFont="1"/>
    <xf numFmtId="0" fontId="26" fillId="0" borderId="46" xfId="23" applyFont="1" applyBorder="1" applyAlignment="1">
      <alignment horizontal="center" vertical="center" wrapText="1"/>
    </xf>
    <xf numFmtId="0" fontId="26" fillId="0" borderId="14" xfId="23" applyFont="1" applyBorder="1" applyAlignment="1">
      <alignment horizontal="left" vertical="top" wrapText="1"/>
    </xf>
    <xf numFmtId="0" fontId="26" fillId="0" borderId="14" xfId="23" applyFont="1" applyBorder="1" applyAlignment="1">
      <alignment horizontal="center" wrapText="1"/>
    </xf>
    <xf numFmtId="0" fontId="26" fillId="0" borderId="34" xfId="23" applyFont="1" applyBorder="1" applyAlignment="1">
      <alignment horizontal="center" wrapText="1"/>
    </xf>
    <xf numFmtId="0" fontId="25" fillId="0" borderId="46" xfId="23" applyFont="1" applyBorder="1" applyAlignment="1">
      <alignment horizontal="center" vertical="center" wrapText="1"/>
    </xf>
    <xf numFmtId="0" fontId="25" fillId="0" borderId="14" xfId="23" applyFont="1" applyBorder="1" applyAlignment="1">
      <alignment horizontal="left" vertical="top" wrapText="1"/>
    </xf>
    <xf numFmtId="0" fontId="25" fillId="0" borderId="14" xfId="23" applyFont="1" applyBorder="1" applyAlignment="1">
      <alignment horizontal="center" wrapText="1"/>
    </xf>
    <xf numFmtId="0" fontId="25" fillId="0" borderId="34" xfId="23" applyFont="1" applyBorder="1" applyAlignment="1">
      <alignment horizontal="center" wrapText="1"/>
    </xf>
    <xf numFmtId="49" fontId="4" fillId="4" borderId="46" xfId="23" applyNumberFormat="1" applyFont="1" applyFill="1" applyBorder="1" applyAlignment="1" applyProtection="1">
      <alignment horizontal="center"/>
    </xf>
    <xf numFmtId="0" fontId="4" fillId="4" borderId="14" xfId="23" applyNumberFormat="1" applyFont="1" applyFill="1" applyBorder="1" applyAlignment="1" applyProtection="1">
      <alignment horizontal="left" vertical="center" wrapText="1"/>
    </xf>
    <xf numFmtId="49" fontId="6" fillId="4" borderId="46" xfId="23" applyNumberFormat="1" applyFont="1" applyFill="1" applyBorder="1" applyAlignment="1" applyProtection="1">
      <alignment horizontal="center"/>
    </xf>
    <xf numFmtId="0" fontId="6" fillId="4" borderId="14" xfId="23" applyNumberFormat="1" applyFont="1" applyFill="1" applyBorder="1" applyAlignment="1" applyProtection="1">
      <alignment horizontal="left" vertical="center" wrapText="1"/>
    </xf>
    <xf numFmtId="49" fontId="6" fillId="0" borderId="46" xfId="23" applyNumberFormat="1" applyFont="1" applyFill="1" applyBorder="1" applyAlignment="1" applyProtection="1">
      <alignment horizontal="center"/>
    </xf>
    <xf numFmtId="0" fontId="6" fillId="0" borderId="14" xfId="23" applyNumberFormat="1" applyFont="1" applyFill="1" applyBorder="1" applyAlignment="1" applyProtection="1">
      <alignment horizontal="left" vertical="center" wrapText="1"/>
    </xf>
    <xf numFmtId="0" fontId="26" fillId="7" borderId="46" xfId="23" applyFont="1" applyFill="1" applyBorder="1" applyAlignment="1">
      <alignment horizontal="center" vertical="center" wrapText="1"/>
    </xf>
    <xf numFmtId="0" fontId="26" fillId="7" borderId="14" xfId="23" applyFont="1" applyFill="1" applyBorder="1" applyAlignment="1">
      <alignment horizontal="left" vertical="center" wrapText="1"/>
    </xf>
    <xf numFmtId="0" fontId="26" fillId="7" borderId="14" xfId="23" applyFont="1" applyFill="1" applyBorder="1" applyAlignment="1">
      <alignment horizontal="center" vertical="center" wrapText="1"/>
    </xf>
    <xf numFmtId="0" fontId="27" fillId="0" borderId="14" xfId="23" applyFont="1" applyBorder="1" applyAlignment="1">
      <alignment horizontal="left" vertical="top" wrapText="1"/>
    </xf>
    <xf numFmtId="0" fontId="27" fillId="0" borderId="14" xfId="23" applyFont="1" applyBorder="1" applyAlignment="1">
      <alignment horizontal="center" wrapText="1"/>
    </xf>
    <xf numFmtId="0" fontId="27" fillId="0" borderId="34" xfId="23" applyFont="1" applyBorder="1" applyAlignment="1">
      <alignment horizontal="center" wrapText="1"/>
    </xf>
    <xf numFmtId="49" fontId="6" fillId="0" borderId="46" xfId="23" applyNumberFormat="1" applyFont="1" applyBorder="1" applyAlignment="1" applyProtection="1">
      <alignment horizontal="center"/>
    </xf>
    <xf numFmtId="0" fontId="6" fillId="0" borderId="14" xfId="23" applyFont="1" applyBorder="1" applyAlignment="1">
      <alignment horizontal="left" vertical="top" wrapText="1"/>
    </xf>
    <xf numFmtId="0" fontId="6" fillId="4" borderId="14" xfId="2" applyFont="1" applyFill="1" applyBorder="1" applyAlignment="1">
      <alignment vertical="top" wrapText="1"/>
    </xf>
    <xf numFmtId="0" fontId="27" fillId="0" borderId="46" xfId="23" applyFont="1" applyBorder="1" applyAlignment="1">
      <alignment horizontal="center" vertical="center" wrapText="1"/>
    </xf>
    <xf numFmtId="0" fontId="25" fillId="0" borderId="67" xfId="23" applyFont="1" applyBorder="1" applyAlignment="1">
      <alignment horizontal="center" vertical="center" wrapText="1"/>
    </xf>
    <xf numFmtId="0" fontId="26" fillId="0" borderId="2" xfId="23" applyFont="1" applyBorder="1" applyAlignment="1">
      <alignment wrapText="1"/>
    </xf>
    <xf numFmtId="0" fontId="26" fillId="0" borderId="2" xfId="23" applyFont="1" applyBorder="1" applyAlignment="1">
      <alignment horizontal="center" wrapText="1"/>
    </xf>
    <xf numFmtId="0" fontId="26" fillId="0" borderId="68" xfId="23" applyFont="1" applyBorder="1" applyAlignment="1">
      <alignment horizontal="center" wrapText="1"/>
    </xf>
    <xf numFmtId="0" fontId="6" fillId="0" borderId="0" xfId="23" applyFont="1" applyAlignment="1">
      <alignment vertical="center"/>
    </xf>
    <xf numFmtId="0" fontId="21" fillId="0" borderId="0" xfId="2" applyAlignment="1">
      <alignment vertical="center"/>
    </xf>
    <xf numFmtId="0" fontId="21" fillId="0" borderId="0" xfId="2" applyAlignment="1">
      <alignment vertical="top"/>
    </xf>
    <xf numFmtId="0" fontId="29" fillId="0" borderId="14" xfId="2" applyFont="1" applyFill="1" applyBorder="1" applyAlignment="1">
      <alignment horizontal="center" vertical="top" wrapText="1"/>
    </xf>
    <xf numFmtId="49" fontId="28" fillId="4" borderId="14" xfId="2" applyNumberFormat="1" applyFont="1" applyFill="1" applyBorder="1" applyAlignment="1">
      <alignment horizontal="left" vertical="center"/>
    </xf>
    <xf numFmtId="0" fontId="28" fillId="4" borderId="14" xfId="2" applyFont="1" applyFill="1" applyBorder="1" applyAlignment="1">
      <alignment horizontal="left" vertical="center" wrapText="1"/>
    </xf>
    <xf numFmtId="0" fontId="28" fillId="4" borderId="14" xfId="2" applyFont="1" applyFill="1" applyBorder="1" applyAlignment="1">
      <alignment vertical="top" wrapText="1"/>
    </xf>
    <xf numFmtId="0" fontId="21" fillId="4" borderId="0" xfId="2" applyFill="1"/>
    <xf numFmtId="49" fontId="28" fillId="0" borderId="14" xfId="2" applyNumberFormat="1" applyFont="1" applyFill="1" applyBorder="1" applyAlignment="1">
      <alignment horizontal="left" vertical="center"/>
    </xf>
    <xf numFmtId="0" fontId="28" fillId="0" borderId="14" xfId="2" applyFont="1" applyFill="1" applyBorder="1" applyAlignment="1">
      <alignment horizontal="left" vertical="center" wrapText="1"/>
    </xf>
    <xf numFmtId="0" fontId="28" fillId="0" borderId="14" xfId="2" applyFont="1" applyFill="1" applyBorder="1" applyAlignment="1">
      <alignment vertical="top" wrapText="1"/>
    </xf>
    <xf numFmtId="49" fontId="30" fillId="0" borderId="14" xfId="21" applyNumberFormat="1" applyFont="1" applyFill="1" applyBorder="1" applyAlignment="1">
      <alignment horizontal="left" vertical="center" wrapText="1"/>
    </xf>
    <xf numFmtId="0" fontId="30" fillId="0" borderId="14" xfId="21" applyFont="1" applyFill="1" applyBorder="1" applyAlignment="1">
      <alignment horizontal="justify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7" fillId="0" borderId="14" xfId="2" applyFont="1" applyBorder="1" applyAlignment="1">
      <alignment horizontal="center" vertical="center"/>
    </xf>
    <xf numFmtId="0" fontId="7" fillId="4" borderId="14" xfId="2" applyFont="1" applyFill="1" applyBorder="1" applyAlignment="1">
      <alignment horizontal="left" vertical="center" wrapText="1"/>
    </xf>
    <xf numFmtId="0" fontId="7" fillId="4" borderId="14" xfId="2" applyFont="1" applyFill="1" applyBorder="1" applyAlignment="1">
      <alignment vertical="top" wrapText="1"/>
    </xf>
    <xf numFmtId="0" fontId="7" fillId="0" borderId="14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vertical="top" wrapText="1"/>
    </xf>
    <xf numFmtId="49" fontId="31" fillId="0" borderId="14" xfId="21" applyNumberFormat="1" applyFont="1" applyFill="1" applyBorder="1" applyAlignment="1">
      <alignment horizontal="left" vertical="center" wrapText="1"/>
    </xf>
    <xf numFmtId="0" fontId="31" fillId="0" borderId="14" xfId="21" applyFont="1" applyFill="1" applyBorder="1" applyAlignment="1">
      <alignment horizontal="justify" vertical="center" wrapText="1"/>
    </xf>
    <xf numFmtId="0" fontId="7" fillId="0" borderId="0" xfId="2" applyFont="1"/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31" fillId="0" borderId="56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justify" vertical="center" wrapText="1"/>
    </xf>
    <xf numFmtId="0" fontId="34" fillId="0" borderId="69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justify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56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justify" vertical="center" wrapText="1"/>
    </xf>
    <xf numFmtId="0" fontId="31" fillId="0" borderId="38" xfId="0" applyFont="1" applyBorder="1" applyAlignment="1">
      <alignment vertical="center" wrapText="1"/>
    </xf>
    <xf numFmtId="0" fontId="31" fillId="0" borderId="73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justify" vertical="center" wrapText="1"/>
    </xf>
    <xf numFmtId="0" fontId="37" fillId="0" borderId="73" xfId="0" applyFont="1" applyBorder="1" applyAlignment="1">
      <alignment horizontal="justify" vertical="center" wrapText="1"/>
    </xf>
    <xf numFmtId="0" fontId="37" fillId="0" borderId="69" xfId="0" applyFont="1" applyBorder="1" applyAlignment="1">
      <alignment horizontal="justify" vertical="center" wrapText="1"/>
    </xf>
    <xf numFmtId="0" fontId="36" fillId="0" borderId="69" xfId="0" applyFont="1" applyBorder="1" applyAlignment="1">
      <alignment horizontal="justify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justify" vertical="center" wrapText="1"/>
    </xf>
    <xf numFmtId="0" fontId="32" fillId="0" borderId="73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justify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justify" vertical="center" wrapText="1"/>
    </xf>
    <xf numFmtId="0" fontId="38" fillId="0" borderId="69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justify" vertical="center" wrapText="1"/>
    </xf>
    <xf numFmtId="169" fontId="6" fillId="0" borderId="54" xfId="1" applyNumberFormat="1" applyFont="1" applyFill="1" applyBorder="1" applyAlignment="1" applyProtection="1">
      <alignment horizontal="center" vertical="center"/>
      <protection hidden="1"/>
    </xf>
    <xf numFmtId="4" fontId="6" fillId="0" borderId="54" xfId="1" applyNumberFormat="1" applyFont="1" applyFill="1" applyBorder="1" applyAlignment="1" applyProtection="1">
      <alignment horizontal="center" vertical="center"/>
      <protection hidden="1"/>
    </xf>
    <xf numFmtId="169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4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4" fontId="6" fillId="4" borderId="14" xfId="1" applyNumberFormat="1" applyFont="1" applyFill="1" applyBorder="1" applyAlignment="1" applyProtection="1">
      <alignment horizontal="center" vertical="center"/>
      <protection hidden="1"/>
    </xf>
    <xf numFmtId="4" fontId="7" fillId="4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2" xfId="1" applyNumberFormat="1" applyFont="1" applyFill="1" applyBorder="1" applyAlignment="1" applyProtection="1">
      <alignment horizontal="right" vertical="center"/>
      <protection hidden="1"/>
    </xf>
    <xf numFmtId="4" fontId="7" fillId="0" borderId="34" xfId="1" applyNumberFormat="1" applyFont="1" applyFill="1" applyBorder="1" applyAlignment="1" applyProtection="1">
      <alignment horizontal="right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2" xfId="1" applyNumberFormat="1" applyFont="1" applyFill="1" applyBorder="1" applyAlignment="1" applyProtection="1">
      <alignment horizontal="right" vertical="center"/>
      <protection hidden="1"/>
    </xf>
    <xf numFmtId="169" fontId="6" fillId="0" borderId="12" xfId="1" applyNumberFormat="1" applyFont="1" applyFill="1" applyBorder="1" applyAlignment="1" applyProtection="1">
      <alignment horizontal="center" vertical="center"/>
      <protection hidden="1"/>
    </xf>
    <xf numFmtId="167" fontId="7" fillId="0" borderId="20" xfId="1" applyNumberFormat="1" applyFont="1" applyFill="1" applyBorder="1" applyAlignment="1" applyProtection="1">
      <alignment horizontal="center" vertical="center"/>
      <protection hidden="1"/>
    </xf>
    <xf numFmtId="166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" fontId="8" fillId="0" borderId="13" xfId="1" applyNumberFormat="1" applyFont="1" applyFill="1" applyBorder="1" applyAlignment="1" applyProtection="1">
      <alignment horizontal="center" vertical="center"/>
      <protection hidden="1"/>
    </xf>
    <xf numFmtId="4" fontId="7" fillId="0" borderId="20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right" vertical="center"/>
      <protection hidden="1"/>
    </xf>
    <xf numFmtId="166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14" fillId="0" borderId="14" xfId="1" applyNumberFormat="1" applyFont="1" applyFill="1" applyBorder="1" applyAlignment="1" applyProtection="1">
      <alignment horizontal="center" vertical="center"/>
      <protection hidden="1"/>
    </xf>
    <xf numFmtId="168" fontId="14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12" xfId="1" applyNumberFormat="1" applyFont="1" applyFill="1" applyBorder="1" applyAlignment="1" applyProtection="1">
      <alignment horizontal="center" vertical="center"/>
      <protection hidden="1"/>
    </xf>
    <xf numFmtId="168" fontId="14" fillId="0" borderId="13" xfId="1" applyNumberFormat="1" applyFont="1" applyFill="1" applyBorder="1" applyAlignment="1" applyProtection="1">
      <alignment horizontal="center" vertical="center"/>
      <protection hidden="1"/>
    </xf>
    <xf numFmtId="1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5" fillId="0" borderId="14" xfId="1" applyNumberFormat="1" applyFont="1" applyFill="1" applyBorder="1" applyAlignment="1" applyProtection="1">
      <alignment horizontal="center" vertical="center"/>
      <protection hidden="1"/>
    </xf>
    <xf numFmtId="4" fontId="14" fillId="0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20" xfId="1" applyNumberFormat="1" applyFont="1" applyFill="1" applyBorder="1" applyAlignment="1" applyProtection="1">
      <alignment horizontal="center" vertical="center"/>
      <protection hidden="1"/>
    </xf>
    <xf numFmtId="170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50" xfId="1" applyNumberFormat="1" applyFont="1" applyFill="1" applyBorder="1" applyAlignment="1" applyProtection="1">
      <alignment horizontal="center" vertical="center"/>
      <protection hidden="1"/>
    </xf>
    <xf numFmtId="1" fontId="8" fillId="0" borderId="18" xfId="1" applyNumberFormat="1" applyFont="1" applyFill="1" applyBorder="1" applyAlignment="1" applyProtection="1">
      <alignment horizontal="center" vertical="center"/>
      <protection hidden="1"/>
    </xf>
    <xf numFmtId="167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8" fillId="0" borderId="13" xfId="1" applyNumberFormat="1" applyFont="1" applyFill="1" applyBorder="1" applyAlignment="1" applyProtection="1">
      <alignment horizontal="center" vertical="center"/>
      <protection hidden="1"/>
    </xf>
    <xf numFmtId="167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2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12" xfId="1" applyNumberFormat="1" applyFont="1" applyFill="1" applyBorder="1" applyAlignment="1" applyProtection="1">
      <alignment horizontal="center" vertical="center"/>
      <protection hidden="1"/>
    </xf>
    <xf numFmtId="169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3" xfId="1" applyNumberFormat="1" applyFont="1" applyFill="1" applyBorder="1" applyAlignment="1" applyProtection="1">
      <alignment horizontal="center" vertical="center"/>
      <protection hidden="1"/>
    </xf>
    <xf numFmtId="173" fontId="14" fillId="0" borderId="12" xfId="1" applyNumberFormat="1" applyFont="1" applyFill="1" applyBorder="1" applyAlignment="1" applyProtection="1">
      <alignment horizontal="right" vertical="center"/>
      <protection hidden="1"/>
    </xf>
    <xf numFmtId="173" fontId="14" fillId="0" borderId="34" xfId="1" applyNumberFormat="1" applyFont="1" applyFill="1" applyBorder="1" applyAlignment="1" applyProtection="1">
      <alignment horizontal="right" vertical="center"/>
      <protection hidden="1"/>
    </xf>
    <xf numFmtId="173" fontId="7" fillId="0" borderId="12" xfId="1" applyNumberFormat="1" applyFont="1" applyFill="1" applyBorder="1" applyAlignment="1" applyProtection="1">
      <alignment horizontal="right" vertical="center"/>
      <protection hidden="1"/>
    </xf>
    <xf numFmtId="173" fontId="7" fillId="0" borderId="34" xfId="1" applyNumberFormat="1" applyFont="1" applyFill="1" applyBorder="1" applyAlignment="1" applyProtection="1">
      <alignment horizontal="right" vertical="center"/>
      <protection hidden="1"/>
    </xf>
    <xf numFmtId="173" fontId="8" fillId="0" borderId="34" xfId="1" applyNumberFormat="1" applyFont="1" applyFill="1" applyBorder="1" applyAlignment="1" applyProtection="1">
      <alignment horizontal="right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1" fillId="0" borderId="0" xfId="1" applyNumberFormat="1" applyFont="1" applyFill="1" applyAlignment="1" applyProtection="1">
      <alignment horizontal="left" vertical="center"/>
      <protection hidden="1"/>
    </xf>
    <xf numFmtId="0" fontId="2" fillId="0" borderId="0" xfId="1" applyNumberFormat="1" applyFont="1" applyFill="1" applyAlignment="1" applyProtection="1">
      <alignment horizontal="left" vertical="top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4" borderId="0" xfId="1" applyNumberFormat="1" applyFont="1" applyFill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alignment horizontal="center" vertical="center" wrapText="1"/>
      <protection hidden="1"/>
    </xf>
    <xf numFmtId="171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2" fontId="7" fillId="4" borderId="54" xfId="1" applyNumberFormat="1" applyFont="1" applyFill="1" applyBorder="1" applyAlignment="1" applyProtection="1">
      <alignment horizontal="center" vertical="center"/>
      <protection hidden="1"/>
    </xf>
    <xf numFmtId="171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2" fontId="7" fillId="0" borderId="12" xfId="1" applyNumberFormat="1" applyFont="1" applyFill="1" applyBorder="1" applyAlignment="1" applyProtection="1">
      <alignment horizontal="right" vertical="center"/>
      <protection hidden="1"/>
    </xf>
    <xf numFmtId="2" fontId="7" fillId="0" borderId="34" xfId="1" applyNumberFormat="1" applyFont="1" applyFill="1" applyBorder="1" applyAlignment="1" applyProtection="1">
      <alignment horizontal="right" vertical="center"/>
      <protection hidden="1"/>
    </xf>
    <xf numFmtId="171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71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4" borderId="13" xfId="1" applyNumberFormat="1" applyFont="1" applyFill="1" applyBorder="1" applyAlignment="1" applyProtection="1">
      <alignment horizontal="center" vertical="center"/>
      <protection hidden="1"/>
    </xf>
    <xf numFmtId="171" fontId="14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14" fillId="4" borderId="14" xfId="1" applyNumberFormat="1" applyFont="1" applyFill="1" applyBorder="1" applyAlignment="1" applyProtection="1">
      <alignment horizontal="center" vertical="center"/>
      <protection hidden="1"/>
    </xf>
    <xf numFmtId="2" fontId="14" fillId="4" borderId="13" xfId="1" applyNumberFormat="1" applyFont="1" applyFill="1" applyBorder="1" applyAlignment="1" applyProtection="1">
      <alignment horizontal="center" vertical="center"/>
      <protection hidden="1"/>
    </xf>
    <xf numFmtId="2" fontId="14" fillId="0" borderId="12" xfId="1" applyNumberFormat="1" applyFont="1" applyFill="1" applyBorder="1" applyAlignment="1" applyProtection="1">
      <alignment horizontal="right" vertical="center"/>
      <protection hidden="1"/>
    </xf>
    <xf numFmtId="2" fontId="14" fillId="0" borderId="34" xfId="1" applyNumberFormat="1" applyFont="1" applyFill="1" applyBorder="1" applyAlignment="1" applyProtection="1">
      <alignment horizontal="right" vertical="center"/>
      <protection hidden="1"/>
    </xf>
    <xf numFmtId="0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2" xfId="1" applyNumberFormat="1" applyFont="1" applyFill="1" applyBorder="1" applyAlignment="1" applyProtection="1">
      <alignment horizontal="right" vertical="center"/>
      <protection hidden="1"/>
    </xf>
    <xf numFmtId="2" fontId="8" fillId="0" borderId="34" xfId="1" applyNumberFormat="1" applyFont="1" applyFill="1" applyBorder="1" applyAlignment="1" applyProtection="1">
      <alignment horizontal="right" vertical="center"/>
      <protection hidden="1"/>
    </xf>
    <xf numFmtId="2" fontId="7" fillId="0" borderId="14" xfId="1" applyNumberFormat="1" applyFont="1" applyFill="1" applyBorder="1" applyAlignment="1" applyProtection="1">
      <alignment horizontal="center" vertical="center"/>
      <protection hidden="1"/>
    </xf>
    <xf numFmtId="2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7" fillId="0" borderId="3" xfId="1" applyNumberFormat="1" applyFont="1" applyFill="1" applyBorder="1" applyAlignment="1" applyProtection="1">
      <alignment horizontal="center" vertical="center"/>
      <protection hidden="1"/>
    </xf>
    <xf numFmtId="2" fontId="7" fillId="4" borderId="3" xfId="1" applyNumberFormat="1" applyFont="1" applyFill="1" applyBorder="1" applyAlignment="1" applyProtection="1">
      <alignment horizontal="center" vertical="center"/>
      <protection hidden="1"/>
    </xf>
    <xf numFmtId="0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31" fillId="0" borderId="21" xfId="0" applyFont="1" applyBorder="1" applyAlignment="1">
      <alignment vertical="center" wrapText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0" fontId="31" fillId="0" borderId="22" xfId="0" applyFont="1" applyBorder="1" applyAlignment="1">
      <alignment horizontal="justify" vertical="center" wrapText="1"/>
    </xf>
    <xf numFmtId="169" fontId="7" fillId="0" borderId="0" xfId="1" applyNumberFormat="1" applyFont="1" applyFill="1" applyBorder="1" applyAlignment="1" applyProtection="1">
      <alignment horizontal="center" vertical="center"/>
      <protection hidden="1"/>
    </xf>
    <xf numFmtId="2" fontId="7" fillId="4" borderId="0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right" vertical="center"/>
      <protection hidden="1"/>
    </xf>
    <xf numFmtId="169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167" fontId="7" fillId="0" borderId="50" xfId="1" applyNumberFormat="1" applyFont="1" applyFill="1" applyBorder="1" applyAlignment="1" applyProtection="1">
      <alignment horizontal="center" vertical="center"/>
      <protection hidden="1"/>
    </xf>
    <xf numFmtId="2" fontId="7" fillId="4" borderId="14" xfId="1" applyNumberFormat="1" applyFont="1" applyFill="1" applyBorder="1" applyAlignment="1" applyProtection="1">
      <alignment horizontal="right" vertical="center"/>
      <protection hidden="1"/>
    </xf>
    <xf numFmtId="0" fontId="1" fillId="0" borderId="13" xfId="1" applyFont="1" applyBorder="1" applyAlignment="1">
      <alignment vertical="center"/>
    </xf>
    <xf numFmtId="2" fontId="8" fillId="4" borderId="12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54" xfId="1" applyNumberFormat="1" applyFont="1" applyFill="1" applyBorder="1" applyAlignment="1" applyProtection="1">
      <alignment horizontal="center" vertical="center"/>
      <protection hidden="1"/>
    </xf>
    <xf numFmtId="4" fontId="15" fillId="0" borderId="54" xfId="1" applyNumberFormat="1" applyFont="1" applyFill="1" applyBorder="1" applyAlignment="1" applyProtection="1">
      <alignment horizontal="center" vertical="center"/>
      <protection hidden="1"/>
    </xf>
    <xf numFmtId="49" fontId="7" fillId="3" borderId="20" xfId="1" applyNumberFormat="1" applyFont="1" applyFill="1" applyBorder="1" applyAlignment="1" applyProtection="1">
      <alignment horizontal="center" vertical="center"/>
      <protection hidden="1"/>
    </xf>
    <xf numFmtId="173" fontId="7" fillId="3" borderId="14" xfId="1" applyNumberFormat="1" applyFont="1" applyFill="1" applyBorder="1" applyAlignment="1" applyProtection="1">
      <alignment horizontal="right" vertical="center"/>
      <protection hidden="1"/>
    </xf>
    <xf numFmtId="166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7" fontId="8" fillId="0" borderId="20" xfId="1" applyNumberFormat="1" applyFont="1" applyFill="1" applyBorder="1" applyAlignment="1" applyProtection="1">
      <alignment horizontal="center" vertical="center"/>
      <protection hidden="1"/>
    </xf>
    <xf numFmtId="173" fontId="8" fillId="0" borderId="14" xfId="1" applyNumberFormat="1" applyFont="1" applyFill="1" applyBorder="1" applyAlignment="1" applyProtection="1">
      <alignment horizontal="right" vertical="center"/>
      <protection hidden="1"/>
    </xf>
    <xf numFmtId="49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4" xfId="1" applyNumberFormat="1" applyFont="1" applyFill="1" applyBorder="1" applyAlignment="1" applyProtection="1">
      <alignment horizontal="right" vertical="center"/>
      <protection hidden="1"/>
    </xf>
    <xf numFmtId="171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8" xfId="1" applyNumberFormat="1" applyFont="1" applyFill="1" applyBorder="1" applyAlignment="1" applyProtection="1">
      <alignment horizontal="center" vertical="center"/>
      <protection hidden="1"/>
    </xf>
    <xf numFmtId="2" fontId="8" fillId="0" borderId="17" xfId="1" applyNumberFormat="1" applyFont="1" applyFill="1" applyBorder="1" applyAlignment="1" applyProtection="1">
      <alignment horizontal="right" vertical="center"/>
      <protection hidden="1"/>
    </xf>
    <xf numFmtId="2" fontId="8" fillId="0" borderId="33" xfId="1" applyNumberFormat="1" applyFont="1" applyFill="1" applyBorder="1" applyAlignment="1" applyProtection="1">
      <alignment horizontal="right" vertical="center"/>
      <protection hidden="1"/>
    </xf>
    <xf numFmtId="2" fontId="7" fillId="0" borderId="17" xfId="1" applyNumberFormat="1" applyFont="1" applyFill="1" applyBorder="1" applyAlignment="1" applyProtection="1">
      <alignment horizontal="right" vertical="center"/>
      <protection hidden="1"/>
    </xf>
    <xf numFmtId="2" fontId="7" fillId="0" borderId="33" xfId="1" applyNumberFormat="1" applyFont="1" applyFill="1" applyBorder="1" applyAlignment="1" applyProtection="1">
      <alignment horizontal="right" vertical="center"/>
      <protection hidden="1"/>
    </xf>
    <xf numFmtId="0" fontId="38" fillId="0" borderId="69" xfId="0" applyFont="1" applyBorder="1" applyAlignment="1">
      <alignment horizontal="left" vertical="center" wrapText="1"/>
    </xf>
    <xf numFmtId="0" fontId="31" fillId="0" borderId="0" xfId="0" applyFont="1" applyAlignment="1">
      <alignment wrapText="1"/>
    </xf>
    <xf numFmtId="0" fontId="31" fillId="0" borderId="14" xfId="0" applyFont="1" applyBorder="1" applyAlignment="1">
      <alignment wrapText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>
      <alignment wrapText="1"/>
    </xf>
    <xf numFmtId="169" fontId="4" fillId="0" borderId="12" xfId="1" applyNumberFormat="1" applyFont="1" applyFill="1" applyBorder="1" applyAlignment="1" applyProtection="1">
      <alignment horizontal="center" vertical="center"/>
      <protection hidden="1"/>
    </xf>
    <xf numFmtId="4" fontId="8" fillId="0" borderId="20" xfId="1" applyNumberFormat="1" applyFont="1" applyFill="1" applyBorder="1" applyAlignment="1" applyProtection="1">
      <alignment horizontal="center" vertical="center"/>
      <protection hidden="1"/>
    </xf>
    <xf numFmtId="4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5" fillId="3" borderId="0" xfId="1" applyNumberFormat="1" applyFont="1" applyFill="1" applyBorder="1" applyAlignment="1" applyProtection="1">
      <protection hidden="1"/>
    </xf>
    <xf numFmtId="0" fontId="12" fillId="3" borderId="0" xfId="1" applyNumberFormat="1" applyFont="1" applyFill="1" applyBorder="1" applyAlignment="1" applyProtection="1">
      <protection hidden="1"/>
    </xf>
    <xf numFmtId="0" fontId="12" fillId="4" borderId="0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Border="1" applyAlignment="1" applyProtection="1">
      <protection hidden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56" xfId="0" applyFont="1" applyBorder="1" applyAlignment="1">
      <alignment vertical="center" wrapText="1"/>
    </xf>
    <xf numFmtId="0" fontId="31" fillId="0" borderId="21" xfId="0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1" fillId="0" borderId="56" xfId="0" applyFont="1" applyBorder="1" applyAlignment="1">
      <alignment horizontal="justify" vertical="center" wrapText="1"/>
    </xf>
    <xf numFmtId="0" fontId="8" fillId="0" borderId="14" xfId="2" applyFont="1" applyBorder="1" applyAlignment="1">
      <alignment horizontal="center" wrapText="1"/>
    </xf>
    <xf numFmtId="0" fontId="6" fillId="0" borderId="0" xfId="23" applyFont="1" applyFill="1" applyAlignment="1" applyProtection="1">
      <alignment horizontal="center"/>
    </xf>
    <xf numFmtId="0" fontId="6" fillId="0" borderId="0" xfId="23" applyFont="1" applyFill="1" applyAlignment="1" applyProtection="1">
      <alignment horizontal="center" wrapText="1"/>
    </xf>
    <xf numFmtId="0" fontId="7" fillId="0" borderId="0" xfId="2" applyFont="1" applyAlignment="1">
      <alignment horizontal="center" wrapText="1"/>
    </xf>
    <xf numFmtId="0" fontId="31" fillId="0" borderId="56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56" xfId="0" applyFont="1" applyBorder="1" applyAlignment="1">
      <alignment horizontal="justify" vertical="center" wrapText="1"/>
    </xf>
    <xf numFmtId="0" fontId="29" fillId="0" borderId="14" xfId="2" applyFont="1" applyFill="1" applyBorder="1" applyAlignment="1">
      <alignment horizontal="center" vertical="center" wrapText="1"/>
    </xf>
    <xf numFmtId="0" fontId="28" fillId="0" borderId="72" xfId="2" applyFont="1" applyFill="1" applyBorder="1" applyAlignment="1">
      <alignment horizontal="center"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center" vertical="center"/>
      <protection locked="0"/>
    </xf>
    <xf numFmtId="0" fontId="6" fillId="0" borderId="0" xfId="23" applyFont="1" applyFill="1" applyAlignment="1" applyProtection="1">
      <alignment horizontal="center" vertical="center"/>
    </xf>
    <xf numFmtId="174" fontId="11" fillId="0" borderId="0" xfId="3" applyNumberFormat="1" applyFont="1" applyFill="1" applyBorder="1" applyAlignment="1" applyProtection="1">
      <alignment horizontal="left" vertical="center" wrapText="1"/>
    </xf>
    <xf numFmtId="0" fontId="7" fillId="0" borderId="0" xfId="2" applyFont="1" applyFill="1" applyAlignment="1" applyProtection="1">
      <alignment horizontal="center"/>
    </xf>
    <xf numFmtId="170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8" fillId="0" borderId="20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166" fontId="9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7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39" fillId="0" borderId="0" xfId="1" applyNumberFormat="1" applyFont="1" applyFill="1" applyAlignment="1" applyProtection="1">
      <alignment horizontal="center" wrapText="1"/>
      <protection hidden="1"/>
    </xf>
    <xf numFmtId="0" fontId="32" fillId="0" borderId="0" xfId="0" applyFont="1" applyAlignment="1">
      <alignment wrapText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0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42" xfId="1" applyNumberFormat="1" applyFont="1" applyFill="1" applyBorder="1" applyAlignment="1" applyProtection="1">
      <alignment horizontal="center" vertical="center"/>
      <protection hidden="1"/>
    </xf>
    <xf numFmtId="166" fontId="8" fillId="0" borderId="41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6" fontId="8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70" fontId="9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40" fillId="0" borderId="0" xfId="1" applyFont="1" applyAlignment="1">
      <alignment wrapText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14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169" fontId="8" fillId="0" borderId="5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0" xfId="1" applyNumberFormat="1" applyFont="1" applyFill="1" applyBorder="1" applyAlignment="1" applyProtection="1">
      <alignment horizontal="left" vertical="center" wrapText="1"/>
      <protection hidden="1"/>
    </xf>
    <xf numFmtId="0" fontId="7" fillId="0" borderId="54" xfId="2" applyFont="1" applyBorder="1" applyAlignment="1">
      <alignment horizontal="right"/>
    </xf>
    <xf numFmtId="0" fontId="7" fillId="0" borderId="14" xfId="2" applyFont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left"/>
    </xf>
    <xf numFmtId="0" fontId="6" fillId="0" borderId="0" xfId="23" applyFont="1" applyFill="1" applyAlignment="1" applyProtection="1">
      <alignment horizontal="left" wrapText="1"/>
    </xf>
    <xf numFmtId="0" fontId="7" fillId="0" borderId="0" xfId="2" applyFont="1" applyAlignment="1">
      <alignment horizontal="left" vertical="top" wrapText="1"/>
    </xf>
    <xf numFmtId="0" fontId="7" fillId="0" borderId="14" xfId="2" applyFont="1" applyBorder="1" applyAlignment="1">
      <alignment horizontal="center" vertical="top" wrapTex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21" fillId="0" borderId="0" xfId="2" applyAlignment="1">
      <alignment horizontal="center"/>
    </xf>
    <xf numFmtId="0" fontId="30" fillId="0" borderId="21" xfId="0" applyFont="1" applyBorder="1" applyAlignment="1">
      <alignment vertical="center" wrapText="1"/>
    </xf>
  </cellXfs>
  <cellStyles count="25">
    <cellStyle name="Обычный" xfId="0" builtinId="0"/>
    <cellStyle name="Обычный 2" xfId="1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2" xfId="11"/>
    <cellStyle name="Обычный 2 2 2" xfId="12"/>
    <cellStyle name="Обычный 2 2 3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"/>
    <cellStyle name="Обычный 3 2" xfId="21"/>
    <cellStyle name="Обычный 3 3" xfId="22"/>
    <cellStyle name="Обычный 8" xfId="23"/>
    <cellStyle name="Обычный_источники" xfId="4"/>
    <cellStyle name="Финансовый 2" xfId="3"/>
    <cellStyle name="Финансовый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&#1086;&#1084;&#1089;&#1090;&#1074;&#1077;&#1085;&#1085;&#1072;&#1103;%20&#1076;&#1083;&#1103;%20C&#1077;&#1083;&#1100;&#1089;&#1086;&#1074;&#1077;&#1090;&#1086;&#1074;_&#1051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Доходы_НОВ"/>
      <sheetName val="функц. расходы_стар"/>
      <sheetName val="ведом_нов"/>
      <sheetName val="источники_стар"/>
      <sheetName val="временно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abSelected="1" view="pageBreakPreview" topLeftCell="A4" zoomScaleSheetLayoutView="100" workbookViewId="0">
      <selection activeCell="A5" sqref="A5:C5"/>
    </sheetView>
  </sheetViews>
  <sheetFormatPr defaultRowHeight="12.75" x14ac:dyDescent="0.2"/>
  <cols>
    <col min="1" max="1" width="25" style="477" customWidth="1"/>
    <col min="2" max="2" width="59.28515625" style="420" customWidth="1"/>
    <col min="3" max="3" width="16.5703125" style="420" customWidth="1"/>
    <col min="4" max="4" width="5.42578125" style="420" customWidth="1"/>
    <col min="5" max="256" width="9.140625" style="420"/>
    <col min="257" max="257" width="25" style="420" customWidth="1"/>
    <col min="258" max="258" width="59.28515625" style="420" customWidth="1"/>
    <col min="259" max="259" width="16.5703125" style="420" customWidth="1"/>
    <col min="260" max="260" width="5.42578125" style="420" customWidth="1"/>
    <col min="261" max="512" width="9.140625" style="420"/>
    <col min="513" max="513" width="25" style="420" customWidth="1"/>
    <col min="514" max="514" width="59.28515625" style="420" customWidth="1"/>
    <col min="515" max="515" width="16.5703125" style="420" customWidth="1"/>
    <col min="516" max="516" width="5.42578125" style="420" customWidth="1"/>
    <col min="517" max="768" width="9.140625" style="420"/>
    <col min="769" max="769" width="25" style="420" customWidth="1"/>
    <col min="770" max="770" width="59.28515625" style="420" customWidth="1"/>
    <col min="771" max="771" width="16.5703125" style="420" customWidth="1"/>
    <col min="772" max="772" width="5.42578125" style="420" customWidth="1"/>
    <col min="773" max="1024" width="9.140625" style="420"/>
    <col min="1025" max="1025" width="25" style="420" customWidth="1"/>
    <col min="1026" max="1026" width="59.28515625" style="420" customWidth="1"/>
    <col min="1027" max="1027" width="16.5703125" style="420" customWidth="1"/>
    <col min="1028" max="1028" width="5.42578125" style="420" customWidth="1"/>
    <col min="1029" max="1280" width="9.140625" style="420"/>
    <col min="1281" max="1281" width="25" style="420" customWidth="1"/>
    <col min="1282" max="1282" width="59.28515625" style="420" customWidth="1"/>
    <col min="1283" max="1283" width="16.5703125" style="420" customWidth="1"/>
    <col min="1284" max="1284" width="5.42578125" style="420" customWidth="1"/>
    <col min="1285" max="1536" width="9.140625" style="420"/>
    <col min="1537" max="1537" width="25" style="420" customWidth="1"/>
    <col min="1538" max="1538" width="59.28515625" style="420" customWidth="1"/>
    <col min="1539" max="1539" width="16.5703125" style="420" customWidth="1"/>
    <col min="1540" max="1540" width="5.42578125" style="420" customWidth="1"/>
    <col min="1541" max="1792" width="9.140625" style="420"/>
    <col min="1793" max="1793" width="25" style="420" customWidth="1"/>
    <col min="1794" max="1794" width="59.28515625" style="420" customWidth="1"/>
    <col min="1795" max="1795" width="16.5703125" style="420" customWidth="1"/>
    <col min="1796" max="1796" width="5.42578125" style="420" customWidth="1"/>
    <col min="1797" max="2048" width="9.140625" style="420"/>
    <col min="2049" max="2049" width="25" style="420" customWidth="1"/>
    <col min="2050" max="2050" width="59.28515625" style="420" customWidth="1"/>
    <col min="2051" max="2051" width="16.5703125" style="420" customWidth="1"/>
    <col min="2052" max="2052" width="5.42578125" style="420" customWidth="1"/>
    <col min="2053" max="2304" width="9.140625" style="420"/>
    <col min="2305" max="2305" width="25" style="420" customWidth="1"/>
    <col min="2306" max="2306" width="59.28515625" style="420" customWidth="1"/>
    <col min="2307" max="2307" width="16.5703125" style="420" customWidth="1"/>
    <col min="2308" max="2308" width="5.42578125" style="420" customWidth="1"/>
    <col min="2309" max="2560" width="9.140625" style="420"/>
    <col min="2561" max="2561" width="25" style="420" customWidth="1"/>
    <col min="2562" max="2562" width="59.28515625" style="420" customWidth="1"/>
    <col min="2563" max="2563" width="16.5703125" style="420" customWidth="1"/>
    <col min="2564" max="2564" width="5.42578125" style="420" customWidth="1"/>
    <col min="2565" max="2816" width="9.140625" style="420"/>
    <col min="2817" max="2817" width="25" style="420" customWidth="1"/>
    <col min="2818" max="2818" width="59.28515625" style="420" customWidth="1"/>
    <col min="2819" max="2819" width="16.5703125" style="420" customWidth="1"/>
    <col min="2820" max="2820" width="5.42578125" style="420" customWidth="1"/>
    <col min="2821" max="3072" width="9.140625" style="420"/>
    <col min="3073" max="3073" width="25" style="420" customWidth="1"/>
    <col min="3074" max="3074" width="59.28515625" style="420" customWidth="1"/>
    <col min="3075" max="3075" width="16.5703125" style="420" customWidth="1"/>
    <col min="3076" max="3076" width="5.42578125" style="420" customWidth="1"/>
    <col min="3077" max="3328" width="9.140625" style="420"/>
    <col min="3329" max="3329" width="25" style="420" customWidth="1"/>
    <col min="3330" max="3330" width="59.28515625" style="420" customWidth="1"/>
    <col min="3331" max="3331" width="16.5703125" style="420" customWidth="1"/>
    <col min="3332" max="3332" width="5.42578125" style="420" customWidth="1"/>
    <col min="3333" max="3584" width="9.140625" style="420"/>
    <col min="3585" max="3585" width="25" style="420" customWidth="1"/>
    <col min="3586" max="3586" width="59.28515625" style="420" customWidth="1"/>
    <col min="3587" max="3587" width="16.5703125" style="420" customWidth="1"/>
    <col min="3588" max="3588" width="5.42578125" style="420" customWidth="1"/>
    <col min="3589" max="3840" width="9.140625" style="420"/>
    <col min="3841" max="3841" width="25" style="420" customWidth="1"/>
    <col min="3842" max="3842" width="59.28515625" style="420" customWidth="1"/>
    <col min="3843" max="3843" width="16.5703125" style="420" customWidth="1"/>
    <col min="3844" max="3844" width="5.42578125" style="420" customWidth="1"/>
    <col min="3845" max="4096" width="9.140625" style="420"/>
    <col min="4097" max="4097" width="25" style="420" customWidth="1"/>
    <col min="4098" max="4098" width="59.28515625" style="420" customWidth="1"/>
    <col min="4099" max="4099" width="16.5703125" style="420" customWidth="1"/>
    <col min="4100" max="4100" width="5.42578125" style="420" customWidth="1"/>
    <col min="4101" max="4352" width="9.140625" style="420"/>
    <col min="4353" max="4353" width="25" style="420" customWidth="1"/>
    <col min="4354" max="4354" width="59.28515625" style="420" customWidth="1"/>
    <col min="4355" max="4355" width="16.5703125" style="420" customWidth="1"/>
    <col min="4356" max="4356" width="5.42578125" style="420" customWidth="1"/>
    <col min="4357" max="4608" width="9.140625" style="420"/>
    <col min="4609" max="4609" width="25" style="420" customWidth="1"/>
    <col min="4610" max="4610" width="59.28515625" style="420" customWidth="1"/>
    <col min="4611" max="4611" width="16.5703125" style="420" customWidth="1"/>
    <col min="4612" max="4612" width="5.42578125" style="420" customWidth="1"/>
    <col min="4613" max="4864" width="9.140625" style="420"/>
    <col min="4865" max="4865" width="25" style="420" customWidth="1"/>
    <col min="4866" max="4866" width="59.28515625" style="420" customWidth="1"/>
    <col min="4867" max="4867" width="16.5703125" style="420" customWidth="1"/>
    <col min="4868" max="4868" width="5.42578125" style="420" customWidth="1"/>
    <col min="4869" max="5120" width="9.140625" style="420"/>
    <col min="5121" max="5121" width="25" style="420" customWidth="1"/>
    <col min="5122" max="5122" width="59.28515625" style="420" customWidth="1"/>
    <col min="5123" max="5123" width="16.5703125" style="420" customWidth="1"/>
    <col min="5124" max="5124" width="5.42578125" style="420" customWidth="1"/>
    <col min="5125" max="5376" width="9.140625" style="420"/>
    <col min="5377" max="5377" width="25" style="420" customWidth="1"/>
    <col min="5378" max="5378" width="59.28515625" style="420" customWidth="1"/>
    <col min="5379" max="5379" width="16.5703125" style="420" customWidth="1"/>
    <col min="5380" max="5380" width="5.42578125" style="420" customWidth="1"/>
    <col min="5381" max="5632" width="9.140625" style="420"/>
    <col min="5633" max="5633" width="25" style="420" customWidth="1"/>
    <col min="5634" max="5634" width="59.28515625" style="420" customWidth="1"/>
    <col min="5635" max="5635" width="16.5703125" style="420" customWidth="1"/>
    <col min="5636" max="5636" width="5.42578125" style="420" customWidth="1"/>
    <col min="5637" max="5888" width="9.140625" style="420"/>
    <col min="5889" max="5889" width="25" style="420" customWidth="1"/>
    <col min="5890" max="5890" width="59.28515625" style="420" customWidth="1"/>
    <col min="5891" max="5891" width="16.5703125" style="420" customWidth="1"/>
    <col min="5892" max="5892" width="5.42578125" style="420" customWidth="1"/>
    <col min="5893" max="6144" width="9.140625" style="420"/>
    <col min="6145" max="6145" width="25" style="420" customWidth="1"/>
    <col min="6146" max="6146" width="59.28515625" style="420" customWidth="1"/>
    <col min="6147" max="6147" width="16.5703125" style="420" customWidth="1"/>
    <col min="6148" max="6148" width="5.42578125" style="420" customWidth="1"/>
    <col min="6149" max="6400" width="9.140625" style="420"/>
    <col min="6401" max="6401" width="25" style="420" customWidth="1"/>
    <col min="6402" max="6402" width="59.28515625" style="420" customWidth="1"/>
    <col min="6403" max="6403" width="16.5703125" style="420" customWidth="1"/>
    <col min="6404" max="6404" width="5.42578125" style="420" customWidth="1"/>
    <col min="6405" max="6656" width="9.140625" style="420"/>
    <col min="6657" max="6657" width="25" style="420" customWidth="1"/>
    <col min="6658" max="6658" width="59.28515625" style="420" customWidth="1"/>
    <col min="6659" max="6659" width="16.5703125" style="420" customWidth="1"/>
    <col min="6660" max="6660" width="5.42578125" style="420" customWidth="1"/>
    <col min="6661" max="6912" width="9.140625" style="420"/>
    <col min="6913" max="6913" width="25" style="420" customWidth="1"/>
    <col min="6914" max="6914" width="59.28515625" style="420" customWidth="1"/>
    <col min="6915" max="6915" width="16.5703125" style="420" customWidth="1"/>
    <col min="6916" max="6916" width="5.42578125" style="420" customWidth="1"/>
    <col min="6917" max="7168" width="9.140625" style="420"/>
    <col min="7169" max="7169" width="25" style="420" customWidth="1"/>
    <col min="7170" max="7170" width="59.28515625" style="420" customWidth="1"/>
    <col min="7171" max="7171" width="16.5703125" style="420" customWidth="1"/>
    <col min="7172" max="7172" width="5.42578125" style="420" customWidth="1"/>
    <col min="7173" max="7424" width="9.140625" style="420"/>
    <col min="7425" max="7425" width="25" style="420" customWidth="1"/>
    <col min="7426" max="7426" width="59.28515625" style="420" customWidth="1"/>
    <col min="7427" max="7427" width="16.5703125" style="420" customWidth="1"/>
    <col min="7428" max="7428" width="5.42578125" style="420" customWidth="1"/>
    <col min="7429" max="7680" width="9.140625" style="420"/>
    <col min="7681" max="7681" width="25" style="420" customWidth="1"/>
    <col min="7682" max="7682" width="59.28515625" style="420" customWidth="1"/>
    <col min="7683" max="7683" width="16.5703125" style="420" customWidth="1"/>
    <col min="7684" max="7684" width="5.42578125" style="420" customWidth="1"/>
    <col min="7685" max="7936" width="9.140625" style="420"/>
    <col min="7937" max="7937" width="25" style="420" customWidth="1"/>
    <col min="7938" max="7938" width="59.28515625" style="420" customWidth="1"/>
    <col min="7939" max="7939" width="16.5703125" style="420" customWidth="1"/>
    <col min="7940" max="7940" width="5.42578125" style="420" customWidth="1"/>
    <col min="7941" max="8192" width="9.140625" style="420"/>
    <col min="8193" max="8193" width="25" style="420" customWidth="1"/>
    <col min="8194" max="8194" width="59.28515625" style="420" customWidth="1"/>
    <col min="8195" max="8195" width="16.5703125" style="420" customWidth="1"/>
    <col min="8196" max="8196" width="5.42578125" style="420" customWidth="1"/>
    <col min="8197" max="8448" width="9.140625" style="420"/>
    <col min="8449" max="8449" width="25" style="420" customWidth="1"/>
    <col min="8450" max="8450" width="59.28515625" style="420" customWidth="1"/>
    <col min="8451" max="8451" width="16.5703125" style="420" customWidth="1"/>
    <col min="8452" max="8452" width="5.42578125" style="420" customWidth="1"/>
    <col min="8453" max="8704" width="9.140625" style="420"/>
    <col min="8705" max="8705" width="25" style="420" customWidth="1"/>
    <col min="8706" max="8706" width="59.28515625" style="420" customWidth="1"/>
    <col min="8707" max="8707" width="16.5703125" style="420" customWidth="1"/>
    <col min="8708" max="8708" width="5.42578125" style="420" customWidth="1"/>
    <col min="8709" max="8960" width="9.140625" style="420"/>
    <col min="8961" max="8961" width="25" style="420" customWidth="1"/>
    <col min="8962" max="8962" width="59.28515625" style="420" customWidth="1"/>
    <col min="8963" max="8963" width="16.5703125" style="420" customWidth="1"/>
    <col min="8964" max="8964" width="5.42578125" style="420" customWidth="1"/>
    <col min="8965" max="9216" width="9.140625" style="420"/>
    <col min="9217" max="9217" width="25" style="420" customWidth="1"/>
    <col min="9218" max="9218" width="59.28515625" style="420" customWidth="1"/>
    <col min="9219" max="9219" width="16.5703125" style="420" customWidth="1"/>
    <col min="9220" max="9220" width="5.42578125" style="420" customWidth="1"/>
    <col min="9221" max="9472" width="9.140625" style="420"/>
    <col min="9473" max="9473" width="25" style="420" customWidth="1"/>
    <col min="9474" max="9474" width="59.28515625" style="420" customWidth="1"/>
    <col min="9475" max="9475" width="16.5703125" style="420" customWidth="1"/>
    <col min="9476" max="9476" width="5.42578125" style="420" customWidth="1"/>
    <col min="9477" max="9728" width="9.140625" style="420"/>
    <col min="9729" max="9729" width="25" style="420" customWidth="1"/>
    <col min="9730" max="9730" width="59.28515625" style="420" customWidth="1"/>
    <col min="9731" max="9731" width="16.5703125" style="420" customWidth="1"/>
    <col min="9732" max="9732" width="5.42578125" style="420" customWidth="1"/>
    <col min="9733" max="9984" width="9.140625" style="420"/>
    <col min="9985" max="9985" width="25" style="420" customWidth="1"/>
    <col min="9986" max="9986" width="59.28515625" style="420" customWidth="1"/>
    <col min="9987" max="9987" width="16.5703125" style="420" customWidth="1"/>
    <col min="9988" max="9988" width="5.42578125" style="420" customWidth="1"/>
    <col min="9989" max="10240" width="9.140625" style="420"/>
    <col min="10241" max="10241" width="25" style="420" customWidth="1"/>
    <col min="10242" max="10242" width="59.28515625" style="420" customWidth="1"/>
    <col min="10243" max="10243" width="16.5703125" style="420" customWidth="1"/>
    <col min="10244" max="10244" width="5.42578125" style="420" customWidth="1"/>
    <col min="10245" max="10496" width="9.140625" style="420"/>
    <col min="10497" max="10497" width="25" style="420" customWidth="1"/>
    <col min="10498" max="10498" width="59.28515625" style="420" customWidth="1"/>
    <col min="10499" max="10499" width="16.5703125" style="420" customWidth="1"/>
    <col min="10500" max="10500" width="5.42578125" style="420" customWidth="1"/>
    <col min="10501" max="10752" width="9.140625" style="420"/>
    <col min="10753" max="10753" width="25" style="420" customWidth="1"/>
    <col min="10754" max="10754" width="59.28515625" style="420" customWidth="1"/>
    <col min="10755" max="10755" width="16.5703125" style="420" customWidth="1"/>
    <col min="10756" max="10756" width="5.42578125" style="420" customWidth="1"/>
    <col min="10757" max="11008" width="9.140625" style="420"/>
    <col min="11009" max="11009" width="25" style="420" customWidth="1"/>
    <col min="11010" max="11010" width="59.28515625" style="420" customWidth="1"/>
    <col min="11011" max="11011" width="16.5703125" style="420" customWidth="1"/>
    <col min="11012" max="11012" width="5.42578125" style="420" customWidth="1"/>
    <col min="11013" max="11264" width="9.140625" style="420"/>
    <col min="11265" max="11265" width="25" style="420" customWidth="1"/>
    <col min="11266" max="11266" width="59.28515625" style="420" customWidth="1"/>
    <col min="11267" max="11267" width="16.5703125" style="420" customWidth="1"/>
    <col min="11268" max="11268" width="5.42578125" style="420" customWidth="1"/>
    <col min="11269" max="11520" width="9.140625" style="420"/>
    <col min="11521" max="11521" width="25" style="420" customWidth="1"/>
    <col min="11522" max="11522" width="59.28515625" style="420" customWidth="1"/>
    <col min="11523" max="11523" width="16.5703125" style="420" customWidth="1"/>
    <col min="11524" max="11524" width="5.42578125" style="420" customWidth="1"/>
    <col min="11525" max="11776" width="9.140625" style="420"/>
    <col min="11777" max="11777" width="25" style="420" customWidth="1"/>
    <col min="11778" max="11778" width="59.28515625" style="420" customWidth="1"/>
    <col min="11779" max="11779" width="16.5703125" style="420" customWidth="1"/>
    <col min="11780" max="11780" width="5.42578125" style="420" customWidth="1"/>
    <col min="11781" max="12032" width="9.140625" style="420"/>
    <col min="12033" max="12033" width="25" style="420" customWidth="1"/>
    <col min="12034" max="12034" width="59.28515625" style="420" customWidth="1"/>
    <col min="12035" max="12035" width="16.5703125" style="420" customWidth="1"/>
    <col min="12036" max="12036" width="5.42578125" style="420" customWidth="1"/>
    <col min="12037" max="12288" width="9.140625" style="420"/>
    <col min="12289" max="12289" width="25" style="420" customWidth="1"/>
    <col min="12290" max="12290" width="59.28515625" style="420" customWidth="1"/>
    <col min="12291" max="12291" width="16.5703125" style="420" customWidth="1"/>
    <col min="12292" max="12292" width="5.42578125" style="420" customWidth="1"/>
    <col min="12293" max="12544" width="9.140625" style="420"/>
    <col min="12545" max="12545" width="25" style="420" customWidth="1"/>
    <col min="12546" max="12546" width="59.28515625" style="420" customWidth="1"/>
    <col min="12547" max="12547" width="16.5703125" style="420" customWidth="1"/>
    <col min="12548" max="12548" width="5.42578125" style="420" customWidth="1"/>
    <col min="12549" max="12800" width="9.140625" style="420"/>
    <col min="12801" max="12801" width="25" style="420" customWidth="1"/>
    <col min="12802" max="12802" width="59.28515625" style="420" customWidth="1"/>
    <col min="12803" max="12803" width="16.5703125" style="420" customWidth="1"/>
    <col min="12804" max="12804" width="5.42578125" style="420" customWidth="1"/>
    <col min="12805" max="13056" width="9.140625" style="420"/>
    <col min="13057" max="13057" width="25" style="420" customWidth="1"/>
    <col min="13058" max="13058" width="59.28515625" style="420" customWidth="1"/>
    <col min="13059" max="13059" width="16.5703125" style="420" customWidth="1"/>
    <col min="13060" max="13060" width="5.42578125" style="420" customWidth="1"/>
    <col min="13061" max="13312" width="9.140625" style="420"/>
    <col min="13313" max="13313" width="25" style="420" customWidth="1"/>
    <col min="13314" max="13314" width="59.28515625" style="420" customWidth="1"/>
    <col min="13315" max="13315" width="16.5703125" style="420" customWidth="1"/>
    <col min="13316" max="13316" width="5.42578125" style="420" customWidth="1"/>
    <col min="13317" max="13568" width="9.140625" style="420"/>
    <col min="13569" max="13569" width="25" style="420" customWidth="1"/>
    <col min="13570" max="13570" width="59.28515625" style="420" customWidth="1"/>
    <col min="13571" max="13571" width="16.5703125" style="420" customWidth="1"/>
    <col min="13572" max="13572" width="5.42578125" style="420" customWidth="1"/>
    <col min="13573" max="13824" width="9.140625" style="420"/>
    <col min="13825" max="13825" width="25" style="420" customWidth="1"/>
    <col min="13826" max="13826" width="59.28515625" style="420" customWidth="1"/>
    <col min="13827" max="13827" width="16.5703125" style="420" customWidth="1"/>
    <col min="13828" max="13828" width="5.42578125" style="420" customWidth="1"/>
    <col min="13829" max="14080" width="9.140625" style="420"/>
    <col min="14081" max="14081" width="25" style="420" customWidth="1"/>
    <col min="14082" max="14082" width="59.28515625" style="420" customWidth="1"/>
    <col min="14083" max="14083" width="16.5703125" style="420" customWidth="1"/>
    <col min="14084" max="14084" width="5.42578125" style="420" customWidth="1"/>
    <col min="14085" max="14336" width="9.140625" style="420"/>
    <col min="14337" max="14337" width="25" style="420" customWidth="1"/>
    <col min="14338" max="14338" width="59.28515625" style="420" customWidth="1"/>
    <col min="14339" max="14339" width="16.5703125" style="420" customWidth="1"/>
    <col min="14340" max="14340" width="5.42578125" style="420" customWidth="1"/>
    <col min="14341" max="14592" width="9.140625" style="420"/>
    <col min="14593" max="14593" width="25" style="420" customWidth="1"/>
    <col min="14594" max="14594" width="59.28515625" style="420" customWidth="1"/>
    <col min="14595" max="14595" width="16.5703125" style="420" customWidth="1"/>
    <col min="14596" max="14596" width="5.42578125" style="420" customWidth="1"/>
    <col min="14597" max="14848" width="9.140625" style="420"/>
    <col min="14849" max="14849" width="25" style="420" customWidth="1"/>
    <col min="14850" max="14850" width="59.28515625" style="420" customWidth="1"/>
    <col min="14851" max="14851" width="16.5703125" style="420" customWidth="1"/>
    <col min="14852" max="14852" width="5.42578125" style="420" customWidth="1"/>
    <col min="14853" max="15104" width="9.140625" style="420"/>
    <col min="15105" max="15105" width="25" style="420" customWidth="1"/>
    <col min="15106" max="15106" width="59.28515625" style="420" customWidth="1"/>
    <col min="15107" max="15107" width="16.5703125" style="420" customWidth="1"/>
    <col min="15108" max="15108" width="5.42578125" style="420" customWidth="1"/>
    <col min="15109" max="15360" width="9.140625" style="420"/>
    <col min="15361" max="15361" width="25" style="420" customWidth="1"/>
    <col min="15362" max="15362" width="59.28515625" style="420" customWidth="1"/>
    <col min="15363" max="15363" width="16.5703125" style="420" customWidth="1"/>
    <col min="15364" max="15364" width="5.42578125" style="420" customWidth="1"/>
    <col min="15365" max="15616" width="9.140625" style="420"/>
    <col min="15617" max="15617" width="25" style="420" customWidth="1"/>
    <col min="15618" max="15618" width="59.28515625" style="420" customWidth="1"/>
    <col min="15619" max="15619" width="16.5703125" style="420" customWidth="1"/>
    <col min="15620" max="15620" width="5.42578125" style="420" customWidth="1"/>
    <col min="15621" max="15872" width="9.140625" style="420"/>
    <col min="15873" max="15873" width="25" style="420" customWidth="1"/>
    <col min="15874" max="15874" width="59.28515625" style="420" customWidth="1"/>
    <col min="15875" max="15875" width="16.5703125" style="420" customWidth="1"/>
    <col min="15876" max="15876" width="5.42578125" style="420" customWidth="1"/>
    <col min="15877" max="16128" width="9.140625" style="420"/>
    <col min="16129" max="16129" width="25" style="420" customWidth="1"/>
    <col min="16130" max="16130" width="59.28515625" style="420" customWidth="1"/>
    <col min="16131" max="16131" width="16.5703125" style="420" customWidth="1"/>
    <col min="16132" max="16132" width="5.42578125" style="420" customWidth="1"/>
    <col min="16133" max="16384" width="9.140625" style="420"/>
  </cols>
  <sheetData>
    <row r="1" spans="1:4" x14ac:dyDescent="0.2">
      <c r="B1" s="778" t="s">
        <v>625</v>
      </c>
      <c r="C1" s="778"/>
      <c r="D1" s="429"/>
    </row>
    <row r="2" spans="1:4" x14ac:dyDescent="0.2">
      <c r="B2" s="778" t="s">
        <v>451</v>
      </c>
      <c r="C2" s="778"/>
      <c r="D2" s="429"/>
    </row>
    <row r="3" spans="1:4" ht="12.75" customHeight="1" x14ac:dyDescent="0.2">
      <c r="B3" s="779" t="s">
        <v>561</v>
      </c>
      <c r="C3" s="779"/>
      <c r="D3" s="430"/>
    </row>
    <row r="4" spans="1:4" x14ac:dyDescent="0.2">
      <c r="B4" s="778" t="s">
        <v>715</v>
      </c>
      <c r="C4" s="778"/>
      <c r="D4" s="429"/>
    </row>
    <row r="5" spans="1:4" ht="66.75" customHeight="1" x14ac:dyDescent="0.3">
      <c r="A5" s="780" t="s">
        <v>628</v>
      </c>
      <c r="B5" s="780"/>
      <c r="C5" s="780"/>
      <c r="D5" s="489"/>
    </row>
    <row r="6" spans="1:4" ht="14.25" customHeight="1" x14ac:dyDescent="0.3">
      <c r="A6" s="490"/>
      <c r="B6" s="491"/>
      <c r="C6" s="491"/>
      <c r="D6" s="491"/>
    </row>
    <row r="7" spans="1:4" ht="15.75" x14ac:dyDescent="0.25">
      <c r="C7" s="499" t="s">
        <v>476</v>
      </c>
    </row>
    <row r="8" spans="1:4" ht="31.5" x14ac:dyDescent="0.2">
      <c r="A8" s="424" t="s">
        <v>477</v>
      </c>
      <c r="B8" s="432" t="s">
        <v>478</v>
      </c>
      <c r="C8" s="432" t="s">
        <v>479</v>
      </c>
    </row>
    <row r="9" spans="1:4" ht="16.5" thickBot="1" x14ac:dyDescent="0.25">
      <c r="A9" s="492">
        <v>1</v>
      </c>
      <c r="B9" s="492">
        <v>2</v>
      </c>
      <c r="C9" s="492">
        <v>3</v>
      </c>
    </row>
    <row r="10" spans="1:4" ht="16.5" customHeight="1" thickBot="1" x14ac:dyDescent="0.25">
      <c r="A10" s="759" t="s">
        <v>481</v>
      </c>
      <c r="B10" s="760"/>
      <c r="C10" s="761"/>
    </row>
    <row r="11" spans="1:4" ht="79.5" thickBot="1" x14ac:dyDescent="0.25">
      <c r="A11" s="526" t="s">
        <v>285</v>
      </c>
      <c r="B11" s="527" t="s">
        <v>286</v>
      </c>
      <c r="C11" s="528">
        <v>15</v>
      </c>
    </row>
    <row r="12" spans="1:4" ht="112.5" customHeight="1" x14ac:dyDescent="0.2">
      <c r="A12" s="768" t="s">
        <v>287</v>
      </c>
      <c r="B12" s="774" t="s">
        <v>288</v>
      </c>
      <c r="C12" s="782">
        <v>15</v>
      </c>
    </row>
    <row r="13" spans="1:4" ht="13.5" customHeight="1" thickBot="1" x14ac:dyDescent="0.25">
      <c r="A13" s="781"/>
      <c r="B13" s="776"/>
      <c r="C13" s="783"/>
    </row>
    <row r="14" spans="1:4" ht="48" thickBot="1" x14ac:dyDescent="0.25">
      <c r="A14" s="529" t="s">
        <v>289</v>
      </c>
      <c r="B14" s="530" t="s">
        <v>482</v>
      </c>
      <c r="C14" s="528">
        <v>15</v>
      </c>
    </row>
    <row r="15" spans="1:4" ht="63" customHeight="1" thickBot="1" x14ac:dyDescent="0.25">
      <c r="A15" s="759" t="s">
        <v>483</v>
      </c>
      <c r="B15" s="760"/>
      <c r="C15" s="761"/>
    </row>
    <row r="16" spans="1:4" ht="46.5" customHeight="1" x14ac:dyDescent="0.2">
      <c r="A16" s="771" t="s">
        <v>295</v>
      </c>
      <c r="B16" s="774" t="s">
        <v>484</v>
      </c>
      <c r="C16" s="531"/>
    </row>
    <row r="17" spans="1:3" ht="15.75" x14ac:dyDescent="0.2">
      <c r="A17" s="772"/>
      <c r="B17" s="775"/>
      <c r="C17" s="531"/>
    </row>
    <row r="18" spans="1:3" ht="16.5" thickBot="1" x14ac:dyDescent="0.25">
      <c r="A18" s="773"/>
      <c r="B18" s="776"/>
      <c r="C18" s="532">
        <v>0.34899999999999998</v>
      </c>
    </row>
    <row r="19" spans="1:3" ht="68.25" customHeight="1" x14ac:dyDescent="0.2">
      <c r="A19" s="771" t="s">
        <v>297</v>
      </c>
      <c r="B19" s="774" t="s">
        <v>485</v>
      </c>
      <c r="C19" s="531"/>
    </row>
    <row r="20" spans="1:3" ht="15.75" x14ac:dyDescent="0.2">
      <c r="A20" s="772"/>
      <c r="B20" s="775"/>
      <c r="C20" s="531"/>
    </row>
    <row r="21" spans="1:3" ht="16.5" thickBot="1" x14ac:dyDescent="0.25">
      <c r="A21" s="773"/>
      <c r="B21" s="776"/>
      <c r="C21" s="532">
        <v>0.34899999999999998</v>
      </c>
    </row>
    <row r="22" spans="1:3" ht="79.5" thickBot="1" x14ac:dyDescent="0.25">
      <c r="A22" s="533" t="s">
        <v>299</v>
      </c>
      <c r="B22" s="527" t="s">
        <v>300</v>
      </c>
      <c r="C22" s="532"/>
    </row>
    <row r="23" spans="1:3" ht="43.5" customHeight="1" x14ac:dyDescent="0.2">
      <c r="A23" s="771" t="s">
        <v>301</v>
      </c>
      <c r="B23" s="768" t="s">
        <v>486</v>
      </c>
      <c r="C23" s="535"/>
    </row>
    <row r="24" spans="1:3" ht="18.75" x14ac:dyDescent="0.2">
      <c r="A24" s="772"/>
      <c r="B24" s="784"/>
      <c r="C24" s="536"/>
    </row>
    <row r="25" spans="1:3" ht="16.5" thickBot="1" x14ac:dyDescent="0.25">
      <c r="A25" s="773"/>
      <c r="B25" s="781"/>
      <c r="C25" s="531">
        <v>0.34899999999999998</v>
      </c>
    </row>
    <row r="26" spans="1:3" ht="16.5" thickBot="1" x14ac:dyDescent="0.25">
      <c r="A26" s="759" t="s">
        <v>487</v>
      </c>
      <c r="B26" s="760"/>
      <c r="C26" s="761"/>
    </row>
    <row r="27" spans="1:3" ht="16.5" thickBot="1" x14ac:dyDescent="0.25">
      <c r="A27" s="533" t="s">
        <v>307</v>
      </c>
      <c r="B27" s="527" t="s">
        <v>306</v>
      </c>
      <c r="C27" s="532">
        <v>50</v>
      </c>
    </row>
    <row r="28" spans="1:3" ht="32.25" thickBot="1" x14ac:dyDescent="0.25">
      <c r="A28" s="533" t="s">
        <v>308</v>
      </c>
      <c r="B28" s="527" t="s">
        <v>309</v>
      </c>
      <c r="C28" s="532">
        <v>45</v>
      </c>
    </row>
    <row r="29" spans="1:3" ht="19.5" thickBot="1" x14ac:dyDescent="0.25">
      <c r="A29" s="785" t="s">
        <v>488</v>
      </c>
      <c r="B29" s="786"/>
      <c r="C29" s="787"/>
    </row>
    <row r="30" spans="1:3" ht="33.75" customHeight="1" x14ac:dyDescent="0.2">
      <c r="A30" s="771" t="s">
        <v>314</v>
      </c>
      <c r="B30" s="774" t="s">
        <v>315</v>
      </c>
      <c r="C30" s="768">
        <v>100</v>
      </c>
    </row>
    <row r="31" spans="1:3" ht="13.5" thickBot="1" x14ac:dyDescent="0.25">
      <c r="A31" s="773"/>
      <c r="B31" s="776"/>
      <c r="C31" s="781"/>
    </row>
    <row r="32" spans="1:3" ht="18" customHeight="1" x14ac:dyDescent="0.2">
      <c r="A32" s="771" t="s">
        <v>320</v>
      </c>
      <c r="B32" s="774" t="s">
        <v>489</v>
      </c>
      <c r="C32" s="768">
        <v>100</v>
      </c>
    </row>
    <row r="33" spans="1:3" ht="13.5" thickBot="1" x14ac:dyDescent="0.25">
      <c r="A33" s="773"/>
      <c r="B33" s="776"/>
      <c r="C33" s="781"/>
    </row>
    <row r="34" spans="1:3" ht="21" customHeight="1" x14ac:dyDescent="0.2">
      <c r="A34" s="771" t="s">
        <v>324</v>
      </c>
      <c r="B34" s="774" t="s">
        <v>325</v>
      </c>
      <c r="C34" s="768">
        <v>100</v>
      </c>
    </row>
    <row r="35" spans="1:3" x14ac:dyDescent="0.2">
      <c r="A35" s="772"/>
      <c r="B35" s="775"/>
      <c r="C35" s="784"/>
    </row>
    <row r="36" spans="1:3" ht="13.5" thickBot="1" x14ac:dyDescent="0.25">
      <c r="A36" s="773"/>
      <c r="B36" s="776"/>
      <c r="C36" s="781"/>
    </row>
    <row r="37" spans="1:3" ht="16.5" thickBot="1" x14ac:dyDescent="0.25">
      <c r="A37" s="759" t="s">
        <v>490</v>
      </c>
      <c r="B37" s="760"/>
      <c r="C37" s="761"/>
    </row>
    <row r="38" spans="1:3" ht="79.5" thickBot="1" x14ac:dyDescent="0.25">
      <c r="A38" s="526" t="s">
        <v>330</v>
      </c>
      <c r="B38" s="527" t="s">
        <v>331</v>
      </c>
      <c r="C38" s="532">
        <v>100</v>
      </c>
    </row>
    <row r="39" spans="1:3" ht="95.25" thickBot="1" x14ac:dyDescent="0.25">
      <c r="A39" s="526" t="s">
        <v>491</v>
      </c>
      <c r="B39" s="527" t="s">
        <v>492</v>
      </c>
      <c r="C39" s="532">
        <v>100</v>
      </c>
    </row>
    <row r="40" spans="1:3" ht="31.5" customHeight="1" thickBot="1" x14ac:dyDescent="0.25">
      <c r="A40" s="759" t="s">
        <v>493</v>
      </c>
      <c r="B40" s="760"/>
      <c r="C40" s="761"/>
    </row>
    <row r="41" spans="1:3" ht="50.25" thickBot="1" x14ac:dyDescent="0.25">
      <c r="A41" s="526" t="s">
        <v>338</v>
      </c>
      <c r="B41" s="538" t="s">
        <v>494</v>
      </c>
      <c r="C41" s="532">
        <v>100</v>
      </c>
    </row>
    <row r="42" spans="1:3" ht="31.5" customHeight="1" thickBot="1" x14ac:dyDescent="0.25">
      <c r="A42" s="759" t="s">
        <v>495</v>
      </c>
      <c r="B42" s="760"/>
      <c r="C42" s="761"/>
    </row>
    <row r="43" spans="1:3" ht="63.75" thickBot="1" x14ac:dyDescent="0.25">
      <c r="A43" s="533" t="s">
        <v>496</v>
      </c>
      <c r="B43" s="527" t="s">
        <v>497</v>
      </c>
      <c r="C43" s="532">
        <v>100</v>
      </c>
    </row>
    <row r="44" spans="1:3" ht="15.75" x14ac:dyDescent="0.2">
      <c r="A44" s="771" t="s">
        <v>498</v>
      </c>
      <c r="B44" s="774" t="s">
        <v>499</v>
      </c>
      <c r="C44" s="531"/>
    </row>
    <row r="45" spans="1:3" ht="16.5" thickBot="1" x14ac:dyDescent="0.25">
      <c r="A45" s="773"/>
      <c r="B45" s="776"/>
      <c r="C45" s="532">
        <v>100</v>
      </c>
    </row>
    <row r="46" spans="1:3" ht="48" thickBot="1" x14ac:dyDescent="0.25">
      <c r="A46" s="533" t="s">
        <v>500</v>
      </c>
      <c r="B46" s="527" t="s">
        <v>501</v>
      </c>
      <c r="C46" s="532"/>
    </row>
    <row r="47" spans="1:3" ht="48" thickBot="1" x14ac:dyDescent="0.25">
      <c r="A47" s="539" t="s">
        <v>502</v>
      </c>
      <c r="B47" s="530" t="s">
        <v>503</v>
      </c>
      <c r="C47" s="540">
        <v>100</v>
      </c>
    </row>
    <row r="48" spans="1:3" ht="79.5" thickBot="1" x14ac:dyDescent="0.25">
      <c r="A48" s="671" t="s">
        <v>346</v>
      </c>
      <c r="B48" s="682" t="s">
        <v>613</v>
      </c>
      <c r="C48" s="534">
        <v>100</v>
      </c>
    </row>
    <row r="49" spans="1:3" ht="36.75" customHeight="1" x14ac:dyDescent="0.2">
      <c r="A49" s="771" t="s">
        <v>350</v>
      </c>
      <c r="B49" s="774" t="s">
        <v>504</v>
      </c>
      <c r="C49" s="768">
        <v>100</v>
      </c>
    </row>
    <row r="50" spans="1:3" x14ac:dyDescent="0.2">
      <c r="A50" s="772"/>
      <c r="B50" s="775"/>
      <c r="C50" s="784"/>
    </row>
    <row r="51" spans="1:3" ht="13.5" thickBot="1" x14ac:dyDescent="0.25">
      <c r="A51" s="773"/>
      <c r="B51" s="776"/>
      <c r="C51" s="781"/>
    </row>
    <row r="52" spans="1:3" ht="63.75" thickBot="1" x14ac:dyDescent="0.25">
      <c r="A52" s="539" t="s">
        <v>356</v>
      </c>
      <c r="B52" s="530" t="s">
        <v>357</v>
      </c>
      <c r="C52" s="540">
        <v>100</v>
      </c>
    </row>
    <row r="53" spans="1:3" x14ac:dyDescent="0.2">
      <c r="A53" s="771" t="s">
        <v>505</v>
      </c>
      <c r="B53" s="774" t="s">
        <v>506</v>
      </c>
      <c r="C53" s="768">
        <v>100</v>
      </c>
    </row>
    <row r="54" spans="1:3" x14ac:dyDescent="0.2">
      <c r="A54" s="772"/>
      <c r="B54" s="775"/>
      <c r="C54" s="769"/>
    </row>
    <row r="55" spans="1:3" x14ac:dyDescent="0.2">
      <c r="A55" s="772"/>
      <c r="B55" s="775"/>
      <c r="C55" s="769"/>
    </row>
    <row r="56" spans="1:3" x14ac:dyDescent="0.2">
      <c r="A56" s="772"/>
      <c r="B56" s="775"/>
      <c r="C56" s="769"/>
    </row>
    <row r="57" spans="1:3" x14ac:dyDescent="0.2">
      <c r="A57" s="772"/>
      <c r="B57" s="775"/>
      <c r="C57" s="769"/>
    </row>
    <row r="58" spans="1:3" ht="13.5" thickBot="1" x14ac:dyDescent="0.25">
      <c r="A58" s="773"/>
      <c r="B58" s="776"/>
      <c r="C58" s="770"/>
    </row>
    <row r="59" spans="1:3" x14ac:dyDescent="0.2">
      <c r="A59" s="771" t="s">
        <v>507</v>
      </c>
      <c r="B59" s="774" t="s">
        <v>508</v>
      </c>
      <c r="C59" s="768">
        <v>100</v>
      </c>
    </row>
    <row r="60" spans="1:3" x14ac:dyDescent="0.2">
      <c r="A60" s="772"/>
      <c r="B60" s="775"/>
      <c r="C60" s="769"/>
    </row>
    <row r="61" spans="1:3" ht="13.5" thickBot="1" x14ac:dyDescent="0.25">
      <c r="A61" s="773"/>
      <c r="B61" s="776"/>
      <c r="C61" s="770"/>
    </row>
    <row r="62" spans="1:3" x14ac:dyDescent="0.2">
      <c r="A62" s="771" t="s">
        <v>509</v>
      </c>
      <c r="B62" s="774" t="s">
        <v>510</v>
      </c>
      <c r="C62" s="768">
        <v>100</v>
      </c>
    </row>
    <row r="63" spans="1:3" x14ac:dyDescent="0.2">
      <c r="A63" s="772"/>
      <c r="B63" s="775"/>
      <c r="C63" s="769"/>
    </row>
    <row r="64" spans="1:3" x14ac:dyDescent="0.2">
      <c r="A64" s="772"/>
      <c r="B64" s="775"/>
      <c r="C64" s="769"/>
    </row>
    <row r="65" spans="1:3" x14ac:dyDescent="0.2">
      <c r="A65" s="772"/>
      <c r="B65" s="775"/>
      <c r="C65" s="769"/>
    </row>
    <row r="66" spans="1:3" x14ac:dyDescent="0.2">
      <c r="A66" s="772"/>
      <c r="B66" s="775"/>
      <c r="C66" s="769"/>
    </row>
    <row r="67" spans="1:3" ht="13.5" thickBot="1" x14ac:dyDescent="0.25">
      <c r="A67" s="773"/>
      <c r="B67" s="776"/>
      <c r="C67" s="770"/>
    </row>
    <row r="68" spans="1:3" ht="16.5" thickBot="1" x14ac:dyDescent="0.25">
      <c r="A68" s="759" t="s">
        <v>511</v>
      </c>
      <c r="B68" s="760"/>
      <c r="C68" s="761"/>
    </row>
    <row r="69" spans="1:3" ht="32.25" thickBot="1" x14ac:dyDescent="0.25">
      <c r="A69" s="526" t="s">
        <v>512</v>
      </c>
      <c r="B69" s="527" t="s">
        <v>513</v>
      </c>
      <c r="C69" s="532">
        <v>100</v>
      </c>
    </row>
    <row r="70" spans="1:3" ht="15.75" customHeight="1" x14ac:dyDescent="0.2">
      <c r="A70" s="762" t="s">
        <v>514</v>
      </c>
      <c r="B70" s="763"/>
      <c r="C70" s="764"/>
    </row>
    <row r="71" spans="1:3" ht="16.5" thickBot="1" x14ac:dyDescent="0.25">
      <c r="A71" s="765" t="s">
        <v>515</v>
      </c>
      <c r="B71" s="766"/>
      <c r="C71" s="767"/>
    </row>
    <row r="72" spans="1:3" ht="63.75" thickBot="1" x14ac:dyDescent="0.25">
      <c r="A72" s="526" t="s">
        <v>516</v>
      </c>
      <c r="B72" s="527" t="s">
        <v>517</v>
      </c>
      <c r="C72" s="532">
        <v>100</v>
      </c>
    </row>
    <row r="73" spans="1:3" ht="32.25" thickBot="1" x14ac:dyDescent="0.25">
      <c r="A73" s="541" t="s">
        <v>518</v>
      </c>
      <c r="B73" s="527" t="s">
        <v>519</v>
      </c>
      <c r="C73" s="532">
        <v>100</v>
      </c>
    </row>
    <row r="74" spans="1:3" ht="48" thickBot="1" x14ac:dyDescent="0.25">
      <c r="A74" s="541" t="s">
        <v>364</v>
      </c>
      <c r="B74" s="527" t="s">
        <v>365</v>
      </c>
      <c r="C74" s="532">
        <v>100</v>
      </c>
    </row>
    <row r="75" spans="1:3" ht="32.25" thickBot="1" x14ac:dyDescent="0.25">
      <c r="A75" s="542" t="s">
        <v>368</v>
      </c>
      <c r="B75" s="543" t="s">
        <v>369</v>
      </c>
      <c r="C75" s="540">
        <v>100</v>
      </c>
    </row>
    <row r="76" spans="1:3" ht="15.75" customHeight="1" x14ac:dyDescent="0.2">
      <c r="A76" s="762" t="s">
        <v>520</v>
      </c>
      <c r="B76" s="763"/>
      <c r="C76" s="764"/>
    </row>
    <row r="77" spans="1:3" ht="16.5" thickBot="1" x14ac:dyDescent="0.25">
      <c r="A77" s="765" t="s">
        <v>521</v>
      </c>
      <c r="B77" s="766"/>
      <c r="C77" s="767"/>
    </row>
    <row r="78" spans="1:3" ht="32.25" thickBot="1" x14ac:dyDescent="0.25">
      <c r="A78" s="526" t="s">
        <v>522</v>
      </c>
      <c r="B78" s="527" t="s">
        <v>523</v>
      </c>
      <c r="C78" s="532"/>
    </row>
    <row r="79" spans="1:3" ht="90.75" thickBot="1" x14ac:dyDescent="0.25">
      <c r="A79" s="529" t="s">
        <v>524</v>
      </c>
      <c r="B79" s="544" t="s">
        <v>525</v>
      </c>
      <c r="C79" s="540">
        <v>100</v>
      </c>
    </row>
    <row r="80" spans="1:3" ht="90.75" thickBot="1" x14ac:dyDescent="0.25">
      <c r="A80" s="529" t="s">
        <v>376</v>
      </c>
      <c r="B80" s="544" t="s">
        <v>526</v>
      </c>
      <c r="C80" s="540">
        <v>100</v>
      </c>
    </row>
    <row r="81" spans="1:3" ht="90.75" thickBot="1" x14ac:dyDescent="0.25">
      <c r="A81" s="526" t="s">
        <v>527</v>
      </c>
      <c r="B81" s="545" t="s">
        <v>528</v>
      </c>
      <c r="C81" s="532">
        <v>100</v>
      </c>
    </row>
    <row r="82" spans="1:3" ht="111" thickBot="1" x14ac:dyDescent="0.25">
      <c r="A82" s="529" t="s">
        <v>529</v>
      </c>
      <c r="B82" s="530" t="s">
        <v>530</v>
      </c>
      <c r="C82" s="540">
        <v>100</v>
      </c>
    </row>
    <row r="83" spans="1:3" ht="63.75" thickBot="1" x14ac:dyDescent="0.25">
      <c r="A83" s="526" t="s">
        <v>531</v>
      </c>
      <c r="B83" s="527" t="s">
        <v>532</v>
      </c>
      <c r="C83" s="532">
        <v>100</v>
      </c>
    </row>
    <row r="84" spans="1:3" ht="49.5" customHeight="1" x14ac:dyDescent="0.2">
      <c r="A84" s="768" t="s">
        <v>533</v>
      </c>
      <c r="B84" s="774" t="s">
        <v>534</v>
      </c>
      <c r="C84" s="768">
        <v>100</v>
      </c>
    </row>
    <row r="85" spans="1:3" ht="13.5" customHeight="1" thickBot="1" x14ac:dyDescent="0.25">
      <c r="A85" s="781"/>
      <c r="B85" s="776"/>
      <c r="C85" s="781"/>
    </row>
    <row r="86" spans="1:3" ht="13.5" customHeight="1" x14ac:dyDescent="0.2">
      <c r="A86" s="768" t="s">
        <v>535</v>
      </c>
      <c r="B86" s="774" t="s">
        <v>536</v>
      </c>
      <c r="C86" s="768">
        <v>100</v>
      </c>
    </row>
    <row r="87" spans="1:3" ht="13.5" customHeight="1" x14ac:dyDescent="0.2">
      <c r="A87" s="784"/>
      <c r="B87" s="775"/>
      <c r="C87" s="769"/>
    </row>
    <row r="88" spans="1:3" ht="13.5" customHeight="1" thickBot="1" x14ac:dyDescent="0.25">
      <c r="A88" s="781"/>
      <c r="B88" s="776"/>
      <c r="C88" s="770"/>
    </row>
    <row r="89" spans="1:3" x14ac:dyDescent="0.2">
      <c r="A89" s="768" t="s">
        <v>382</v>
      </c>
      <c r="B89" s="774" t="s">
        <v>383</v>
      </c>
      <c r="C89" s="768">
        <v>100</v>
      </c>
    </row>
    <row r="90" spans="1:3" x14ac:dyDescent="0.2">
      <c r="A90" s="784"/>
      <c r="B90" s="775"/>
      <c r="C90" s="769"/>
    </row>
    <row r="91" spans="1:3" ht="34.5" customHeight="1" thickBot="1" x14ac:dyDescent="0.25">
      <c r="A91" s="781"/>
      <c r="B91" s="776"/>
      <c r="C91" s="770"/>
    </row>
    <row r="92" spans="1:3" ht="16.5" thickBot="1" x14ac:dyDescent="0.25">
      <c r="A92" s="759" t="s">
        <v>537</v>
      </c>
      <c r="B92" s="760"/>
      <c r="C92" s="761"/>
    </row>
    <row r="93" spans="1:3" ht="48" thickBot="1" x14ac:dyDescent="0.25">
      <c r="A93" s="541" t="s">
        <v>388</v>
      </c>
      <c r="B93" s="527" t="s">
        <v>538</v>
      </c>
      <c r="C93" s="532">
        <v>100</v>
      </c>
    </row>
    <row r="94" spans="1:3" ht="16.5" thickBot="1" x14ac:dyDescent="0.25">
      <c r="A94" s="759" t="s">
        <v>539</v>
      </c>
      <c r="B94" s="760"/>
      <c r="C94" s="761"/>
    </row>
    <row r="95" spans="1:3" ht="48" thickBot="1" x14ac:dyDescent="0.25">
      <c r="A95" s="526" t="s">
        <v>540</v>
      </c>
      <c r="B95" s="527" t="s">
        <v>541</v>
      </c>
      <c r="C95" s="532">
        <v>100</v>
      </c>
    </row>
    <row r="96" spans="1:3" ht="63.75" thickBot="1" x14ac:dyDescent="0.25">
      <c r="A96" s="526" t="s">
        <v>542</v>
      </c>
      <c r="B96" s="527" t="s">
        <v>543</v>
      </c>
      <c r="C96" s="532">
        <v>100</v>
      </c>
    </row>
    <row r="97" spans="1:3" ht="79.5" thickBot="1" x14ac:dyDescent="0.25">
      <c r="A97" s="541" t="s">
        <v>544</v>
      </c>
      <c r="B97" s="546" t="s">
        <v>545</v>
      </c>
      <c r="C97" s="532">
        <v>100</v>
      </c>
    </row>
    <row r="98" spans="1:3" ht="63.75" thickBot="1" x14ac:dyDescent="0.25">
      <c r="A98" s="542" t="s">
        <v>546</v>
      </c>
      <c r="B98" s="543" t="s">
        <v>547</v>
      </c>
      <c r="C98" s="540">
        <v>100</v>
      </c>
    </row>
    <row r="99" spans="1:3" ht="48" thickBot="1" x14ac:dyDescent="0.25">
      <c r="A99" s="541" t="s">
        <v>548</v>
      </c>
      <c r="B99" s="546" t="s">
        <v>549</v>
      </c>
      <c r="C99" s="532">
        <v>100</v>
      </c>
    </row>
    <row r="100" spans="1:3" ht="48" thickBot="1" x14ac:dyDescent="0.25">
      <c r="A100" s="541" t="s">
        <v>550</v>
      </c>
      <c r="B100" s="546" t="s">
        <v>551</v>
      </c>
      <c r="C100" s="532">
        <v>100</v>
      </c>
    </row>
    <row r="101" spans="1:3" ht="63.75" thickBot="1" x14ac:dyDescent="0.25">
      <c r="A101" s="526" t="s">
        <v>552</v>
      </c>
      <c r="B101" s="527" t="s">
        <v>553</v>
      </c>
      <c r="C101" s="532">
        <v>100</v>
      </c>
    </row>
    <row r="102" spans="1:3" ht="63.75" thickBot="1" x14ac:dyDescent="0.25">
      <c r="A102" s="526" t="s">
        <v>554</v>
      </c>
      <c r="B102" s="527" t="s">
        <v>555</v>
      </c>
      <c r="C102" s="532">
        <v>100</v>
      </c>
    </row>
    <row r="103" spans="1:3" ht="75.75" thickBot="1" x14ac:dyDescent="0.25">
      <c r="A103" s="526" t="s">
        <v>556</v>
      </c>
      <c r="B103" s="545" t="s">
        <v>557</v>
      </c>
      <c r="C103" s="532">
        <v>100</v>
      </c>
    </row>
    <row r="104" spans="1:3" ht="75.75" thickBot="1" x14ac:dyDescent="0.25">
      <c r="A104" s="541" t="s">
        <v>558</v>
      </c>
      <c r="B104" s="545" t="s">
        <v>559</v>
      </c>
      <c r="C104" s="532">
        <v>100</v>
      </c>
    </row>
    <row r="105" spans="1:3" ht="48" thickBot="1" x14ac:dyDescent="0.25">
      <c r="A105" s="529" t="s">
        <v>394</v>
      </c>
      <c r="B105" s="530" t="s">
        <v>395</v>
      </c>
      <c r="C105" s="540">
        <v>100</v>
      </c>
    </row>
    <row r="106" spans="1:3" ht="16.5" thickBot="1" x14ac:dyDescent="0.25">
      <c r="A106" s="759" t="s">
        <v>560</v>
      </c>
      <c r="B106" s="760"/>
      <c r="C106" s="761"/>
    </row>
    <row r="107" spans="1:3" ht="32.25" thickBot="1" x14ac:dyDescent="0.25">
      <c r="A107" s="526" t="s">
        <v>400</v>
      </c>
      <c r="B107" s="527" t="s">
        <v>401</v>
      </c>
      <c r="C107" s="532">
        <v>100</v>
      </c>
    </row>
    <row r="108" spans="1:3" ht="32.25" thickBot="1" x14ac:dyDescent="0.25">
      <c r="A108" s="526" t="s">
        <v>404</v>
      </c>
      <c r="B108" s="527" t="s">
        <v>405</v>
      </c>
      <c r="C108" s="532">
        <v>100</v>
      </c>
    </row>
    <row r="109" spans="1:3" ht="34.5" customHeight="1" x14ac:dyDescent="0.25">
      <c r="A109" s="777" t="s">
        <v>480</v>
      </c>
      <c r="B109" s="777"/>
      <c r="C109" s="777"/>
    </row>
    <row r="110" spans="1:3" ht="47.25" x14ac:dyDescent="0.2">
      <c r="A110" s="493" t="s">
        <v>670</v>
      </c>
      <c r="B110" s="494" t="s">
        <v>454</v>
      </c>
      <c r="C110" s="492">
        <v>100</v>
      </c>
    </row>
    <row r="111" spans="1:3" ht="47.25" x14ac:dyDescent="0.2">
      <c r="A111" s="493" t="s">
        <v>671</v>
      </c>
      <c r="B111" s="494" t="s">
        <v>455</v>
      </c>
      <c r="C111" s="492">
        <v>100</v>
      </c>
    </row>
    <row r="112" spans="1:3" ht="31.5" x14ac:dyDescent="0.2">
      <c r="A112" s="493" t="s">
        <v>673</v>
      </c>
      <c r="B112" s="494" t="s">
        <v>659</v>
      </c>
      <c r="C112" s="492">
        <v>100</v>
      </c>
    </row>
    <row r="113" spans="1:3" ht="47.25" x14ac:dyDescent="0.2">
      <c r="A113" s="493" t="s">
        <v>674</v>
      </c>
      <c r="B113" s="494" t="s">
        <v>416</v>
      </c>
      <c r="C113" s="492">
        <v>100</v>
      </c>
    </row>
    <row r="114" spans="1:3" ht="78.75" x14ac:dyDescent="0.2">
      <c r="A114" s="493" t="s">
        <v>684</v>
      </c>
      <c r="B114" s="494" t="s">
        <v>456</v>
      </c>
      <c r="C114" s="492">
        <v>100</v>
      </c>
    </row>
    <row r="115" spans="1:3" ht="63" x14ac:dyDescent="0.2">
      <c r="A115" s="493" t="s">
        <v>685</v>
      </c>
      <c r="B115" s="494" t="s">
        <v>457</v>
      </c>
      <c r="C115" s="492">
        <v>100</v>
      </c>
    </row>
    <row r="116" spans="1:3" ht="22.5" customHeight="1" x14ac:dyDescent="0.2">
      <c r="A116" s="493" t="s">
        <v>686</v>
      </c>
      <c r="B116" s="494" t="s">
        <v>458</v>
      </c>
      <c r="C116" s="492">
        <v>100</v>
      </c>
    </row>
    <row r="117" spans="1:3" ht="37.5" customHeight="1" x14ac:dyDescent="0.2">
      <c r="A117" s="493" t="s">
        <v>687</v>
      </c>
      <c r="B117" s="494" t="s">
        <v>459</v>
      </c>
      <c r="C117" s="492">
        <v>100</v>
      </c>
    </row>
    <row r="118" spans="1:3" ht="47.25" x14ac:dyDescent="0.2">
      <c r="A118" s="493" t="s">
        <v>679</v>
      </c>
      <c r="B118" s="494" t="s">
        <v>421</v>
      </c>
      <c r="C118" s="492">
        <v>100</v>
      </c>
    </row>
    <row r="119" spans="1:3" ht="47.25" x14ac:dyDescent="0.2">
      <c r="A119" s="493" t="s">
        <v>677</v>
      </c>
      <c r="B119" s="494" t="s">
        <v>419</v>
      </c>
      <c r="C119" s="492">
        <v>100</v>
      </c>
    </row>
    <row r="120" spans="1:3" ht="21" customHeight="1" x14ac:dyDescent="0.2">
      <c r="A120" s="493" t="s">
        <v>688</v>
      </c>
      <c r="B120" s="494" t="s">
        <v>460</v>
      </c>
      <c r="C120" s="492">
        <v>100</v>
      </c>
    </row>
    <row r="121" spans="1:3" ht="78.75" x14ac:dyDescent="0.2">
      <c r="A121" s="495" t="s">
        <v>689</v>
      </c>
      <c r="B121" s="496" t="s">
        <v>461</v>
      </c>
      <c r="C121" s="492">
        <v>100</v>
      </c>
    </row>
    <row r="122" spans="1:3" ht="47.25" x14ac:dyDescent="0.2">
      <c r="A122" s="495" t="s">
        <v>690</v>
      </c>
      <c r="B122" s="496" t="s">
        <v>462</v>
      </c>
      <c r="C122" s="492">
        <v>100</v>
      </c>
    </row>
    <row r="123" spans="1:3" ht="63" x14ac:dyDescent="0.2">
      <c r="A123" s="495" t="s">
        <v>691</v>
      </c>
      <c r="B123" s="496" t="s">
        <v>463</v>
      </c>
      <c r="C123" s="492">
        <v>100</v>
      </c>
    </row>
    <row r="124" spans="1:3" ht="63" x14ac:dyDescent="0.2">
      <c r="A124" s="495" t="s">
        <v>692</v>
      </c>
      <c r="B124" s="496" t="s">
        <v>427</v>
      </c>
      <c r="C124" s="492">
        <v>100</v>
      </c>
    </row>
    <row r="125" spans="1:3" ht="31.5" x14ac:dyDescent="0.2">
      <c r="A125" s="495" t="s">
        <v>693</v>
      </c>
      <c r="B125" s="496" t="s">
        <v>429</v>
      </c>
      <c r="C125" s="492">
        <v>100</v>
      </c>
    </row>
    <row r="126" spans="1:3" ht="47.25" x14ac:dyDescent="0.2">
      <c r="A126" s="493" t="s">
        <v>694</v>
      </c>
      <c r="B126" s="494" t="s">
        <v>435</v>
      </c>
      <c r="C126" s="492">
        <v>100</v>
      </c>
    </row>
    <row r="127" spans="1:3" ht="63" x14ac:dyDescent="0.2">
      <c r="A127" s="493" t="s">
        <v>695</v>
      </c>
      <c r="B127" s="494" t="s">
        <v>437</v>
      </c>
      <c r="C127" s="492">
        <v>100</v>
      </c>
    </row>
    <row r="128" spans="1:3" ht="115.5" customHeight="1" x14ac:dyDescent="0.2">
      <c r="A128" s="493" t="s">
        <v>696</v>
      </c>
      <c r="B128" s="494" t="s">
        <v>464</v>
      </c>
      <c r="C128" s="492">
        <v>100</v>
      </c>
    </row>
    <row r="129" spans="1:3" ht="97.5" customHeight="1" x14ac:dyDescent="0.2">
      <c r="A129" s="493" t="s">
        <v>697</v>
      </c>
      <c r="B129" s="494" t="s">
        <v>465</v>
      </c>
      <c r="C129" s="492">
        <v>100</v>
      </c>
    </row>
    <row r="130" spans="1:3" ht="94.5" x14ac:dyDescent="0.2">
      <c r="A130" s="493" t="s">
        <v>698</v>
      </c>
      <c r="B130" s="494" t="s">
        <v>466</v>
      </c>
      <c r="C130" s="492">
        <v>100</v>
      </c>
    </row>
    <row r="131" spans="1:3" ht="63" x14ac:dyDescent="0.2">
      <c r="A131" s="493" t="s">
        <v>699</v>
      </c>
      <c r="B131" s="494" t="s">
        <v>467</v>
      </c>
      <c r="C131" s="492">
        <v>100</v>
      </c>
    </row>
    <row r="132" spans="1:3" ht="63" x14ac:dyDescent="0.2">
      <c r="A132" s="493" t="s">
        <v>700</v>
      </c>
      <c r="B132" s="494" t="s">
        <v>468</v>
      </c>
      <c r="C132" s="492">
        <v>100</v>
      </c>
    </row>
    <row r="133" spans="1:3" ht="63" x14ac:dyDescent="0.2">
      <c r="A133" s="493" t="s">
        <v>680</v>
      </c>
      <c r="B133" s="494" t="s">
        <v>660</v>
      </c>
      <c r="C133" s="492">
        <v>100</v>
      </c>
    </row>
    <row r="134" spans="1:3" ht="81" customHeight="1" x14ac:dyDescent="0.2">
      <c r="A134" s="493" t="s">
        <v>701</v>
      </c>
      <c r="B134" s="494" t="s">
        <v>469</v>
      </c>
      <c r="C134" s="492">
        <v>100</v>
      </c>
    </row>
    <row r="135" spans="1:3" ht="78.75" x14ac:dyDescent="0.2">
      <c r="A135" s="493" t="s">
        <v>702</v>
      </c>
      <c r="B135" s="494" t="s">
        <v>470</v>
      </c>
      <c r="C135" s="492">
        <v>100</v>
      </c>
    </row>
    <row r="136" spans="1:3" ht="47.25" x14ac:dyDescent="0.2">
      <c r="A136" s="493" t="s">
        <v>703</v>
      </c>
      <c r="B136" s="494" t="s">
        <v>612</v>
      </c>
      <c r="C136" s="492">
        <v>100</v>
      </c>
    </row>
    <row r="137" spans="1:3" ht="94.5" x14ac:dyDescent="0.2">
      <c r="A137" s="493" t="s">
        <v>704</v>
      </c>
      <c r="B137" s="494" t="s">
        <v>614</v>
      </c>
      <c r="C137" s="492">
        <v>100</v>
      </c>
    </row>
    <row r="138" spans="1:3" ht="31.5" x14ac:dyDescent="0.2">
      <c r="A138" s="495" t="s">
        <v>683</v>
      </c>
      <c r="B138" s="496" t="s">
        <v>448</v>
      </c>
      <c r="C138" s="492">
        <v>100</v>
      </c>
    </row>
    <row r="139" spans="1:3" ht="47.25" x14ac:dyDescent="0.2">
      <c r="A139" s="497" t="s">
        <v>705</v>
      </c>
      <c r="B139" s="498" t="s">
        <v>472</v>
      </c>
      <c r="C139" s="492">
        <v>100</v>
      </c>
    </row>
    <row r="140" spans="1:3" ht="31.5" x14ac:dyDescent="0.2">
      <c r="A140" s="493" t="s">
        <v>707</v>
      </c>
      <c r="B140" s="498" t="s">
        <v>473</v>
      </c>
      <c r="C140" s="492">
        <v>100</v>
      </c>
    </row>
    <row r="141" spans="1:3" ht="63" x14ac:dyDescent="0.2">
      <c r="A141" s="497" t="s">
        <v>706</v>
      </c>
      <c r="B141" s="498" t="s">
        <v>474</v>
      </c>
      <c r="C141" s="492">
        <v>100</v>
      </c>
    </row>
    <row r="142" spans="1:3" ht="63" x14ac:dyDescent="0.2">
      <c r="A142" s="497" t="s">
        <v>709</v>
      </c>
      <c r="B142" s="498" t="s">
        <v>475</v>
      </c>
      <c r="C142" s="492">
        <v>100</v>
      </c>
    </row>
    <row r="143" spans="1:3" ht="31.5" x14ac:dyDescent="0.2">
      <c r="A143" s="495" t="s">
        <v>708</v>
      </c>
      <c r="B143" s="496" t="s">
        <v>471</v>
      </c>
      <c r="C143" s="492">
        <v>100</v>
      </c>
    </row>
  </sheetData>
  <mergeCells count="62">
    <mergeCell ref="A92:C92"/>
    <mergeCell ref="A94:C94"/>
    <mergeCell ref="A106:C106"/>
    <mergeCell ref="A84:A85"/>
    <mergeCell ref="B84:B85"/>
    <mergeCell ref="C84:C85"/>
    <mergeCell ref="A89:A91"/>
    <mergeCell ref="B89:B91"/>
    <mergeCell ref="A86:A88"/>
    <mergeCell ref="B86:B88"/>
    <mergeCell ref="C86:C88"/>
    <mergeCell ref="C89:C91"/>
    <mergeCell ref="A49:A51"/>
    <mergeCell ref="B49:B51"/>
    <mergeCell ref="C49:C51"/>
    <mergeCell ref="A53:A58"/>
    <mergeCell ref="B53:B58"/>
    <mergeCell ref="C53:C58"/>
    <mergeCell ref="A37:C37"/>
    <mergeCell ref="A40:C40"/>
    <mergeCell ref="A42:C42"/>
    <mergeCell ref="A44:A45"/>
    <mergeCell ref="B44:B45"/>
    <mergeCell ref="A32:A33"/>
    <mergeCell ref="B32:B33"/>
    <mergeCell ref="C32:C33"/>
    <mergeCell ref="A34:A36"/>
    <mergeCell ref="B34:B36"/>
    <mergeCell ref="C34:C36"/>
    <mergeCell ref="B23:B25"/>
    <mergeCell ref="A26:C26"/>
    <mergeCell ref="A29:C29"/>
    <mergeCell ref="A30:A31"/>
    <mergeCell ref="B30:B31"/>
    <mergeCell ref="C30:C31"/>
    <mergeCell ref="A109:C109"/>
    <mergeCell ref="B1:C1"/>
    <mergeCell ref="B2:C2"/>
    <mergeCell ref="B3:C3"/>
    <mergeCell ref="B4:C4"/>
    <mergeCell ref="A5:C5"/>
    <mergeCell ref="A10:C10"/>
    <mergeCell ref="A12:A13"/>
    <mergeCell ref="B12:B13"/>
    <mergeCell ref="C12:C13"/>
    <mergeCell ref="A15:C15"/>
    <mergeCell ref="A16:A18"/>
    <mergeCell ref="B16:B18"/>
    <mergeCell ref="A19:A21"/>
    <mergeCell ref="B19:B21"/>
    <mergeCell ref="A23:A25"/>
    <mergeCell ref="C59:C61"/>
    <mergeCell ref="C62:C67"/>
    <mergeCell ref="A59:A61"/>
    <mergeCell ref="B59:B61"/>
    <mergeCell ref="A62:A67"/>
    <mergeCell ref="B62:B67"/>
    <mergeCell ref="A68:C68"/>
    <mergeCell ref="A70:C70"/>
    <mergeCell ref="A71:C71"/>
    <mergeCell ref="A76:C76"/>
    <mergeCell ref="A77:C77"/>
  </mergeCells>
  <pageMargins left="0.17" right="0.17" top="0.25" bottom="0.18" header="0.16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SheetLayoutView="100" workbookViewId="0">
      <selection activeCell="A5" sqref="A5:K5"/>
    </sheetView>
  </sheetViews>
  <sheetFormatPr defaultRowHeight="12.75" x14ac:dyDescent="0.2"/>
  <cols>
    <col min="1" max="1" width="5.140625" style="420" customWidth="1"/>
    <col min="2" max="2" width="11.28515625" style="420" customWidth="1"/>
    <col min="3" max="3" width="9.140625" style="420" customWidth="1"/>
    <col min="4" max="4" width="9.140625" style="420"/>
    <col min="5" max="7" width="13.140625" style="420" customWidth="1"/>
    <col min="8" max="10" width="12.28515625" style="420" customWidth="1"/>
    <col min="11" max="11" width="31.42578125" style="420" customWidth="1"/>
    <col min="12" max="257" width="9.140625" style="420"/>
    <col min="258" max="258" width="11.28515625" style="420" customWidth="1"/>
    <col min="259" max="259" width="9.140625" style="420" customWidth="1"/>
    <col min="260" max="260" width="9.140625" style="420"/>
    <col min="261" max="263" width="13.140625" style="420" customWidth="1"/>
    <col min="264" max="266" width="12.28515625" style="420" customWidth="1"/>
    <col min="267" max="267" width="31.42578125" style="420" customWidth="1"/>
    <col min="268" max="513" width="9.140625" style="420"/>
    <col min="514" max="514" width="11.28515625" style="420" customWidth="1"/>
    <col min="515" max="515" width="9.140625" style="420" customWidth="1"/>
    <col min="516" max="516" width="9.140625" style="420"/>
    <col min="517" max="519" width="13.140625" style="420" customWidth="1"/>
    <col min="520" max="522" width="12.28515625" style="420" customWidth="1"/>
    <col min="523" max="523" width="31.42578125" style="420" customWidth="1"/>
    <col min="524" max="769" width="9.140625" style="420"/>
    <col min="770" max="770" width="11.28515625" style="420" customWidth="1"/>
    <col min="771" max="771" width="9.140625" style="420" customWidth="1"/>
    <col min="772" max="772" width="9.140625" style="420"/>
    <col min="773" max="775" width="13.140625" style="420" customWidth="1"/>
    <col min="776" max="778" width="12.28515625" style="420" customWidth="1"/>
    <col min="779" max="779" width="31.42578125" style="420" customWidth="1"/>
    <col min="780" max="1025" width="9.140625" style="420"/>
    <col min="1026" max="1026" width="11.28515625" style="420" customWidth="1"/>
    <col min="1027" max="1027" width="9.140625" style="420" customWidth="1"/>
    <col min="1028" max="1028" width="9.140625" style="420"/>
    <col min="1029" max="1031" width="13.140625" style="420" customWidth="1"/>
    <col min="1032" max="1034" width="12.28515625" style="420" customWidth="1"/>
    <col min="1035" max="1035" width="31.42578125" style="420" customWidth="1"/>
    <col min="1036" max="1281" width="9.140625" style="420"/>
    <col min="1282" max="1282" width="11.28515625" style="420" customWidth="1"/>
    <col min="1283" max="1283" width="9.140625" style="420" customWidth="1"/>
    <col min="1284" max="1284" width="9.140625" style="420"/>
    <col min="1285" max="1287" width="13.140625" style="420" customWidth="1"/>
    <col min="1288" max="1290" width="12.28515625" style="420" customWidth="1"/>
    <col min="1291" max="1291" width="31.42578125" style="420" customWidth="1"/>
    <col min="1292" max="1537" width="9.140625" style="420"/>
    <col min="1538" max="1538" width="11.28515625" style="420" customWidth="1"/>
    <col min="1539" max="1539" width="9.140625" style="420" customWidth="1"/>
    <col min="1540" max="1540" width="9.140625" style="420"/>
    <col min="1541" max="1543" width="13.140625" style="420" customWidth="1"/>
    <col min="1544" max="1546" width="12.28515625" style="420" customWidth="1"/>
    <col min="1547" max="1547" width="31.42578125" style="420" customWidth="1"/>
    <col min="1548" max="1793" width="9.140625" style="420"/>
    <col min="1794" max="1794" width="11.28515625" style="420" customWidth="1"/>
    <col min="1795" max="1795" width="9.140625" style="420" customWidth="1"/>
    <col min="1796" max="1796" width="9.140625" style="420"/>
    <col min="1797" max="1799" width="13.140625" style="420" customWidth="1"/>
    <col min="1800" max="1802" width="12.28515625" style="420" customWidth="1"/>
    <col min="1803" max="1803" width="31.42578125" style="420" customWidth="1"/>
    <col min="1804" max="2049" width="9.140625" style="420"/>
    <col min="2050" max="2050" width="11.28515625" style="420" customWidth="1"/>
    <col min="2051" max="2051" width="9.140625" style="420" customWidth="1"/>
    <col min="2052" max="2052" width="9.140625" style="420"/>
    <col min="2053" max="2055" width="13.140625" style="420" customWidth="1"/>
    <col min="2056" max="2058" width="12.28515625" style="420" customWidth="1"/>
    <col min="2059" max="2059" width="31.42578125" style="420" customWidth="1"/>
    <col min="2060" max="2305" width="9.140625" style="420"/>
    <col min="2306" max="2306" width="11.28515625" style="420" customWidth="1"/>
    <col min="2307" max="2307" width="9.140625" style="420" customWidth="1"/>
    <col min="2308" max="2308" width="9.140625" style="420"/>
    <col min="2309" max="2311" width="13.140625" style="420" customWidth="1"/>
    <col min="2312" max="2314" width="12.28515625" style="420" customWidth="1"/>
    <col min="2315" max="2315" width="31.42578125" style="420" customWidth="1"/>
    <col min="2316" max="2561" width="9.140625" style="420"/>
    <col min="2562" max="2562" width="11.28515625" style="420" customWidth="1"/>
    <col min="2563" max="2563" width="9.140625" style="420" customWidth="1"/>
    <col min="2564" max="2564" width="9.140625" style="420"/>
    <col min="2565" max="2567" width="13.140625" style="420" customWidth="1"/>
    <col min="2568" max="2570" width="12.28515625" style="420" customWidth="1"/>
    <col min="2571" max="2571" width="31.42578125" style="420" customWidth="1"/>
    <col min="2572" max="2817" width="9.140625" style="420"/>
    <col min="2818" max="2818" width="11.28515625" style="420" customWidth="1"/>
    <col min="2819" max="2819" width="9.140625" style="420" customWidth="1"/>
    <col min="2820" max="2820" width="9.140625" style="420"/>
    <col min="2821" max="2823" width="13.140625" style="420" customWidth="1"/>
    <col min="2824" max="2826" width="12.28515625" style="420" customWidth="1"/>
    <col min="2827" max="2827" width="31.42578125" style="420" customWidth="1"/>
    <col min="2828" max="3073" width="9.140625" style="420"/>
    <col min="3074" max="3074" width="11.28515625" style="420" customWidth="1"/>
    <col min="3075" max="3075" width="9.140625" style="420" customWidth="1"/>
    <col min="3076" max="3076" width="9.140625" style="420"/>
    <col min="3077" max="3079" width="13.140625" style="420" customWidth="1"/>
    <col min="3080" max="3082" width="12.28515625" style="420" customWidth="1"/>
    <col min="3083" max="3083" width="31.42578125" style="420" customWidth="1"/>
    <col min="3084" max="3329" width="9.140625" style="420"/>
    <col min="3330" max="3330" width="11.28515625" style="420" customWidth="1"/>
    <col min="3331" max="3331" width="9.140625" style="420" customWidth="1"/>
    <col min="3332" max="3332" width="9.140625" style="420"/>
    <col min="3333" max="3335" width="13.140625" style="420" customWidth="1"/>
    <col min="3336" max="3338" width="12.28515625" style="420" customWidth="1"/>
    <col min="3339" max="3339" width="31.42578125" style="420" customWidth="1"/>
    <col min="3340" max="3585" width="9.140625" style="420"/>
    <col min="3586" max="3586" width="11.28515625" style="420" customWidth="1"/>
    <col min="3587" max="3587" width="9.140625" style="420" customWidth="1"/>
    <col min="3588" max="3588" width="9.140625" style="420"/>
    <col min="3589" max="3591" width="13.140625" style="420" customWidth="1"/>
    <col min="3592" max="3594" width="12.28515625" style="420" customWidth="1"/>
    <col min="3595" max="3595" width="31.42578125" style="420" customWidth="1"/>
    <col min="3596" max="3841" width="9.140625" style="420"/>
    <col min="3842" max="3842" width="11.28515625" style="420" customWidth="1"/>
    <col min="3843" max="3843" width="9.140625" style="420" customWidth="1"/>
    <col min="3844" max="3844" width="9.140625" style="420"/>
    <col min="3845" max="3847" width="13.140625" style="420" customWidth="1"/>
    <col min="3848" max="3850" width="12.28515625" style="420" customWidth="1"/>
    <col min="3851" max="3851" width="31.42578125" style="420" customWidth="1"/>
    <col min="3852" max="4097" width="9.140625" style="420"/>
    <col min="4098" max="4098" width="11.28515625" style="420" customWidth="1"/>
    <col min="4099" max="4099" width="9.140625" style="420" customWidth="1"/>
    <col min="4100" max="4100" width="9.140625" style="420"/>
    <col min="4101" max="4103" width="13.140625" style="420" customWidth="1"/>
    <col min="4104" max="4106" width="12.28515625" style="420" customWidth="1"/>
    <col min="4107" max="4107" width="31.42578125" style="420" customWidth="1"/>
    <col min="4108" max="4353" width="9.140625" style="420"/>
    <col min="4354" max="4354" width="11.28515625" style="420" customWidth="1"/>
    <col min="4355" max="4355" width="9.140625" style="420" customWidth="1"/>
    <col min="4356" max="4356" width="9.140625" style="420"/>
    <col min="4357" max="4359" width="13.140625" style="420" customWidth="1"/>
    <col min="4360" max="4362" width="12.28515625" style="420" customWidth="1"/>
    <col min="4363" max="4363" width="31.42578125" style="420" customWidth="1"/>
    <col min="4364" max="4609" width="9.140625" style="420"/>
    <col min="4610" max="4610" width="11.28515625" style="420" customWidth="1"/>
    <col min="4611" max="4611" width="9.140625" style="420" customWidth="1"/>
    <col min="4612" max="4612" width="9.140625" style="420"/>
    <col min="4613" max="4615" width="13.140625" style="420" customWidth="1"/>
    <col min="4616" max="4618" width="12.28515625" style="420" customWidth="1"/>
    <col min="4619" max="4619" width="31.42578125" style="420" customWidth="1"/>
    <col min="4620" max="4865" width="9.140625" style="420"/>
    <col min="4866" max="4866" width="11.28515625" style="420" customWidth="1"/>
    <col min="4867" max="4867" width="9.140625" style="420" customWidth="1"/>
    <col min="4868" max="4868" width="9.140625" style="420"/>
    <col min="4869" max="4871" width="13.140625" style="420" customWidth="1"/>
    <col min="4872" max="4874" width="12.28515625" style="420" customWidth="1"/>
    <col min="4875" max="4875" width="31.42578125" style="420" customWidth="1"/>
    <col min="4876" max="5121" width="9.140625" style="420"/>
    <col min="5122" max="5122" width="11.28515625" style="420" customWidth="1"/>
    <col min="5123" max="5123" width="9.140625" style="420" customWidth="1"/>
    <col min="5124" max="5124" width="9.140625" style="420"/>
    <col min="5125" max="5127" width="13.140625" style="420" customWidth="1"/>
    <col min="5128" max="5130" width="12.28515625" style="420" customWidth="1"/>
    <col min="5131" max="5131" width="31.42578125" style="420" customWidth="1"/>
    <col min="5132" max="5377" width="9.140625" style="420"/>
    <col min="5378" max="5378" width="11.28515625" style="420" customWidth="1"/>
    <col min="5379" max="5379" width="9.140625" style="420" customWidth="1"/>
    <col min="5380" max="5380" width="9.140625" style="420"/>
    <col min="5381" max="5383" width="13.140625" style="420" customWidth="1"/>
    <col min="5384" max="5386" width="12.28515625" style="420" customWidth="1"/>
    <col min="5387" max="5387" width="31.42578125" style="420" customWidth="1"/>
    <col min="5388" max="5633" width="9.140625" style="420"/>
    <col min="5634" max="5634" width="11.28515625" style="420" customWidth="1"/>
    <col min="5635" max="5635" width="9.140625" style="420" customWidth="1"/>
    <col min="5636" max="5636" width="9.140625" style="420"/>
    <col min="5637" max="5639" width="13.140625" style="420" customWidth="1"/>
    <col min="5640" max="5642" width="12.28515625" style="420" customWidth="1"/>
    <col min="5643" max="5643" width="31.42578125" style="420" customWidth="1"/>
    <col min="5644" max="5889" width="9.140625" style="420"/>
    <col min="5890" max="5890" width="11.28515625" style="420" customWidth="1"/>
    <col min="5891" max="5891" width="9.140625" style="420" customWidth="1"/>
    <col min="5892" max="5892" width="9.140625" style="420"/>
    <col min="5893" max="5895" width="13.140625" style="420" customWidth="1"/>
    <col min="5896" max="5898" width="12.28515625" style="420" customWidth="1"/>
    <col min="5899" max="5899" width="31.42578125" style="420" customWidth="1"/>
    <col min="5900" max="6145" width="9.140625" style="420"/>
    <col min="6146" max="6146" width="11.28515625" style="420" customWidth="1"/>
    <col min="6147" max="6147" width="9.140625" style="420" customWidth="1"/>
    <col min="6148" max="6148" width="9.140625" style="420"/>
    <col min="6149" max="6151" width="13.140625" style="420" customWidth="1"/>
    <col min="6152" max="6154" width="12.28515625" style="420" customWidth="1"/>
    <col min="6155" max="6155" width="31.42578125" style="420" customWidth="1"/>
    <col min="6156" max="6401" width="9.140625" style="420"/>
    <col min="6402" max="6402" width="11.28515625" style="420" customWidth="1"/>
    <col min="6403" max="6403" width="9.140625" style="420" customWidth="1"/>
    <col min="6404" max="6404" width="9.140625" style="420"/>
    <col min="6405" max="6407" width="13.140625" style="420" customWidth="1"/>
    <col min="6408" max="6410" width="12.28515625" style="420" customWidth="1"/>
    <col min="6411" max="6411" width="31.42578125" style="420" customWidth="1"/>
    <col min="6412" max="6657" width="9.140625" style="420"/>
    <col min="6658" max="6658" width="11.28515625" style="420" customWidth="1"/>
    <col min="6659" max="6659" width="9.140625" style="420" customWidth="1"/>
    <col min="6660" max="6660" width="9.140625" style="420"/>
    <col min="6661" max="6663" width="13.140625" style="420" customWidth="1"/>
    <col min="6664" max="6666" width="12.28515625" style="420" customWidth="1"/>
    <col min="6667" max="6667" width="31.42578125" style="420" customWidth="1"/>
    <col min="6668" max="6913" width="9.140625" style="420"/>
    <col min="6914" max="6914" width="11.28515625" style="420" customWidth="1"/>
    <col min="6915" max="6915" width="9.140625" style="420" customWidth="1"/>
    <col min="6916" max="6916" width="9.140625" style="420"/>
    <col min="6917" max="6919" width="13.140625" style="420" customWidth="1"/>
    <col min="6920" max="6922" width="12.28515625" style="420" customWidth="1"/>
    <col min="6923" max="6923" width="31.42578125" style="420" customWidth="1"/>
    <col min="6924" max="7169" width="9.140625" style="420"/>
    <col min="7170" max="7170" width="11.28515625" style="420" customWidth="1"/>
    <col min="7171" max="7171" width="9.140625" style="420" customWidth="1"/>
    <col min="7172" max="7172" width="9.140625" style="420"/>
    <col min="7173" max="7175" width="13.140625" style="420" customWidth="1"/>
    <col min="7176" max="7178" width="12.28515625" style="420" customWidth="1"/>
    <col min="7179" max="7179" width="31.42578125" style="420" customWidth="1"/>
    <col min="7180" max="7425" width="9.140625" style="420"/>
    <col min="7426" max="7426" width="11.28515625" style="420" customWidth="1"/>
    <col min="7427" max="7427" width="9.140625" style="420" customWidth="1"/>
    <col min="7428" max="7428" width="9.140625" style="420"/>
    <col min="7429" max="7431" width="13.140625" style="420" customWidth="1"/>
    <col min="7432" max="7434" width="12.28515625" style="420" customWidth="1"/>
    <col min="7435" max="7435" width="31.42578125" style="420" customWidth="1"/>
    <col min="7436" max="7681" width="9.140625" style="420"/>
    <col min="7682" max="7682" width="11.28515625" style="420" customWidth="1"/>
    <col min="7683" max="7683" width="9.140625" style="420" customWidth="1"/>
    <col min="7684" max="7684" width="9.140625" style="420"/>
    <col min="7685" max="7687" width="13.140625" style="420" customWidth="1"/>
    <col min="7688" max="7690" width="12.28515625" style="420" customWidth="1"/>
    <col min="7691" max="7691" width="31.42578125" style="420" customWidth="1"/>
    <col min="7692" max="7937" width="9.140625" style="420"/>
    <col min="7938" max="7938" width="11.28515625" style="420" customWidth="1"/>
    <col min="7939" max="7939" width="9.140625" style="420" customWidth="1"/>
    <col min="7940" max="7940" width="9.140625" style="420"/>
    <col min="7941" max="7943" width="13.140625" style="420" customWidth="1"/>
    <col min="7944" max="7946" width="12.28515625" style="420" customWidth="1"/>
    <col min="7947" max="7947" width="31.42578125" style="420" customWidth="1"/>
    <col min="7948" max="8193" width="9.140625" style="420"/>
    <col min="8194" max="8194" width="11.28515625" style="420" customWidth="1"/>
    <col min="8195" max="8195" width="9.140625" style="420" customWidth="1"/>
    <col min="8196" max="8196" width="9.140625" style="420"/>
    <col min="8197" max="8199" width="13.140625" style="420" customWidth="1"/>
    <col min="8200" max="8202" width="12.28515625" style="420" customWidth="1"/>
    <col min="8203" max="8203" width="31.42578125" style="420" customWidth="1"/>
    <col min="8204" max="8449" width="9.140625" style="420"/>
    <col min="8450" max="8450" width="11.28515625" style="420" customWidth="1"/>
    <col min="8451" max="8451" width="9.140625" style="420" customWidth="1"/>
    <col min="8452" max="8452" width="9.140625" style="420"/>
    <col min="8453" max="8455" width="13.140625" style="420" customWidth="1"/>
    <col min="8456" max="8458" width="12.28515625" style="420" customWidth="1"/>
    <col min="8459" max="8459" width="31.42578125" style="420" customWidth="1"/>
    <col min="8460" max="8705" width="9.140625" style="420"/>
    <col min="8706" max="8706" width="11.28515625" style="420" customWidth="1"/>
    <col min="8707" max="8707" width="9.140625" style="420" customWidth="1"/>
    <col min="8708" max="8708" width="9.140625" style="420"/>
    <col min="8709" max="8711" width="13.140625" style="420" customWidth="1"/>
    <col min="8712" max="8714" width="12.28515625" style="420" customWidth="1"/>
    <col min="8715" max="8715" width="31.42578125" style="420" customWidth="1"/>
    <col min="8716" max="8961" width="9.140625" style="420"/>
    <col min="8962" max="8962" width="11.28515625" style="420" customWidth="1"/>
    <col min="8963" max="8963" width="9.140625" style="420" customWidth="1"/>
    <col min="8964" max="8964" width="9.140625" style="420"/>
    <col min="8965" max="8967" width="13.140625" style="420" customWidth="1"/>
    <col min="8968" max="8970" width="12.28515625" style="420" customWidth="1"/>
    <col min="8971" max="8971" width="31.42578125" style="420" customWidth="1"/>
    <col min="8972" max="9217" width="9.140625" style="420"/>
    <col min="9218" max="9218" width="11.28515625" style="420" customWidth="1"/>
    <col min="9219" max="9219" width="9.140625" style="420" customWidth="1"/>
    <col min="9220" max="9220" width="9.140625" style="420"/>
    <col min="9221" max="9223" width="13.140625" style="420" customWidth="1"/>
    <col min="9224" max="9226" width="12.28515625" style="420" customWidth="1"/>
    <col min="9227" max="9227" width="31.42578125" style="420" customWidth="1"/>
    <col min="9228" max="9473" width="9.140625" style="420"/>
    <col min="9474" max="9474" width="11.28515625" style="420" customWidth="1"/>
    <col min="9475" max="9475" width="9.140625" style="420" customWidth="1"/>
    <col min="9476" max="9476" width="9.140625" style="420"/>
    <col min="9477" max="9479" width="13.140625" style="420" customWidth="1"/>
    <col min="9480" max="9482" width="12.28515625" style="420" customWidth="1"/>
    <col min="9483" max="9483" width="31.42578125" style="420" customWidth="1"/>
    <col min="9484" max="9729" width="9.140625" style="420"/>
    <col min="9730" max="9730" width="11.28515625" style="420" customWidth="1"/>
    <col min="9731" max="9731" width="9.140625" style="420" customWidth="1"/>
    <col min="9732" max="9732" width="9.140625" style="420"/>
    <col min="9733" max="9735" width="13.140625" style="420" customWidth="1"/>
    <col min="9736" max="9738" width="12.28515625" style="420" customWidth="1"/>
    <col min="9739" max="9739" width="31.42578125" style="420" customWidth="1"/>
    <col min="9740" max="9985" width="9.140625" style="420"/>
    <col min="9986" max="9986" width="11.28515625" style="420" customWidth="1"/>
    <col min="9987" max="9987" width="9.140625" style="420" customWidth="1"/>
    <col min="9988" max="9988" width="9.140625" style="420"/>
    <col min="9989" max="9991" width="13.140625" style="420" customWidth="1"/>
    <col min="9992" max="9994" width="12.28515625" style="420" customWidth="1"/>
    <col min="9995" max="9995" width="31.42578125" style="420" customWidth="1"/>
    <col min="9996" max="10241" width="9.140625" style="420"/>
    <col min="10242" max="10242" width="11.28515625" style="420" customWidth="1"/>
    <col min="10243" max="10243" width="9.140625" style="420" customWidth="1"/>
    <col min="10244" max="10244" width="9.140625" style="420"/>
    <col min="10245" max="10247" width="13.140625" style="420" customWidth="1"/>
    <col min="10248" max="10250" width="12.28515625" style="420" customWidth="1"/>
    <col min="10251" max="10251" width="31.42578125" style="420" customWidth="1"/>
    <col min="10252" max="10497" width="9.140625" style="420"/>
    <col min="10498" max="10498" width="11.28515625" style="420" customWidth="1"/>
    <col min="10499" max="10499" width="9.140625" style="420" customWidth="1"/>
    <col min="10500" max="10500" width="9.140625" style="420"/>
    <col min="10501" max="10503" width="13.140625" style="420" customWidth="1"/>
    <col min="10504" max="10506" width="12.28515625" style="420" customWidth="1"/>
    <col min="10507" max="10507" width="31.42578125" style="420" customWidth="1"/>
    <col min="10508" max="10753" width="9.140625" style="420"/>
    <col min="10754" max="10754" width="11.28515625" style="420" customWidth="1"/>
    <col min="10755" max="10755" width="9.140625" style="420" customWidth="1"/>
    <col min="10756" max="10756" width="9.140625" style="420"/>
    <col min="10757" max="10759" width="13.140625" style="420" customWidth="1"/>
    <col min="10760" max="10762" width="12.28515625" style="420" customWidth="1"/>
    <col min="10763" max="10763" width="31.42578125" style="420" customWidth="1"/>
    <col min="10764" max="11009" width="9.140625" style="420"/>
    <col min="11010" max="11010" width="11.28515625" style="420" customWidth="1"/>
    <col min="11011" max="11011" width="9.140625" style="420" customWidth="1"/>
    <col min="11012" max="11012" width="9.140625" style="420"/>
    <col min="11013" max="11015" width="13.140625" style="420" customWidth="1"/>
    <col min="11016" max="11018" width="12.28515625" style="420" customWidth="1"/>
    <col min="11019" max="11019" width="31.42578125" style="420" customWidth="1"/>
    <col min="11020" max="11265" width="9.140625" style="420"/>
    <col min="11266" max="11266" width="11.28515625" style="420" customWidth="1"/>
    <col min="11267" max="11267" width="9.140625" style="420" customWidth="1"/>
    <col min="11268" max="11268" width="9.140625" style="420"/>
    <col min="11269" max="11271" width="13.140625" style="420" customWidth="1"/>
    <col min="11272" max="11274" width="12.28515625" style="420" customWidth="1"/>
    <col min="11275" max="11275" width="31.42578125" style="420" customWidth="1"/>
    <col min="11276" max="11521" width="9.140625" style="420"/>
    <col min="11522" max="11522" width="11.28515625" style="420" customWidth="1"/>
    <col min="11523" max="11523" width="9.140625" style="420" customWidth="1"/>
    <col min="11524" max="11524" width="9.140625" style="420"/>
    <col min="11525" max="11527" width="13.140625" style="420" customWidth="1"/>
    <col min="11528" max="11530" width="12.28515625" style="420" customWidth="1"/>
    <col min="11531" max="11531" width="31.42578125" style="420" customWidth="1"/>
    <col min="11532" max="11777" width="9.140625" style="420"/>
    <col min="11778" max="11778" width="11.28515625" style="420" customWidth="1"/>
    <col min="11779" max="11779" width="9.140625" style="420" customWidth="1"/>
    <col min="11780" max="11780" width="9.140625" style="420"/>
    <col min="11781" max="11783" width="13.140625" style="420" customWidth="1"/>
    <col min="11784" max="11786" width="12.28515625" style="420" customWidth="1"/>
    <col min="11787" max="11787" width="31.42578125" style="420" customWidth="1"/>
    <col min="11788" max="12033" width="9.140625" style="420"/>
    <col min="12034" max="12034" width="11.28515625" style="420" customWidth="1"/>
    <col min="12035" max="12035" width="9.140625" style="420" customWidth="1"/>
    <col min="12036" max="12036" width="9.140625" style="420"/>
    <col min="12037" max="12039" width="13.140625" style="420" customWidth="1"/>
    <col min="12040" max="12042" width="12.28515625" style="420" customWidth="1"/>
    <col min="12043" max="12043" width="31.42578125" style="420" customWidth="1"/>
    <col min="12044" max="12289" width="9.140625" style="420"/>
    <col min="12290" max="12290" width="11.28515625" style="420" customWidth="1"/>
    <col min="12291" max="12291" width="9.140625" style="420" customWidth="1"/>
    <col min="12292" max="12292" width="9.140625" style="420"/>
    <col min="12293" max="12295" width="13.140625" style="420" customWidth="1"/>
    <col min="12296" max="12298" width="12.28515625" style="420" customWidth="1"/>
    <col min="12299" max="12299" width="31.42578125" style="420" customWidth="1"/>
    <col min="12300" max="12545" width="9.140625" style="420"/>
    <col min="12546" max="12546" width="11.28515625" style="420" customWidth="1"/>
    <col min="12547" max="12547" width="9.140625" style="420" customWidth="1"/>
    <col min="12548" max="12548" width="9.140625" style="420"/>
    <col min="12549" max="12551" width="13.140625" style="420" customWidth="1"/>
    <col min="12552" max="12554" width="12.28515625" style="420" customWidth="1"/>
    <col min="12555" max="12555" width="31.42578125" style="420" customWidth="1"/>
    <col min="12556" max="12801" width="9.140625" style="420"/>
    <col min="12802" max="12802" width="11.28515625" style="420" customWidth="1"/>
    <col min="12803" max="12803" width="9.140625" style="420" customWidth="1"/>
    <col min="12804" max="12804" width="9.140625" style="420"/>
    <col min="12805" max="12807" width="13.140625" style="420" customWidth="1"/>
    <col min="12808" max="12810" width="12.28515625" style="420" customWidth="1"/>
    <col min="12811" max="12811" width="31.42578125" style="420" customWidth="1"/>
    <col min="12812" max="13057" width="9.140625" style="420"/>
    <col min="13058" max="13058" width="11.28515625" style="420" customWidth="1"/>
    <col min="13059" max="13059" width="9.140625" style="420" customWidth="1"/>
    <col min="13060" max="13060" width="9.140625" style="420"/>
    <col min="13061" max="13063" width="13.140625" style="420" customWidth="1"/>
    <col min="13064" max="13066" width="12.28515625" style="420" customWidth="1"/>
    <col min="13067" max="13067" width="31.42578125" style="420" customWidth="1"/>
    <col min="13068" max="13313" width="9.140625" style="420"/>
    <col min="13314" max="13314" width="11.28515625" style="420" customWidth="1"/>
    <col min="13315" max="13315" width="9.140625" style="420" customWidth="1"/>
    <col min="13316" max="13316" width="9.140625" style="420"/>
    <col min="13317" max="13319" width="13.140625" style="420" customWidth="1"/>
    <col min="13320" max="13322" width="12.28515625" style="420" customWidth="1"/>
    <col min="13323" max="13323" width="31.42578125" style="420" customWidth="1"/>
    <col min="13324" max="13569" width="9.140625" style="420"/>
    <col min="13570" max="13570" width="11.28515625" style="420" customWidth="1"/>
    <col min="13571" max="13571" width="9.140625" style="420" customWidth="1"/>
    <col min="13572" max="13572" width="9.140625" style="420"/>
    <col min="13573" max="13575" width="13.140625" style="420" customWidth="1"/>
    <col min="13576" max="13578" width="12.28515625" style="420" customWidth="1"/>
    <col min="13579" max="13579" width="31.42578125" style="420" customWidth="1"/>
    <col min="13580" max="13825" width="9.140625" style="420"/>
    <col min="13826" max="13826" width="11.28515625" style="420" customWidth="1"/>
    <col min="13827" max="13827" width="9.140625" style="420" customWidth="1"/>
    <col min="13828" max="13828" width="9.140625" style="420"/>
    <col min="13829" max="13831" width="13.140625" style="420" customWidth="1"/>
    <col min="13832" max="13834" width="12.28515625" style="420" customWidth="1"/>
    <col min="13835" max="13835" width="31.42578125" style="420" customWidth="1"/>
    <col min="13836" max="14081" width="9.140625" style="420"/>
    <col min="14082" max="14082" width="11.28515625" style="420" customWidth="1"/>
    <col min="14083" max="14083" width="9.140625" style="420" customWidth="1"/>
    <col min="14084" max="14084" width="9.140625" style="420"/>
    <col min="14085" max="14087" width="13.140625" style="420" customWidth="1"/>
    <col min="14088" max="14090" width="12.28515625" style="420" customWidth="1"/>
    <col min="14091" max="14091" width="31.42578125" style="420" customWidth="1"/>
    <col min="14092" max="14337" width="9.140625" style="420"/>
    <col min="14338" max="14338" width="11.28515625" style="420" customWidth="1"/>
    <col min="14339" max="14339" width="9.140625" style="420" customWidth="1"/>
    <col min="14340" max="14340" width="9.140625" style="420"/>
    <col min="14341" max="14343" width="13.140625" style="420" customWidth="1"/>
    <col min="14344" max="14346" width="12.28515625" style="420" customWidth="1"/>
    <col min="14347" max="14347" width="31.42578125" style="420" customWidth="1"/>
    <col min="14348" max="14593" width="9.140625" style="420"/>
    <col min="14594" max="14594" width="11.28515625" style="420" customWidth="1"/>
    <col min="14595" max="14595" width="9.140625" style="420" customWidth="1"/>
    <col min="14596" max="14596" width="9.140625" style="420"/>
    <col min="14597" max="14599" width="13.140625" style="420" customWidth="1"/>
    <col min="14600" max="14602" width="12.28515625" style="420" customWidth="1"/>
    <col min="14603" max="14603" width="31.42578125" style="420" customWidth="1"/>
    <col min="14604" max="14849" width="9.140625" style="420"/>
    <col min="14850" max="14850" width="11.28515625" style="420" customWidth="1"/>
    <col min="14851" max="14851" width="9.140625" style="420" customWidth="1"/>
    <col min="14852" max="14852" width="9.140625" style="420"/>
    <col min="14853" max="14855" width="13.140625" style="420" customWidth="1"/>
    <col min="14856" max="14858" width="12.28515625" style="420" customWidth="1"/>
    <col min="14859" max="14859" width="31.42578125" style="420" customWidth="1"/>
    <col min="14860" max="15105" width="9.140625" style="420"/>
    <col min="15106" max="15106" width="11.28515625" style="420" customWidth="1"/>
    <col min="15107" max="15107" width="9.140625" style="420" customWidth="1"/>
    <col min="15108" max="15108" width="9.140625" style="420"/>
    <col min="15109" max="15111" width="13.140625" style="420" customWidth="1"/>
    <col min="15112" max="15114" width="12.28515625" style="420" customWidth="1"/>
    <col min="15115" max="15115" width="31.42578125" style="420" customWidth="1"/>
    <col min="15116" max="15361" width="9.140625" style="420"/>
    <col min="15362" max="15362" width="11.28515625" style="420" customWidth="1"/>
    <col min="15363" max="15363" width="9.140625" style="420" customWidth="1"/>
    <col min="15364" max="15364" width="9.140625" style="420"/>
    <col min="15365" max="15367" width="13.140625" style="420" customWidth="1"/>
    <col min="15368" max="15370" width="12.28515625" style="420" customWidth="1"/>
    <col min="15371" max="15371" width="31.42578125" style="420" customWidth="1"/>
    <col min="15372" max="15617" width="9.140625" style="420"/>
    <col min="15618" max="15618" width="11.28515625" style="420" customWidth="1"/>
    <col min="15619" max="15619" width="9.140625" style="420" customWidth="1"/>
    <col min="15620" max="15620" width="9.140625" style="420"/>
    <col min="15621" max="15623" width="13.140625" style="420" customWidth="1"/>
    <col min="15624" max="15626" width="12.28515625" style="420" customWidth="1"/>
    <col min="15627" max="15627" width="31.42578125" style="420" customWidth="1"/>
    <col min="15628" max="15873" width="9.140625" style="420"/>
    <col min="15874" max="15874" width="11.28515625" style="420" customWidth="1"/>
    <col min="15875" max="15875" width="9.140625" style="420" customWidth="1"/>
    <col min="15876" max="15876" width="9.140625" style="420"/>
    <col min="15877" max="15879" width="13.140625" style="420" customWidth="1"/>
    <col min="15880" max="15882" width="12.28515625" style="420" customWidth="1"/>
    <col min="15883" max="15883" width="31.42578125" style="420" customWidth="1"/>
    <col min="15884" max="16129" width="9.140625" style="420"/>
    <col min="16130" max="16130" width="11.28515625" style="420" customWidth="1"/>
    <col min="16131" max="16131" width="9.140625" style="420" customWidth="1"/>
    <col min="16132" max="16132" width="9.140625" style="420"/>
    <col min="16133" max="16135" width="13.140625" style="420" customWidth="1"/>
    <col min="16136" max="16138" width="12.28515625" style="420" customWidth="1"/>
    <col min="16139" max="16139" width="31.42578125" style="420" customWidth="1"/>
    <col min="16140" max="16384" width="9.140625" style="420"/>
  </cols>
  <sheetData>
    <row r="1" spans="1:12" x14ac:dyDescent="0.2">
      <c r="K1" s="429" t="s">
        <v>624</v>
      </c>
      <c r="L1" s="429"/>
    </row>
    <row r="2" spans="1:12" x14ac:dyDescent="0.2">
      <c r="K2" s="429" t="s">
        <v>185</v>
      </c>
      <c r="L2" s="429"/>
    </row>
    <row r="3" spans="1:12" x14ac:dyDescent="0.2">
      <c r="K3" s="430" t="s">
        <v>575</v>
      </c>
      <c r="L3" s="430"/>
    </row>
    <row r="4" spans="1:12" x14ac:dyDescent="0.2">
      <c r="K4" s="429" t="s">
        <v>710</v>
      </c>
      <c r="L4" s="429"/>
    </row>
    <row r="5" spans="1:12" s="423" customFormat="1" ht="15.75" x14ac:dyDescent="0.25">
      <c r="A5" s="891" t="s">
        <v>261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</row>
    <row r="6" spans="1:12" s="423" customFormat="1" ht="42.75" customHeight="1" x14ac:dyDescent="0.2">
      <c r="A6" s="892" t="s">
        <v>653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</row>
    <row r="7" spans="1:12" ht="18.75" customHeight="1" x14ac:dyDescent="0.2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</row>
    <row r="8" spans="1:12" ht="12.75" customHeight="1" x14ac:dyDescent="0.25">
      <c r="A8" s="891" t="s">
        <v>654</v>
      </c>
      <c r="B8" s="891"/>
      <c r="C8" s="891"/>
      <c r="D8" s="891"/>
      <c r="E8" s="891"/>
      <c r="F8" s="891"/>
      <c r="G8" s="891"/>
      <c r="H8" s="891"/>
      <c r="I8" s="891"/>
      <c r="J8" s="891"/>
      <c r="K8" s="891"/>
    </row>
    <row r="9" spans="1:12" ht="6.75" customHeight="1" x14ac:dyDescent="0.25">
      <c r="E9" s="431"/>
    </row>
    <row r="10" spans="1:12" ht="15.75" x14ac:dyDescent="0.2">
      <c r="A10" s="890" t="s">
        <v>262</v>
      </c>
      <c r="B10" s="890" t="s">
        <v>263</v>
      </c>
      <c r="C10" s="890" t="s">
        <v>264</v>
      </c>
      <c r="D10" s="890" t="s">
        <v>265</v>
      </c>
      <c r="E10" s="890" t="s">
        <v>266</v>
      </c>
      <c r="F10" s="890"/>
      <c r="G10" s="890"/>
      <c r="H10" s="890" t="s">
        <v>267</v>
      </c>
      <c r="I10" s="890"/>
      <c r="J10" s="890"/>
      <c r="K10" s="890" t="s">
        <v>268</v>
      </c>
    </row>
    <row r="11" spans="1:12" ht="15.75" x14ac:dyDescent="0.2">
      <c r="A11" s="890"/>
      <c r="B11" s="890"/>
      <c r="C11" s="890"/>
      <c r="D11" s="890"/>
      <c r="E11" s="890" t="s">
        <v>269</v>
      </c>
      <c r="F11" s="890"/>
      <c r="G11" s="890"/>
      <c r="H11" s="890" t="s">
        <v>269</v>
      </c>
      <c r="I11" s="890"/>
      <c r="J11" s="890"/>
      <c r="K11" s="890"/>
    </row>
    <row r="12" spans="1:12" ht="15.75" x14ac:dyDescent="0.2">
      <c r="A12" s="890"/>
      <c r="B12" s="890"/>
      <c r="C12" s="890"/>
      <c r="D12" s="890"/>
      <c r="E12" s="432">
        <v>2019</v>
      </c>
      <c r="F12" s="432">
        <v>2020</v>
      </c>
      <c r="G12" s="432">
        <v>2021</v>
      </c>
      <c r="H12" s="432" t="s">
        <v>270</v>
      </c>
      <c r="I12" s="432" t="s">
        <v>270</v>
      </c>
      <c r="J12" s="432" t="s">
        <v>270</v>
      </c>
      <c r="K12" s="890"/>
    </row>
    <row r="13" spans="1:12" ht="15.75" x14ac:dyDescent="0.2">
      <c r="A13" s="890"/>
      <c r="B13" s="890"/>
      <c r="C13" s="890"/>
      <c r="D13" s="890"/>
      <c r="E13" s="432" t="s">
        <v>271</v>
      </c>
      <c r="F13" s="432" t="s">
        <v>272</v>
      </c>
      <c r="G13" s="432" t="s">
        <v>271</v>
      </c>
      <c r="H13" s="433">
        <v>43466</v>
      </c>
      <c r="I13" s="433">
        <v>43831</v>
      </c>
      <c r="J13" s="433">
        <v>44197</v>
      </c>
      <c r="K13" s="890"/>
    </row>
    <row r="14" spans="1:12" ht="94.5" x14ac:dyDescent="0.2">
      <c r="A14" s="432"/>
      <c r="B14" s="425" t="s">
        <v>273</v>
      </c>
      <c r="C14" s="434" t="s">
        <v>273</v>
      </c>
      <c r="D14" s="432" t="s">
        <v>273</v>
      </c>
      <c r="E14" s="432">
        <v>0</v>
      </c>
      <c r="F14" s="432">
        <v>0</v>
      </c>
      <c r="G14" s="432">
        <v>0</v>
      </c>
      <c r="H14" s="432">
        <v>0</v>
      </c>
      <c r="I14" s="432">
        <v>0</v>
      </c>
      <c r="J14" s="432">
        <v>0</v>
      </c>
      <c r="K14" s="425" t="s">
        <v>274</v>
      </c>
    </row>
    <row r="15" spans="1:12" ht="15.75" x14ac:dyDescent="0.2">
      <c r="A15" s="890" t="s">
        <v>275</v>
      </c>
      <c r="B15" s="890"/>
      <c r="C15" s="890"/>
      <c r="D15" s="890"/>
      <c r="E15" s="432">
        <v>0</v>
      </c>
      <c r="F15" s="432">
        <v>0</v>
      </c>
      <c r="G15" s="432">
        <v>0</v>
      </c>
      <c r="H15" s="432">
        <v>0</v>
      </c>
      <c r="I15" s="432">
        <v>0</v>
      </c>
      <c r="J15" s="432">
        <v>0</v>
      </c>
      <c r="K15" s="425"/>
    </row>
  </sheetData>
  <mergeCells count="14">
    <mergeCell ref="K10:K13"/>
    <mergeCell ref="E11:G11"/>
    <mergeCell ref="H11:J11"/>
    <mergeCell ref="A15:D15"/>
    <mergeCell ref="A5:K5"/>
    <mergeCell ref="A6:K6"/>
    <mergeCell ref="A7:K7"/>
    <mergeCell ref="A8:K8"/>
    <mergeCell ref="A10:A13"/>
    <mergeCell ref="B10:B13"/>
    <mergeCell ref="C10:C13"/>
    <mergeCell ref="D10:D13"/>
    <mergeCell ref="E10:G10"/>
    <mergeCell ref="H10:J10"/>
  </mergeCells>
  <pageMargins left="0.16" right="0.17" top="0.25" bottom="0.28999999999999998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zoomScaleSheetLayoutView="100" workbookViewId="0">
      <selection activeCell="B4" sqref="B4:C4"/>
    </sheetView>
  </sheetViews>
  <sheetFormatPr defaultRowHeight="12.75" x14ac:dyDescent="0.2"/>
  <cols>
    <col min="1" max="1" width="5.7109375" style="420" customWidth="1"/>
    <col min="2" max="2" width="28" style="420" customWidth="1"/>
    <col min="3" max="3" width="78.85546875" style="478" customWidth="1"/>
    <col min="4" max="256" width="9.140625" style="420"/>
    <col min="257" max="257" width="5" style="420" customWidth="1"/>
    <col min="258" max="258" width="26.7109375" style="420" customWidth="1"/>
    <col min="259" max="259" width="69.7109375" style="420" customWidth="1"/>
    <col min="260" max="512" width="9.140625" style="420"/>
    <col min="513" max="513" width="5" style="420" customWidth="1"/>
    <col min="514" max="514" width="26.7109375" style="420" customWidth="1"/>
    <col min="515" max="515" width="69.7109375" style="420" customWidth="1"/>
    <col min="516" max="768" width="9.140625" style="420"/>
    <col min="769" max="769" width="5" style="420" customWidth="1"/>
    <col min="770" max="770" width="26.7109375" style="420" customWidth="1"/>
    <col min="771" max="771" width="69.7109375" style="420" customWidth="1"/>
    <col min="772" max="1024" width="9.140625" style="420"/>
    <col min="1025" max="1025" width="5" style="420" customWidth="1"/>
    <col min="1026" max="1026" width="26.7109375" style="420" customWidth="1"/>
    <col min="1027" max="1027" width="69.7109375" style="420" customWidth="1"/>
    <col min="1028" max="1280" width="9.140625" style="420"/>
    <col min="1281" max="1281" width="5" style="420" customWidth="1"/>
    <col min="1282" max="1282" width="26.7109375" style="420" customWidth="1"/>
    <col min="1283" max="1283" width="69.7109375" style="420" customWidth="1"/>
    <col min="1284" max="1536" width="9.140625" style="420"/>
    <col min="1537" max="1537" width="5" style="420" customWidth="1"/>
    <col min="1538" max="1538" width="26.7109375" style="420" customWidth="1"/>
    <col min="1539" max="1539" width="69.7109375" style="420" customWidth="1"/>
    <col min="1540" max="1792" width="9.140625" style="420"/>
    <col min="1793" max="1793" width="5" style="420" customWidth="1"/>
    <col min="1794" max="1794" width="26.7109375" style="420" customWidth="1"/>
    <col min="1795" max="1795" width="69.7109375" style="420" customWidth="1"/>
    <col min="1796" max="2048" width="9.140625" style="420"/>
    <col min="2049" max="2049" width="5" style="420" customWidth="1"/>
    <col min="2050" max="2050" width="26.7109375" style="420" customWidth="1"/>
    <col min="2051" max="2051" width="69.7109375" style="420" customWidth="1"/>
    <col min="2052" max="2304" width="9.140625" style="420"/>
    <col min="2305" max="2305" width="5" style="420" customWidth="1"/>
    <col min="2306" max="2306" width="26.7109375" style="420" customWidth="1"/>
    <col min="2307" max="2307" width="69.7109375" style="420" customWidth="1"/>
    <col min="2308" max="2560" width="9.140625" style="420"/>
    <col min="2561" max="2561" width="5" style="420" customWidth="1"/>
    <col min="2562" max="2562" width="26.7109375" style="420" customWidth="1"/>
    <col min="2563" max="2563" width="69.7109375" style="420" customWidth="1"/>
    <col min="2564" max="2816" width="9.140625" style="420"/>
    <col min="2817" max="2817" width="5" style="420" customWidth="1"/>
    <col min="2818" max="2818" width="26.7109375" style="420" customWidth="1"/>
    <col min="2819" max="2819" width="69.7109375" style="420" customWidth="1"/>
    <col min="2820" max="3072" width="9.140625" style="420"/>
    <col min="3073" max="3073" width="5" style="420" customWidth="1"/>
    <col min="3074" max="3074" width="26.7109375" style="420" customWidth="1"/>
    <col min="3075" max="3075" width="69.7109375" style="420" customWidth="1"/>
    <col min="3076" max="3328" width="9.140625" style="420"/>
    <col min="3329" max="3329" width="5" style="420" customWidth="1"/>
    <col min="3330" max="3330" width="26.7109375" style="420" customWidth="1"/>
    <col min="3331" max="3331" width="69.7109375" style="420" customWidth="1"/>
    <col min="3332" max="3584" width="9.140625" style="420"/>
    <col min="3585" max="3585" width="5" style="420" customWidth="1"/>
    <col min="3586" max="3586" width="26.7109375" style="420" customWidth="1"/>
    <col min="3587" max="3587" width="69.7109375" style="420" customWidth="1"/>
    <col min="3588" max="3840" width="9.140625" style="420"/>
    <col min="3841" max="3841" width="5" style="420" customWidth="1"/>
    <col min="3842" max="3842" width="26.7109375" style="420" customWidth="1"/>
    <col min="3843" max="3843" width="69.7109375" style="420" customWidth="1"/>
    <col min="3844" max="4096" width="9.140625" style="420"/>
    <col min="4097" max="4097" width="5" style="420" customWidth="1"/>
    <col min="4098" max="4098" width="26.7109375" style="420" customWidth="1"/>
    <col min="4099" max="4099" width="69.7109375" style="420" customWidth="1"/>
    <col min="4100" max="4352" width="9.140625" style="420"/>
    <col min="4353" max="4353" width="5" style="420" customWidth="1"/>
    <col min="4354" max="4354" width="26.7109375" style="420" customWidth="1"/>
    <col min="4355" max="4355" width="69.7109375" style="420" customWidth="1"/>
    <col min="4356" max="4608" width="9.140625" style="420"/>
    <col min="4609" max="4609" width="5" style="420" customWidth="1"/>
    <col min="4610" max="4610" width="26.7109375" style="420" customWidth="1"/>
    <col min="4611" max="4611" width="69.7109375" style="420" customWidth="1"/>
    <col min="4612" max="4864" width="9.140625" style="420"/>
    <col min="4865" max="4865" width="5" style="420" customWidth="1"/>
    <col min="4866" max="4866" width="26.7109375" style="420" customWidth="1"/>
    <col min="4867" max="4867" width="69.7109375" style="420" customWidth="1"/>
    <col min="4868" max="5120" width="9.140625" style="420"/>
    <col min="5121" max="5121" width="5" style="420" customWidth="1"/>
    <col min="5122" max="5122" width="26.7109375" style="420" customWidth="1"/>
    <col min="5123" max="5123" width="69.7109375" style="420" customWidth="1"/>
    <col min="5124" max="5376" width="9.140625" style="420"/>
    <col min="5377" max="5377" width="5" style="420" customWidth="1"/>
    <col min="5378" max="5378" width="26.7109375" style="420" customWidth="1"/>
    <col min="5379" max="5379" width="69.7109375" style="420" customWidth="1"/>
    <col min="5380" max="5632" width="9.140625" style="420"/>
    <col min="5633" max="5633" width="5" style="420" customWidth="1"/>
    <col min="5634" max="5634" width="26.7109375" style="420" customWidth="1"/>
    <col min="5635" max="5635" width="69.7109375" style="420" customWidth="1"/>
    <col min="5636" max="5888" width="9.140625" style="420"/>
    <col min="5889" max="5889" width="5" style="420" customWidth="1"/>
    <col min="5890" max="5890" width="26.7109375" style="420" customWidth="1"/>
    <col min="5891" max="5891" width="69.7109375" style="420" customWidth="1"/>
    <col min="5892" max="6144" width="9.140625" style="420"/>
    <col min="6145" max="6145" width="5" style="420" customWidth="1"/>
    <col min="6146" max="6146" width="26.7109375" style="420" customWidth="1"/>
    <col min="6147" max="6147" width="69.7109375" style="420" customWidth="1"/>
    <col min="6148" max="6400" width="9.140625" style="420"/>
    <col min="6401" max="6401" width="5" style="420" customWidth="1"/>
    <col min="6402" max="6402" width="26.7109375" style="420" customWidth="1"/>
    <col min="6403" max="6403" width="69.7109375" style="420" customWidth="1"/>
    <col min="6404" max="6656" width="9.140625" style="420"/>
    <col min="6657" max="6657" width="5" style="420" customWidth="1"/>
    <col min="6658" max="6658" width="26.7109375" style="420" customWidth="1"/>
    <col min="6659" max="6659" width="69.7109375" style="420" customWidth="1"/>
    <col min="6660" max="6912" width="9.140625" style="420"/>
    <col min="6913" max="6913" width="5" style="420" customWidth="1"/>
    <col min="6914" max="6914" width="26.7109375" style="420" customWidth="1"/>
    <col min="6915" max="6915" width="69.7109375" style="420" customWidth="1"/>
    <col min="6916" max="7168" width="9.140625" style="420"/>
    <col min="7169" max="7169" width="5" style="420" customWidth="1"/>
    <col min="7170" max="7170" width="26.7109375" style="420" customWidth="1"/>
    <col min="7171" max="7171" width="69.7109375" style="420" customWidth="1"/>
    <col min="7172" max="7424" width="9.140625" style="420"/>
    <col min="7425" max="7425" width="5" style="420" customWidth="1"/>
    <col min="7426" max="7426" width="26.7109375" style="420" customWidth="1"/>
    <col min="7427" max="7427" width="69.7109375" style="420" customWidth="1"/>
    <col min="7428" max="7680" width="9.140625" style="420"/>
    <col min="7681" max="7681" width="5" style="420" customWidth="1"/>
    <col min="7682" max="7682" width="26.7109375" style="420" customWidth="1"/>
    <col min="7683" max="7683" width="69.7109375" style="420" customWidth="1"/>
    <col min="7684" max="7936" width="9.140625" style="420"/>
    <col min="7937" max="7937" width="5" style="420" customWidth="1"/>
    <col min="7938" max="7938" width="26.7109375" style="420" customWidth="1"/>
    <col min="7939" max="7939" width="69.7109375" style="420" customWidth="1"/>
    <col min="7940" max="8192" width="9.140625" style="420"/>
    <col min="8193" max="8193" width="5" style="420" customWidth="1"/>
    <col min="8194" max="8194" width="26.7109375" style="420" customWidth="1"/>
    <col min="8195" max="8195" width="69.7109375" style="420" customWidth="1"/>
    <col min="8196" max="8448" width="9.140625" style="420"/>
    <col min="8449" max="8449" width="5" style="420" customWidth="1"/>
    <col min="8450" max="8450" width="26.7109375" style="420" customWidth="1"/>
    <col min="8451" max="8451" width="69.7109375" style="420" customWidth="1"/>
    <col min="8452" max="8704" width="9.140625" style="420"/>
    <col min="8705" max="8705" width="5" style="420" customWidth="1"/>
    <col min="8706" max="8706" width="26.7109375" style="420" customWidth="1"/>
    <col min="8707" max="8707" width="69.7109375" style="420" customWidth="1"/>
    <col min="8708" max="8960" width="9.140625" style="420"/>
    <col min="8961" max="8961" width="5" style="420" customWidth="1"/>
    <col min="8962" max="8962" width="26.7109375" style="420" customWidth="1"/>
    <col min="8963" max="8963" width="69.7109375" style="420" customWidth="1"/>
    <col min="8964" max="9216" width="9.140625" style="420"/>
    <col min="9217" max="9217" width="5" style="420" customWidth="1"/>
    <col min="9218" max="9218" width="26.7109375" style="420" customWidth="1"/>
    <col min="9219" max="9219" width="69.7109375" style="420" customWidth="1"/>
    <col min="9220" max="9472" width="9.140625" style="420"/>
    <col min="9473" max="9473" width="5" style="420" customWidth="1"/>
    <col min="9474" max="9474" width="26.7109375" style="420" customWidth="1"/>
    <col min="9475" max="9475" width="69.7109375" style="420" customWidth="1"/>
    <col min="9476" max="9728" width="9.140625" style="420"/>
    <col min="9729" max="9729" width="5" style="420" customWidth="1"/>
    <col min="9730" max="9730" width="26.7109375" style="420" customWidth="1"/>
    <col min="9731" max="9731" width="69.7109375" style="420" customWidth="1"/>
    <col min="9732" max="9984" width="9.140625" style="420"/>
    <col min="9985" max="9985" width="5" style="420" customWidth="1"/>
    <col min="9986" max="9986" width="26.7109375" style="420" customWidth="1"/>
    <col min="9987" max="9987" width="69.7109375" style="420" customWidth="1"/>
    <col min="9988" max="10240" width="9.140625" style="420"/>
    <col min="10241" max="10241" width="5" style="420" customWidth="1"/>
    <col min="10242" max="10242" width="26.7109375" style="420" customWidth="1"/>
    <col min="10243" max="10243" width="69.7109375" style="420" customWidth="1"/>
    <col min="10244" max="10496" width="9.140625" style="420"/>
    <col min="10497" max="10497" width="5" style="420" customWidth="1"/>
    <col min="10498" max="10498" width="26.7109375" style="420" customWidth="1"/>
    <col min="10499" max="10499" width="69.7109375" style="420" customWidth="1"/>
    <col min="10500" max="10752" width="9.140625" style="420"/>
    <col min="10753" max="10753" width="5" style="420" customWidth="1"/>
    <col min="10754" max="10754" width="26.7109375" style="420" customWidth="1"/>
    <col min="10755" max="10755" width="69.7109375" style="420" customWidth="1"/>
    <col min="10756" max="11008" width="9.140625" style="420"/>
    <col min="11009" max="11009" width="5" style="420" customWidth="1"/>
    <col min="11010" max="11010" width="26.7109375" style="420" customWidth="1"/>
    <col min="11011" max="11011" width="69.7109375" style="420" customWidth="1"/>
    <col min="11012" max="11264" width="9.140625" style="420"/>
    <col min="11265" max="11265" width="5" style="420" customWidth="1"/>
    <col min="11266" max="11266" width="26.7109375" style="420" customWidth="1"/>
    <col min="11267" max="11267" width="69.7109375" style="420" customWidth="1"/>
    <col min="11268" max="11520" width="9.140625" style="420"/>
    <col min="11521" max="11521" width="5" style="420" customWidth="1"/>
    <col min="11522" max="11522" width="26.7109375" style="420" customWidth="1"/>
    <col min="11523" max="11523" width="69.7109375" style="420" customWidth="1"/>
    <col min="11524" max="11776" width="9.140625" style="420"/>
    <col min="11777" max="11777" width="5" style="420" customWidth="1"/>
    <col min="11778" max="11778" width="26.7109375" style="420" customWidth="1"/>
    <col min="11779" max="11779" width="69.7109375" style="420" customWidth="1"/>
    <col min="11780" max="12032" width="9.140625" style="420"/>
    <col min="12033" max="12033" width="5" style="420" customWidth="1"/>
    <col min="12034" max="12034" width="26.7109375" style="420" customWidth="1"/>
    <col min="12035" max="12035" width="69.7109375" style="420" customWidth="1"/>
    <col min="12036" max="12288" width="9.140625" style="420"/>
    <col min="12289" max="12289" width="5" style="420" customWidth="1"/>
    <col min="12290" max="12290" width="26.7109375" style="420" customWidth="1"/>
    <col min="12291" max="12291" width="69.7109375" style="420" customWidth="1"/>
    <col min="12292" max="12544" width="9.140625" style="420"/>
    <col min="12545" max="12545" width="5" style="420" customWidth="1"/>
    <col min="12546" max="12546" width="26.7109375" style="420" customWidth="1"/>
    <col min="12547" max="12547" width="69.7109375" style="420" customWidth="1"/>
    <col min="12548" max="12800" width="9.140625" style="420"/>
    <col min="12801" max="12801" width="5" style="420" customWidth="1"/>
    <col min="12802" max="12802" width="26.7109375" style="420" customWidth="1"/>
    <col min="12803" max="12803" width="69.7109375" style="420" customWidth="1"/>
    <col min="12804" max="13056" width="9.140625" style="420"/>
    <col min="13057" max="13057" width="5" style="420" customWidth="1"/>
    <col min="13058" max="13058" width="26.7109375" style="420" customWidth="1"/>
    <col min="13059" max="13059" width="69.7109375" style="420" customWidth="1"/>
    <col min="13060" max="13312" width="9.140625" style="420"/>
    <col min="13313" max="13313" width="5" style="420" customWidth="1"/>
    <col min="13314" max="13314" width="26.7109375" style="420" customWidth="1"/>
    <col min="13315" max="13315" width="69.7109375" style="420" customWidth="1"/>
    <col min="13316" max="13568" width="9.140625" style="420"/>
    <col min="13569" max="13569" width="5" style="420" customWidth="1"/>
    <col min="13570" max="13570" width="26.7109375" style="420" customWidth="1"/>
    <col min="13571" max="13571" width="69.7109375" style="420" customWidth="1"/>
    <col min="13572" max="13824" width="9.140625" style="420"/>
    <col min="13825" max="13825" width="5" style="420" customWidth="1"/>
    <col min="13826" max="13826" width="26.7109375" style="420" customWidth="1"/>
    <col min="13827" max="13827" width="69.7109375" style="420" customWidth="1"/>
    <col min="13828" max="14080" width="9.140625" style="420"/>
    <col min="14081" max="14081" width="5" style="420" customWidth="1"/>
    <col min="14082" max="14082" width="26.7109375" style="420" customWidth="1"/>
    <col min="14083" max="14083" width="69.7109375" style="420" customWidth="1"/>
    <col min="14084" max="14336" width="9.140625" style="420"/>
    <col min="14337" max="14337" width="5" style="420" customWidth="1"/>
    <col min="14338" max="14338" width="26.7109375" style="420" customWidth="1"/>
    <col min="14339" max="14339" width="69.7109375" style="420" customWidth="1"/>
    <col min="14340" max="14592" width="9.140625" style="420"/>
    <col min="14593" max="14593" width="5" style="420" customWidth="1"/>
    <col min="14594" max="14594" width="26.7109375" style="420" customWidth="1"/>
    <col min="14595" max="14595" width="69.7109375" style="420" customWidth="1"/>
    <col min="14596" max="14848" width="9.140625" style="420"/>
    <col min="14849" max="14849" width="5" style="420" customWidth="1"/>
    <col min="14850" max="14850" width="26.7109375" style="420" customWidth="1"/>
    <col min="14851" max="14851" width="69.7109375" style="420" customWidth="1"/>
    <col min="14852" max="15104" width="9.140625" style="420"/>
    <col min="15105" max="15105" width="5" style="420" customWidth="1"/>
    <col min="15106" max="15106" width="26.7109375" style="420" customWidth="1"/>
    <col min="15107" max="15107" width="69.7109375" style="420" customWidth="1"/>
    <col min="15108" max="15360" width="9.140625" style="420"/>
    <col min="15361" max="15361" width="5" style="420" customWidth="1"/>
    <col min="15362" max="15362" width="26.7109375" style="420" customWidth="1"/>
    <col min="15363" max="15363" width="69.7109375" style="420" customWidth="1"/>
    <col min="15364" max="15616" width="9.140625" style="420"/>
    <col min="15617" max="15617" width="5" style="420" customWidth="1"/>
    <col min="15618" max="15618" width="26.7109375" style="420" customWidth="1"/>
    <col min="15619" max="15619" width="69.7109375" style="420" customWidth="1"/>
    <col min="15620" max="15872" width="9.140625" style="420"/>
    <col min="15873" max="15873" width="5" style="420" customWidth="1"/>
    <col min="15874" max="15874" width="26.7109375" style="420" customWidth="1"/>
    <col min="15875" max="15875" width="69.7109375" style="420" customWidth="1"/>
    <col min="15876" max="16128" width="9.140625" style="420"/>
    <col min="16129" max="16129" width="5" style="420" customWidth="1"/>
    <col min="16130" max="16130" width="26.7109375" style="420" customWidth="1"/>
    <col min="16131" max="16131" width="69.7109375" style="420" customWidth="1"/>
    <col min="16132" max="16384" width="9.140625" style="420"/>
  </cols>
  <sheetData>
    <row r="1" spans="1:4" x14ac:dyDescent="0.2">
      <c r="A1" s="477"/>
      <c r="B1" s="778" t="s">
        <v>626</v>
      </c>
      <c r="C1" s="778"/>
      <c r="D1" s="429"/>
    </row>
    <row r="2" spans="1:4" x14ac:dyDescent="0.2">
      <c r="A2" s="477"/>
      <c r="B2" s="778" t="s">
        <v>451</v>
      </c>
      <c r="C2" s="778"/>
      <c r="D2" s="429"/>
    </row>
    <row r="3" spans="1:4" ht="12.75" customHeight="1" x14ac:dyDescent="0.2">
      <c r="A3" s="477"/>
      <c r="B3" s="779" t="s">
        <v>561</v>
      </c>
      <c r="C3" s="779"/>
      <c r="D3" s="430"/>
    </row>
    <row r="4" spans="1:4" x14ac:dyDescent="0.2">
      <c r="A4" s="477"/>
      <c r="B4" s="778" t="s">
        <v>715</v>
      </c>
      <c r="C4" s="778"/>
      <c r="D4" s="429"/>
    </row>
    <row r="6" spans="1:4" ht="78" customHeight="1" x14ac:dyDescent="0.2">
      <c r="A6" s="795" t="s">
        <v>629</v>
      </c>
      <c r="B6" s="796"/>
      <c r="C6" s="796"/>
    </row>
    <row r="7" spans="1:4" ht="43.5" thickBot="1" x14ac:dyDescent="0.25">
      <c r="A7" s="794" t="s">
        <v>198</v>
      </c>
      <c r="B7" s="794"/>
      <c r="C7" s="479" t="s">
        <v>452</v>
      </c>
      <c r="D7" s="420" t="s">
        <v>453</v>
      </c>
    </row>
    <row r="8" spans="1:4" ht="38.25" thickBot="1" x14ac:dyDescent="0.25">
      <c r="A8" s="547">
        <v>616</v>
      </c>
      <c r="B8" s="548"/>
      <c r="C8" s="549" t="s">
        <v>571</v>
      </c>
    </row>
    <row r="9" spans="1:4" ht="94.5" thickBot="1" x14ac:dyDescent="0.25">
      <c r="A9" s="550">
        <v>616</v>
      </c>
      <c r="B9" s="551" t="s">
        <v>562</v>
      </c>
      <c r="C9" s="552" t="s">
        <v>331</v>
      </c>
    </row>
    <row r="10" spans="1:4" ht="94.5" thickBot="1" x14ac:dyDescent="0.25">
      <c r="A10" s="553">
        <v>616</v>
      </c>
      <c r="B10" s="537" t="s">
        <v>563</v>
      </c>
      <c r="C10" s="554" t="s">
        <v>564</v>
      </c>
    </row>
    <row r="11" spans="1:4" ht="75.75" thickBot="1" x14ac:dyDescent="0.25">
      <c r="A11" s="553">
        <v>616</v>
      </c>
      <c r="B11" s="537" t="s">
        <v>496</v>
      </c>
      <c r="C11" s="554" t="s">
        <v>565</v>
      </c>
    </row>
    <row r="12" spans="1:4" ht="38.25" thickBot="1" x14ac:dyDescent="0.25">
      <c r="A12" s="553">
        <v>616</v>
      </c>
      <c r="B12" s="537" t="s">
        <v>498</v>
      </c>
      <c r="C12" s="554" t="s">
        <v>499</v>
      </c>
    </row>
    <row r="13" spans="1:4" ht="57" thickBot="1" x14ac:dyDescent="0.25">
      <c r="A13" s="553">
        <v>616</v>
      </c>
      <c r="B13" s="537" t="s">
        <v>500</v>
      </c>
      <c r="C13" s="554" t="s">
        <v>501</v>
      </c>
    </row>
    <row r="14" spans="1:4" ht="38.25" thickBot="1" x14ac:dyDescent="0.25">
      <c r="A14" s="553">
        <v>616</v>
      </c>
      <c r="B14" s="537" t="s">
        <v>502</v>
      </c>
      <c r="C14" s="554" t="s">
        <v>503</v>
      </c>
    </row>
    <row r="15" spans="1:4" ht="63.75" thickBot="1" x14ac:dyDescent="0.25">
      <c r="A15" s="553">
        <v>616</v>
      </c>
      <c r="B15" s="894" t="s">
        <v>346</v>
      </c>
      <c r="C15" s="682" t="s">
        <v>613</v>
      </c>
    </row>
    <row r="16" spans="1:4" ht="75.75" thickBot="1" x14ac:dyDescent="0.25">
      <c r="A16" s="553">
        <v>616</v>
      </c>
      <c r="B16" s="537" t="s">
        <v>350</v>
      </c>
      <c r="C16" s="554" t="s">
        <v>566</v>
      </c>
    </row>
    <row r="17" spans="1:3" ht="57" thickBot="1" x14ac:dyDescent="0.25">
      <c r="A17" s="553">
        <v>616</v>
      </c>
      <c r="B17" s="537" t="s">
        <v>356</v>
      </c>
      <c r="C17" s="554" t="s">
        <v>357</v>
      </c>
    </row>
    <row r="18" spans="1:3" ht="94.5" thickBot="1" x14ac:dyDescent="0.25">
      <c r="A18" s="553">
        <v>616</v>
      </c>
      <c r="B18" s="537" t="s">
        <v>505</v>
      </c>
      <c r="C18" s="554" t="s">
        <v>506</v>
      </c>
    </row>
    <row r="19" spans="1:3" ht="57" thickBot="1" x14ac:dyDescent="0.25">
      <c r="A19" s="553">
        <v>616</v>
      </c>
      <c r="B19" s="537" t="s">
        <v>507</v>
      </c>
      <c r="C19" s="554" t="s">
        <v>508</v>
      </c>
    </row>
    <row r="20" spans="1:3" ht="94.5" thickBot="1" x14ac:dyDescent="0.25">
      <c r="A20" s="553">
        <v>616</v>
      </c>
      <c r="B20" s="537" t="s">
        <v>509</v>
      </c>
      <c r="C20" s="554" t="s">
        <v>510</v>
      </c>
    </row>
    <row r="21" spans="1:3" ht="38.25" thickBot="1" x14ac:dyDescent="0.25">
      <c r="A21" s="553">
        <v>616</v>
      </c>
      <c r="B21" s="537" t="s">
        <v>512</v>
      </c>
      <c r="C21" s="554" t="s">
        <v>513</v>
      </c>
    </row>
    <row r="22" spans="1:3" ht="57" thickBot="1" x14ac:dyDescent="0.25">
      <c r="A22" s="553">
        <v>616</v>
      </c>
      <c r="B22" s="537" t="s">
        <v>516</v>
      </c>
      <c r="C22" s="554" t="s">
        <v>517</v>
      </c>
    </row>
    <row r="23" spans="1:3" ht="38.25" thickBot="1" x14ac:dyDescent="0.25">
      <c r="A23" s="553">
        <v>616</v>
      </c>
      <c r="B23" s="730" t="s">
        <v>567</v>
      </c>
      <c r="C23" s="554" t="s">
        <v>568</v>
      </c>
    </row>
    <row r="24" spans="1:3" ht="57" thickBot="1" x14ac:dyDescent="0.25">
      <c r="A24" s="553">
        <v>616</v>
      </c>
      <c r="B24" s="555" t="s">
        <v>364</v>
      </c>
      <c r="C24" s="554" t="s">
        <v>365</v>
      </c>
    </row>
    <row r="25" spans="1:3" ht="38.25" thickBot="1" x14ac:dyDescent="0.25">
      <c r="A25" s="553">
        <v>616</v>
      </c>
      <c r="B25" s="555" t="s">
        <v>368</v>
      </c>
      <c r="C25" s="556" t="s">
        <v>572</v>
      </c>
    </row>
    <row r="26" spans="1:3" ht="38.25" thickBot="1" x14ac:dyDescent="0.25">
      <c r="A26" s="553">
        <v>616</v>
      </c>
      <c r="B26" s="537" t="s">
        <v>522</v>
      </c>
      <c r="C26" s="554" t="s">
        <v>523</v>
      </c>
    </row>
    <row r="27" spans="1:3" ht="94.5" thickBot="1" x14ac:dyDescent="0.25">
      <c r="A27" s="553">
        <v>616</v>
      </c>
      <c r="B27" s="537" t="s">
        <v>524</v>
      </c>
      <c r="C27" s="554" t="s">
        <v>525</v>
      </c>
    </row>
    <row r="28" spans="1:3" ht="113.25" thickBot="1" x14ac:dyDescent="0.25">
      <c r="A28" s="553">
        <v>616</v>
      </c>
      <c r="B28" s="537" t="s">
        <v>376</v>
      </c>
      <c r="C28" s="554" t="s">
        <v>377</v>
      </c>
    </row>
    <row r="29" spans="1:3" ht="94.5" thickBot="1" x14ac:dyDescent="0.25">
      <c r="A29" s="553">
        <v>616</v>
      </c>
      <c r="B29" s="537" t="s">
        <v>527</v>
      </c>
      <c r="C29" s="554" t="s">
        <v>528</v>
      </c>
    </row>
    <row r="30" spans="1:3" ht="113.25" thickBot="1" x14ac:dyDescent="0.25">
      <c r="A30" s="553">
        <v>616</v>
      </c>
      <c r="B30" s="537" t="s">
        <v>529</v>
      </c>
      <c r="C30" s="554" t="s">
        <v>530</v>
      </c>
    </row>
    <row r="31" spans="1:3" ht="57" thickBot="1" x14ac:dyDescent="0.25">
      <c r="A31" s="553">
        <v>616</v>
      </c>
      <c r="B31" s="537" t="s">
        <v>531</v>
      </c>
      <c r="C31" s="554" t="s">
        <v>569</v>
      </c>
    </row>
    <row r="32" spans="1:3" ht="75.75" thickBot="1" x14ac:dyDescent="0.25">
      <c r="A32" s="553">
        <v>616</v>
      </c>
      <c r="B32" s="537" t="s">
        <v>533</v>
      </c>
      <c r="C32" s="554" t="s">
        <v>570</v>
      </c>
    </row>
    <row r="33" spans="1:3" ht="38.25" thickBot="1" x14ac:dyDescent="0.25">
      <c r="A33" s="553">
        <v>616</v>
      </c>
      <c r="B33" s="537" t="s">
        <v>535</v>
      </c>
      <c r="C33" s="554" t="s">
        <v>536</v>
      </c>
    </row>
    <row r="34" spans="1:3" x14ac:dyDescent="0.2">
      <c r="A34" s="788">
        <v>616</v>
      </c>
      <c r="B34" s="788" t="s">
        <v>382</v>
      </c>
      <c r="C34" s="791" t="s">
        <v>383</v>
      </c>
    </row>
    <row r="35" spans="1:3" x14ac:dyDescent="0.2">
      <c r="A35" s="769"/>
      <c r="B35" s="789"/>
      <c r="C35" s="792"/>
    </row>
    <row r="36" spans="1:3" ht="31.5" customHeight="1" thickBot="1" x14ac:dyDescent="0.25">
      <c r="A36" s="770"/>
      <c r="B36" s="790"/>
      <c r="C36" s="793"/>
    </row>
    <row r="37" spans="1:3" ht="57" thickBot="1" x14ac:dyDescent="0.25">
      <c r="A37" s="553">
        <v>616</v>
      </c>
      <c r="B37" s="537" t="s">
        <v>542</v>
      </c>
      <c r="C37" s="554" t="s">
        <v>543</v>
      </c>
    </row>
    <row r="38" spans="1:3" ht="75.75" thickBot="1" x14ac:dyDescent="0.25">
      <c r="A38" s="553">
        <v>616</v>
      </c>
      <c r="B38" s="555" t="s">
        <v>544</v>
      </c>
      <c r="C38" s="556" t="s">
        <v>573</v>
      </c>
    </row>
    <row r="39" spans="1:3" ht="75.75" thickBot="1" x14ac:dyDescent="0.25">
      <c r="A39" s="553">
        <v>616</v>
      </c>
      <c r="B39" s="537" t="s">
        <v>554</v>
      </c>
      <c r="C39" s="554" t="s">
        <v>555</v>
      </c>
    </row>
    <row r="40" spans="1:3" ht="94.5" thickBot="1" x14ac:dyDescent="0.25">
      <c r="A40" s="553">
        <v>616</v>
      </c>
      <c r="B40" s="555" t="s">
        <v>558</v>
      </c>
      <c r="C40" s="556" t="s">
        <v>574</v>
      </c>
    </row>
    <row r="41" spans="1:3" ht="57" thickBot="1" x14ac:dyDescent="0.25">
      <c r="A41" s="553">
        <v>616</v>
      </c>
      <c r="B41" s="537" t="s">
        <v>394</v>
      </c>
      <c r="C41" s="554" t="s">
        <v>395</v>
      </c>
    </row>
    <row r="42" spans="1:3" ht="38.25" thickBot="1" x14ac:dyDescent="0.25">
      <c r="A42" s="553">
        <v>616</v>
      </c>
      <c r="B42" s="537" t="s">
        <v>400</v>
      </c>
      <c r="C42" s="554" t="s">
        <v>401</v>
      </c>
    </row>
    <row r="43" spans="1:3" ht="19.5" thickBot="1" x14ac:dyDescent="0.25">
      <c r="A43" s="553">
        <v>616</v>
      </c>
      <c r="B43" s="537" t="s">
        <v>404</v>
      </c>
      <c r="C43" s="554" t="s">
        <v>405</v>
      </c>
    </row>
    <row r="44" spans="1:3" s="483" customFormat="1" ht="56.25" x14ac:dyDescent="0.2">
      <c r="A44" s="480" t="s">
        <v>190</v>
      </c>
      <c r="B44" s="481" t="s">
        <v>670</v>
      </c>
      <c r="C44" s="482" t="s">
        <v>454</v>
      </c>
    </row>
    <row r="45" spans="1:3" s="483" customFormat="1" ht="56.25" x14ac:dyDescent="0.2">
      <c r="A45" s="480" t="s">
        <v>190</v>
      </c>
      <c r="B45" s="481" t="s">
        <v>671</v>
      </c>
      <c r="C45" s="482" t="s">
        <v>455</v>
      </c>
    </row>
    <row r="46" spans="1:3" s="483" customFormat="1" ht="37.5" x14ac:dyDescent="0.2">
      <c r="A46" s="480" t="s">
        <v>615</v>
      </c>
      <c r="B46" s="481" t="s">
        <v>673</v>
      </c>
      <c r="C46" s="482" t="s">
        <v>659</v>
      </c>
    </row>
    <row r="47" spans="1:3" s="483" customFormat="1" ht="56.25" x14ac:dyDescent="0.2">
      <c r="A47" s="480" t="s">
        <v>615</v>
      </c>
      <c r="B47" s="481" t="s">
        <v>674</v>
      </c>
      <c r="C47" s="482" t="s">
        <v>416</v>
      </c>
    </row>
    <row r="48" spans="1:3" s="483" customFormat="1" ht="75" x14ac:dyDescent="0.2">
      <c r="A48" s="480" t="s">
        <v>615</v>
      </c>
      <c r="B48" s="481" t="s">
        <v>684</v>
      </c>
      <c r="C48" s="482" t="s">
        <v>456</v>
      </c>
    </row>
    <row r="49" spans="1:3" s="483" customFormat="1" ht="56.25" x14ac:dyDescent="0.2">
      <c r="A49" s="480" t="s">
        <v>615</v>
      </c>
      <c r="B49" s="481" t="s">
        <v>685</v>
      </c>
      <c r="C49" s="482" t="s">
        <v>457</v>
      </c>
    </row>
    <row r="50" spans="1:3" s="483" customFormat="1" ht="24" customHeight="1" x14ac:dyDescent="0.2">
      <c r="A50" s="480" t="s">
        <v>615</v>
      </c>
      <c r="B50" s="481" t="s">
        <v>686</v>
      </c>
      <c r="C50" s="482" t="s">
        <v>458</v>
      </c>
    </row>
    <row r="51" spans="1:3" s="483" customFormat="1" ht="37.5" x14ac:dyDescent="0.2">
      <c r="A51" s="480" t="s">
        <v>615</v>
      </c>
      <c r="B51" s="481" t="s">
        <v>687</v>
      </c>
      <c r="C51" s="482" t="s">
        <v>459</v>
      </c>
    </row>
    <row r="52" spans="1:3" s="483" customFormat="1" ht="56.25" x14ac:dyDescent="0.2">
      <c r="A52" s="480" t="s">
        <v>615</v>
      </c>
      <c r="B52" s="481" t="s">
        <v>679</v>
      </c>
      <c r="C52" s="482" t="s">
        <v>421</v>
      </c>
    </row>
    <row r="53" spans="1:3" s="483" customFormat="1" ht="37.5" x14ac:dyDescent="0.2">
      <c r="A53" s="480" t="s">
        <v>615</v>
      </c>
      <c r="B53" s="481" t="s">
        <v>677</v>
      </c>
      <c r="C53" s="482" t="s">
        <v>419</v>
      </c>
    </row>
    <row r="54" spans="1:3" s="483" customFormat="1" ht="22.5" customHeight="1" x14ac:dyDescent="0.2">
      <c r="A54" s="480" t="s">
        <v>615</v>
      </c>
      <c r="B54" s="481" t="s">
        <v>688</v>
      </c>
      <c r="C54" s="482" t="s">
        <v>460</v>
      </c>
    </row>
    <row r="55" spans="1:3" ht="93.75" x14ac:dyDescent="0.2">
      <c r="A55" s="484" t="s">
        <v>615</v>
      </c>
      <c r="B55" s="485" t="s">
        <v>689</v>
      </c>
      <c r="C55" s="486" t="s">
        <v>461</v>
      </c>
    </row>
    <row r="56" spans="1:3" ht="56.25" x14ac:dyDescent="0.2">
      <c r="A56" s="484" t="s">
        <v>615</v>
      </c>
      <c r="B56" s="485" t="s">
        <v>690</v>
      </c>
      <c r="C56" s="486" t="s">
        <v>462</v>
      </c>
    </row>
    <row r="57" spans="1:3" ht="75" x14ac:dyDescent="0.2">
      <c r="A57" s="484" t="s">
        <v>615</v>
      </c>
      <c r="B57" s="485" t="s">
        <v>691</v>
      </c>
      <c r="C57" s="486" t="s">
        <v>463</v>
      </c>
    </row>
    <row r="58" spans="1:3" ht="75" x14ac:dyDescent="0.2">
      <c r="A58" s="484" t="s">
        <v>615</v>
      </c>
      <c r="B58" s="485" t="s">
        <v>692</v>
      </c>
      <c r="C58" s="486" t="s">
        <v>427</v>
      </c>
    </row>
    <row r="59" spans="1:3" ht="37.5" x14ac:dyDescent="0.2">
      <c r="A59" s="484" t="s">
        <v>615</v>
      </c>
      <c r="B59" s="485" t="s">
        <v>693</v>
      </c>
      <c r="C59" s="486" t="s">
        <v>429</v>
      </c>
    </row>
    <row r="60" spans="1:3" s="483" customFormat="1" ht="56.25" x14ac:dyDescent="0.2">
      <c r="A60" s="480" t="s">
        <v>615</v>
      </c>
      <c r="B60" s="481" t="s">
        <v>694</v>
      </c>
      <c r="C60" s="482" t="s">
        <v>435</v>
      </c>
    </row>
    <row r="61" spans="1:3" s="483" customFormat="1" ht="56.25" x14ac:dyDescent="0.2">
      <c r="A61" s="480" t="s">
        <v>615</v>
      </c>
      <c r="B61" s="481" t="s">
        <v>695</v>
      </c>
      <c r="C61" s="482" t="s">
        <v>437</v>
      </c>
    </row>
    <row r="62" spans="1:3" s="483" customFormat="1" ht="135" customHeight="1" x14ac:dyDescent="0.2">
      <c r="A62" s="480" t="s">
        <v>615</v>
      </c>
      <c r="B62" s="481" t="s">
        <v>696</v>
      </c>
      <c r="C62" s="482" t="s">
        <v>464</v>
      </c>
    </row>
    <row r="63" spans="1:3" s="483" customFormat="1" ht="112.5" x14ac:dyDescent="0.2">
      <c r="A63" s="480" t="s">
        <v>615</v>
      </c>
      <c r="B63" s="481" t="s">
        <v>697</v>
      </c>
      <c r="C63" s="482" t="s">
        <v>465</v>
      </c>
    </row>
    <row r="64" spans="1:3" s="483" customFormat="1" ht="112.5" x14ac:dyDescent="0.2">
      <c r="A64" s="480" t="s">
        <v>615</v>
      </c>
      <c r="B64" s="481" t="s">
        <v>698</v>
      </c>
      <c r="C64" s="482" t="s">
        <v>466</v>
      </c>
    </row>
    <row r="65" spans="1:3" s="483" customFormat="1" ht="75" x14ac:dyDescent="0.2">
      <c r="A65" s="480" t="s">
        <v>615</v>
      </c>
      <c r="B65" s="481" t="s">
        <v>699</v>
      </c>
      <c r="C65" s="482" t="s">
        <v>467</v>
      </c>
    </row>
    <row r="66" spans="1:3" s="483" customFormat="1" ht="75" x14ac:dyDescent="0.2">
      <c r="A66" s="480" t="s">
        <v>615</v>
      </c>
      <c r="B66" s="481" t="s">
        <v>700</v>
      </c>
      <c r="C66" s="482" t="s">
        <v>468</v>
      </c>
    </row>
    <row r="67" spans="1:3" s="483" customFormat="1" ht="37.5" x14ac:dyDescent="0.2">
      <c r="A67" s="480" t="s">
        <v>615</v>
      </c>
      <c r="B67" s="481" t="s">
        <v>703</v>
      </c>
      <c r="C67" s="482" t="s">
        <v>657</v>
      </c>
    </row>
    <row r="68" spans="1:3" s="483" customFormat="1" ht="56.25" x14ac:dyDescent="0.2">
      <c r="A68" s="480" t="s">
        <v>615</v>
      </c>
      <c r="B68" s="481" t="s">
        <v>680</v>
      </c>
      <c r="C68" s="482" t="s">
        <v>658</v>
      </c>
    </row>
    <row r="69" spans="1:3" s="483" customFormat="1" ht="112.5" x14ac:dyDescent="0.2">
      <c r="A69" s="480" t="s">
        <v>615</v>
      </c>
      <c r="B69" s="481" t="s">
        <v>704</v>
      </c>
      <c r="C69" s="482" t="s">
        <v>614</v>
      </c>
    </row>
    <row r="70" spans="1:3" s="483" customFormat="1" ht="93.75" x14ac:dyDescent="0.2">
      <c r="A70" s="480" t="s">
        <v>615</v>
      </c>
      <c r="B70" s="481" t="s">
        <v>701</v>
      </c>
      <c r="C70" s="482" t="s">
        <v>469</v>
      </c>
    </row>
    <row r="71" spans="1:3" s="483" customFormat="1" ht="75" x14ac:dyDescent="0.2">
      <c r="A71" s="480" t="s">
        <v>615</v>
      </c>
      <c r="B71" s="481" t="s">
        <v>702</v>
      </c>
      <c r="C71" s="482" t="s">
        <v>470</v>
      </c>
    </row>
    <row r="72" spans="1:3" ht="38.25" customHeight="1" x14ac:dyDescent="0.2">
      <c r="A72" s="484" t="s">
        <v>615</v>
      </c>
      <c r="B72" s="485" t="s">
        <v>708</v>
      </c>
      <c r="C72" s="486" t="s">
        <v>471</v>
      </c>
    </row>
    <row r="73" spans="1:3" ht="38.25" customHeight="1" x14ac:dyDescent="0.2">
      <c r="A73" s="484" t="s">
        <v>615</v>
      </c>
      <c r="B73" s="485" t="s">
        <v>683</v>
      </c>
      <c r="C73" s="486" t="s">
        <v>448</v>
      </c>
    </row>
    <row r="74" spans="1:3" ht="37.5" x14ac:dyDescent="0.2">
      <c r="A74" s="487" t="s">
        <v>615</v>
      </c>
      <c r="B74" s="487" t="s">
        <v>705</v>
      </c>
      <c r="C74" s="488" t="s">
        <v>472</v>
      </c>
    </row>
    <row r="75" spans="1:3" ht="37.5" x14ac:dyDescent="0.2">
      <c r="A75" s="487" t="s">
        <v>615</v>
      </c>
      <c r="B75" s="487" t="s">
        <v>707</v>
      </c>
      <c r="C75" s="488" t="s">
        <v>473</v>
      </c>
    </row>
    <row r="76" spans="1:3" ht="75" x14ac:dyDescent="0.2">
      <c r="A76" s="487" t="s">
        <v>615</v>
      </c>
      <c r="B76" s="487" t="s">
        <v>706</v>
      </c>
      <c r="C76" s="488" t="s">
        <v>474</v>
      </c>
    </row>
    <row r="77" spans="1:3" ht="56.25" x14ac:dyDescent="0.2">
      <c r="A77" s="487" t="s">
        <v>615</v>
      </c>
      <c r="B77" s="487" t="s">
        <v>709</v>
      </c>
      <c r="C77" s="488" t="s">
        <v>475</v>
      </c>
    </row>
  </sheetData>
  <mergeCells count="9">
    <mergeCell ref="B34:B36"/>
    <mergeCell ref="C34:C36"/>
    <mergeCell ref="A34:A36"/>
    <mergeCell ref="A7:B7"/>
    <mergeCell ref="B1:C1"/>
    <mergeCell ref="B2:C2"/>
    <mergeCell ref="B3:C3"/>
    <mergeCell ref="B4:C4"/>
    <mergeCell ref="A6:C6"/>
  </mergeCells>
  <pageMargins left="0.17" right="0.17" top="0" bottom="0" header="0.31496062992125984" footer="0.24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0"/>
  <sheetViews>
    <sheetView view="pageBreakPreview" zoomScaleNormal="120" zoomScaleSheetLayoutView="100" workbookViewId="0">
      <selection activeCell="E4" sqref="E4"/>
    </sheetView>
  </sheetViews>
  <sheetFormatPr defaultRowHeight="12.75" x14ac:dyDescent="0.2"/>
  <cols>
    <col min="1" max="1" width="0.140625" style="438" customWidth="1"/>
    <col min="2" max="2" width="21.28515625" style="476" customWidth="1"/>
    <col min="3" max="3" width="48.85546875" style="438" customWidth="1"/>
    <col min="4" max="6" width="13.7109375" style="438" customWidth="1"/>
    <col min="7" max="256" width="9.140625" style="438"/>
    <col min="257" max="257" width="0.140625" style="438" customWidth="1"/>
    <col min="258" max="258" width="22" style="438" customWidth="1"/>
    <col min="259" max="259" width="51" style="438" customWidth="1"/>
    <col min="260" max="262" width="13.7109375" style="438" customWidth="1"/>
    <col min="263" max="512" width="9.140625" style="438"/>
    <col min="513" max="513" width="0.140625" style="438" customWidth="1"/>
    <col min="514" max="514" width="22" style="438" customWidth="1"/>
    <col min="515" max="515" width="51" style="438" customWidth="1"/>
    <col min="516" max="518" width="13.7109375" style="438" customWidth="1"/>
    <col min="519" max="768" width="9.140625" style="438"/>
    <col min="769" max="769" width="0.140625" style="438" customWidth="1"/>
    <col min="770" max="770" width="22" style="438" customWidth="1"/>
    <col min="771" max="771" width="51" style="438" customWidth="1"/>
    <col min="772" max="774" width="13.7109375" style="438" customWidth="1"/>
    <col min="775" max="1024" width="9.140625" style="438"/>
    <col min="1025" max="1025" width="0.140625" style="438" customWidth="1"/>
    <col min="1026" max="1026" width="22" style="438" customWidth="1"/>
    <col min="1027" max="1027" width="51" style="438" customWidth="1"/>
    <col min="1028" max="1030" width="13.7109375" style="438" customWidth="1"/>
    <col min="1031" max="1280" width="9.140625" style="438"/>
    <col min="1281" max="1281" width="0.140625" style="438" customWidth="1"/>
    <col min="1282" max="1282" width="22" style="438" customWidth="1"/>
    <col min="1283" max="1283" width="51" style="438" customWidth="1"/>
    <col min="1284" max="1286" width="13.7109375" style="438" customWidth="1"/>
    <col min="1287" max="1536" width="9.140625" style="438"/>
    <col min="1537" max="1537" width="0.140625" style="438" customWidth="1"/>
    <col min="1538" max="1538" width="22" style="438" customWidth="1"/>
    <col min="1539" max="1539" width="51" style="438" customWidth="1"/>
    <col min="1540" max="1542" width="13.7109375" style="438" customWidth="1"/>
    <col min="1543" max="1792" width="9.140625" style="438"/>
    <col min="1793" max="1793" width="0.140625" style="438" customWidth="1"/>
    <col min="1794" max="1794" width="22" style="438" customWidth="1"/>
    <col min="1795" max="1795" width="51" style="438" customWidth="1"/>
    <col min="1796" max="1798" width="13.7109375" style="438" customWidth="1"/>
    <col min="1799" max="2048" width="9.140625" style="438"/>
    <col min="2049" max="2049" width="0.140625" style="438" customWidth="1"/>
    <col min="2050" max="2050" width="22" style="438" customWidth="1"/>
    <col min="2051" max="2051" width="51" style="438" customWidth="1"/>
    <col min="2052" max="2054" width="13.7109375" style="438" customWidth="1"/>
    <col min="2055" max="2304" width="9.140625" style="438"/>
    <col min="2305" max="2305" width="0.140625" style="438" customWidth="1"/>
    <col min="2306" max="2306" width="22" style="438" customWidth="1"/>
    <col min="2307" max="2307" width="51" style="438" customWidth="1"/>
    <col min="2308" max="2310" width="13.7109375" style="438" customWidth="1"/>
    <col min="2311" max="2560" width="9.140625" style="438"/>
    <col min="2561" max="2561" width="0.140625" style="438" customWidth="1"/>
    <col min="2562" max="2562" width="22" style="438" customWidth="1"/>
    <col min="2563" max="2563" width="51" style="438" customWidth="1"/>
    <col min="2564" max="2566" width="13.7109375" style="438" customWidth="1"/>
    <col min="2567" max="2816" width="9.140625" style="438"/>
    <col min="2817" max="2817" width="0.140625" style="438" customWidth="1"/>
    <col min="2818" max="2818" width="22" style="438" customWidth="1"/>
    <col min="2819" max="2819" width="51" style="438" customWidth="1"/>
    <col min="2820" max="2822" width="13.7109375" style="438" customWidth="1"/>
    <col min="2823" max="3072" width="9.140625" style="438"/>
    <col min="3073" max="3073" width="0.140625" style="438" customWidth="1"/>
    <col min="3074" max="3074" width="22" style="438" customWidth="1"/>
    <col min="3075" max="3075" width="51" style="438" customWidth="1"/>
    <col min="3076" max="3078" width="13.7109375" style="438" customWidth="1"/>
    <col min="3079" max="3328" width="9.140625" style="438"/>
    <col min="3329" max="3329" width="0.140625" style="438" customWidth="1"/>
    <col min="3330" max="3330" width="22" style="438" customWidth="1"/>
    <col min="3331" max="3331" width="51" style="438" customWidth="1"/>
    <col min="3332" max="3334" width="13.7109375" style="438" customWidth="1"/>
    <col min="3335" max="3584" width="9.140625" style="438"/>
    <col min="3585" max="3585" width="0.140625" style="438" customWidth="1"/>
    <col min="3586" max="3586" width="22" style="438" customWidth="1"/>
    <col min="3587" max="3587" width="51" style="438" customWidth="1"/>
    <col min="3588" max="3590" width="13.7109375" style="438" customWidth="1"/>
    <col min="3591" max="3840" width="9.140625" style="438"/>
    <col min="3841" max="3841" width="0.140625" style="438" customWidth="1"/>
    <col min="3842" max="3842" width="22" style="438" customWidth="1"/>
    <col min="3843" max="3843" width="51" style="438" customWidth="1"/>
    <col min="3844" max="3846" width="13.7109375" style="438" customWidth="1"/>
    <col min="3847" max="4096" width="9.140625" style="438"/>
    <col min="4097" max="4097" width="0.140625" style="438" customWidth="1"/>
    <col min="4098" max="4098" width="22" style="438" customWidth="1"/>
    <col min="4099" max="4099" width="51" style="438" customWidth="1"/>
    <col min="4100" max="4102" width="13.7109375" style="438" customWidth="1"/>
    <col min="4103" max="4352" width="9.140625" style="438"/>
    <col min="4353" max="4353" width="0.140625" style="438" customWidth="1"/>
    <col min="4354" max="4354" width="22" style="438" customWidth="1"/>
    <col min="4355" max="4355" width="51" style="438" customWidth="1"/>
    <col min="4356" max="4358" width="13.7109375" style="438" customWidth="1"/>
    <col min="4359" max="4608" width="9.140625" style="438"/>
    <col min="4609" max="4609" width="0.140625" style="438" customWidth="1"/>
    <col min="4610" max="4610" width="22" style="438" customWidth="1"/>
    <col min="4611" max="4611" width="51" style="438" customWidth="1"/>
    <col min="4612" max="4614" width="13.7109375" style="438" customWidth="1"/>
    <col min="4615" max="4864" width="9.140625" style="438"/>
    <col min="4865" max="4865" width="0.140625" style="438" customWidth="1"/>
    <col min="4866" max="4866" width="22" style="438" customWidth="1"/>
    <col min="4867" max="4867" width="51" style="438" customWidth="1"/>
    <col min="4868" max="4870" width="13.7109375" style="438" customWidth="1"/>
    <col min="4871" max="5120" width="9.140625" style="438"/>
    <col min="5121" max="5121" width="0.140625" style="438" customWidth="1"/>
    <col min="5122" max="5122" width="22" style="438" customWidth="1"/>
    <col min="5123" max="5123" width="51" style="438" customWidth="1"/>
    <col min="5124" max="5126" width="13.7109375" style="438" customWidth="1"/>
    <col min="5127" max="5376" width="9.140625" style="438"/>
    <col min="5377" max="5377" width="0.140625" style="438" customWidth="1"/>
    <col min="5378" max="5378" width="22" style="438" customWidth="1"/>
    <col min="5379" max="5379" width="51" style="438" customWidth="1"/>
    <col min="5380" max="5382" width="13.7109375" style="438" customWidth="1"/>
    <col min="5383" max="5632" width="9.140625" style="438"/>
    <col min="5633" max="5633" width="0.140625" style="438" customWidth="1"/>
    <col min="5634" max="5634" width="22" style="438" customWidth="1"/>
    <col min="5635" max="5635" width="51" style="438" customWidth="1"/>
    <col min="5636" max="5638" width="13.7109375" style="438" customWidth="1"/>
    <col min="5639" max="5888" width="9.140625" style="438"/>
    <col min="5889" max="5889" width="0.140625" style="438" customWidth="1"/>
    <col min="5890" max="5890" width="22" style="438" customWidth="1"/>
    <col min="5891" max="5891" width="51" style="438" customWidth="1"/>
    <col min="5892" max="5894" width="13.7109375" style="438" customWidth="1"/>
    <col min="5895" max="6144" width="9.140625" style="438"/>
    <col min="6145" max="6145" width="0.140625" style="438" customWidth="1"/>
    <col min="6146" max="6146" width="22" style="438" customWidth="1"/>
    <col min="6147" max="6147" width="51" style="438" customWidth="1"/>
    <col min="6148" max="6150" width="13.7109375" style="438" customWidth="1"/>
    <col min="6151" max="6400" width="9.140625" style="438"/>
    <col min="6401" max="6401" width="0.140625" style="438" customWidth="1"/>
    <col min="6402" max="6402" width="22" style="438" customWidth="1"/>
    <col min="6403" max="6403" width="51" style="438" customWidth="1"/>
    <col min="6404" max="6406" width="13.7109375" style="438" customWidth="1"/>
    <col min="6407" max="6656" width="9.140625" style="438"/>
    <col min="6657" max="6657" width="0.140625" style="438" customWidth="1"/>
    <col min="6658" max="6658" width="22" style="438" customWidth="1"/>
    <col min="6659" max="6659" width="51" style="438" customWidth="1"/>
    <col min="6660" max="6662" width="13.7109375" style="438" customWidth="1"/>
    <col min="6663" max="6912" width="9.140625" style="438"/>
    <col min="6913" max="6913" width="0.140625" style="438" customWidth="1"/>
    <col min="6914" max="6914" width="22" style="438" customWidth="1"/>
    <col min="6915" max="6915" width="51" style="438" customWidth="1"/>
    <col min="6916" max="6918" width="13.7109375" style="438" customWidth="1"/>
    <col min="6919" max="7168" width="9.140625" style="438"/>
    <col min="7169" max="7169" width="0.140625" style="438" customWidth="1"/>
    <col min="7170" max="7170" width="22" style="438" customWidth="1"/>
    <col min="7171" max="7171" width="51" style="438" customWidth="1"/>
    <col min="7172" max="7174" width="13.7109375" style="438" customWidth="1"/>
    <col min="7175" max="7424" width="9.140625" style="438"/>
    <col min="7425" max="7425" width="0.140625" style="438" customWidth="1"/>
    <col min="7426" max="7426" width="22" style="438" customWidth="1"/>
    <col min="7427" max="7427" width="51" style="438" customWidth="1"/>
    <col min="7428" max="7430" width="13.7109375" style="438" customWidth="1"/>
    <col min="7431" max="7680" width="9.140625" style="438"/>
    <col min="7681" max="7681" width="0.140625" style="438" customWidth="1"/>
    <col min="7682" max="7682" width="22" style="438" customWidth="1"/>
    <col min="7683" max="7683" width="51" style="438" customWidth="1"/>
    <col min="7684" max="7686" width="13.7109375" style="438" customWidth="1"/>
    <col min="7687" max="7936" width="9.140625" style="438"/>
    <col min="7937" max="7937" width="0.140625" style="438" customWidth="1"/>
    <col min="7938" max="7938" width="22" style="438" customWidth="1"/>
    <col min="7939" max="7939" width="51" style="438" customWidth="1"/>
    <col min="7940" max="7942" width="13.7109375" style="438" customWidth="1"/>
    <col min="7943" max="8192" width="9.140625" style="438"/>
    <col min="8193" max="8193" width="0.140625" style="438" customWidth="1"/>
    <col min="8194" max="8194" width="22" style="438" customWidth="1"/>
    <col min="8195" max="8195" width="51" style="438" customWidth="1"/>
    <col min="8196" max="8198" width="13.7109375" style="438" customWidth="1"/>
    <col min="8199" max="8448" width="9.140625" style="438"/>
    <col min="8449" max="8449" width="0.140625" style="438" customWidth="1"/>
    <col min="8450" max="8450" width="22" style="438" customWidth="1"/>
    <col min="8451" max="8451" width="51" style="438" customWidth="1"/>
    <col min="8452" max="8454" width="13.7109375" style="438" customWidth="1"/>
    <col min="8455" max="8704" width="9.140625" style="438"/>
    <col min="8705" max="8705" width="0.140625" style="438" customWidth="1"/>
    <col min="8706" max="8706" width="22" style="438" customWidth="1"/>
    <col min="8707" max="8707" width="51" style="438" customWidth="1"/>
    <col min="8708" max="8710" width="13.7109375" style="438" customWidth="1"/>
    <col min="8711" max="8960" width="9.140625" style="438"/>
    <col min="8961" max="8961" width="0.140625" style="438" customWidth="1"/>
    <col min="8962" max="8962" width="22" style="438" customWidth="1"/>
    <col min="8963" max="8963" width="51" style="438" customWidth="1"/>
    <col min="8964" max="8966" width="13.7109375" style="438" customWidth="1"/>
    <col min="8967" max="9216" width="9.140625" style="438"/>
    <col min="9217" max="9217" width="0.140625" style="438" customWidth="1"/>
    <col min="9218" max="9218" width="22" style="438" customWidth="1"/>
    <col min="9219" max="9219" width="51" style="438" customWidth="1"/>
    <col min="9220" max="9222" width="13.7109375" style="438" customWidth="1"/>
    <col min="9223" max="9472" width="9.140625" style="438"/>
    <col min="9473" max="9473" width="0.140625" style="438" customWidth="1"/>
    <col min="9474" max="9474" width="22" style="438" customWidth="1"/>
    <col min="9475" max="9475" width="51" style="438" customWidth="1"/>
    <col min="9476" max="9478" width="13.7109375" style="438" customWidth="1"/>
    <col min="9479" max="9728" width="9.140625" style="438"/>
    <col min="9729" max="9729" width="0.140625" style="438" customWidth="1"/>
    <col min="9730" max="9730" width="22" style="438" customWidth="1"/>
    <col min="9731" max="9731" width="51" style="438" customWidth="1"/>
    <col min="9732" max="9734" width="13.7109375" style="438" customWidth="1"/>
    <col min="9735" max="9984" width="9.140625" style="438"/>
    <col min="9985" max="9985" width="0.140625" style="438" customWidth="1"/>
    <col min="9986" max="9986" width="22" style="438" customWidth="1"/>
    <col min="9987" max="9987" width="51" style="438" customWidth="1"/>
    <col min="9988" max="9990" width="13.7109375" style="438" customWidth="1"/>
    <col min="9991" max="10240" width="9.140625" style="438"/>
    <col min="10241" max="10241" width="0.140625" style="438" customWidth="1"/>
    <col min="10242" max="10242" width="22" style="438" customWidth="1"/>
    <col min="10243" max="10243" width="51" style="438" customWidth="1"/>
    <col min="10244" max="10246" width="13.7109375" style="438" customWidth="1"/>
    <col min="10247" max="10496" width="9.140625" style="438"/>
    <col min="10497" max="10497" width="0.140625" style="438" customWidth="1"/>
    <col min="10498" max="10498" width="22" style="438" customWidth="1"/>
    <col min="10499" max="10499" width="51" style="438" customWidth="1"/>
    <col min="10500" max="10502" width="13.7109375" style="438" customWidth="1"/>
    <col min="10503" max="10752" width="9.140625" style="438"/>
    <col min="10753" max="10753" width="0.140625" style="438" customWidth="1"/>
    <col min="10754" max="10754" width="22" style="438" customWidth="1"/>
    <col min="10755" max="10755" width="51" style="438" customWidth="1"/>
    <col min="10756" max="10758" width="13.7109375" style="438" customWidth="1"/>
    <col min="10759" max="11008" width="9.140625" style="438"/>
    <col min="11009" max="11009" width="0.140625" style="438" customWidth="1"/>
    <col min="11010" max="11010" width="22" style="438" customWidth="1"/>
    <col min="11011" max="11011" width="51" style="438" customWidth="1"/>
    <col min="11012" max="11014" width="13.7109375" style="438" customWidth="1"/>
    <col min="11015" max="11264" width="9.140625" style="438"/>
    <col min="11265" max="11265" width="0.140625" style="438" customWidth="1"/>
    <col min="11266" max="11266" width="22" style="438" customWidth="1"/>
    <col min="11267" max="11267" width="51" style="438" customWidth="1"/>
    <col min="11268" max="11270" width="13.7109375" style="438" customWidth="1"/>
    <col min="11271" max="11520" width="9.140625" style="438"/>
    <col min="11521" max="11521" width="0.140625" style="438" customWidth="1"/>
    <col min="11522" max="11522" width="22" style="438" customWidth="1"/>
    <col min="11523" max="11523" width="51" style="438" customWidth="1"/>
    <col min="11524" max="11526" width="13.7109375" style="438" customWidth="1"/>
    <col min="11527" max="11776" width="9.140625" style="438"/>
    <col min="11777" max="11777" width="0.140625" style="438" customWidth="1"/>
    <col min="11778" max="11778" width="22" style="438" customWidth="1"/>
    <col min="11779" max="11779" width="51" style="438" customWidth="1"/>
    <col min="11780" max="11782" width="13.7109375" style="438" customWidth="1"/>
    <col min="11783" max="12032" width="9.140625" style="438"/>
    <col min="12033" max="12033" width="0.140625" style="438" customWidth="1"/>
    <col min="12034" max="12034" width="22" style="438" customWidth="1"/>
    <col min="12035" max="12035" width="51" style="438" customWidth="1"/>
    <col min="12036" max="12038" width="13.7109375" style="438" customWidth="1"/>
    <col min="12039" max="12288" width="9.140625" style="438"/>
    <col min="12289" max="12289" width="0.140625" style="438" customWidth="1"/>
    <col min="12290" max="12290" width="22" style="438" customWidth="1"/>
    <col min="12291" max="12291" width="51" style="438" customWidth="1"/>
    <col min="12292" max="12294" width="13.7109375" style="438" customWidth="1"/>
    <col min="12295" max="12544" width="9.140625" style="438"/>
    <col min="12545" max="12545" width="0.140625" style="438" customWidth="1"/>
    <col min="12546" max="12546" width="22" style="438" customWidth="1"/>
    <col min="12547" max="12547" width="51" style="438" customWidth="1"/>
    <col min="12548" max="12550" width="13.7109375" style="438" customWidth="1"/>
    <col min="12551" max="12800" width="9.140625" style="438"/>
    <col min="12801" max="12801" width="0.140625" style="438" customWidth="1"/>
    <col min="12802" max="12802" width="22" style="438" customWidth="1"/>
    <col min="12803" max="12803" width="51" style="438" customWidth="1"/>
    <col min="12804" max="12806" width="13.7109375" style="438" customWidth="1"/>
    <col min="12807" max="13056" width="9.140625" style="438"/>
    <col min="13057" max="13057" width="0.140625" style="438" customWidth="1"/>
    <col min="13058" max="13058" width="22" style="438" customWidth="1"/>
    <col min="13059" max="13059" width="51" style="438" customWidth="1"/>
    <col min="13060" max="13062" width="13.7109375" style="438" customWidth="1"/>
    <col min="13063" max="13312" width="9.140625" style="438"/>
    <col min="13313" max="13313" width="0.140625" style="438" customWidth="1"/>
    <col min="13314" max="13314" width="22" style="438" customWidth="1"/>
    <col min="13315" max="13315" width="51" style="438" customWidth="1"/>
    <col min="13316" max="13318" width="13.7109375" style="438" customWidth="1"/>
    <col min="13319" max="13568" width="9.140625" style="438"/>
    <col min="13569" max="13569" width="0.140625" style="438" customWidth="1"/>
    <col min="13570" max="13570" width="22" style="438" customWidth="1"/>
    <col min="13571" max="13571" width="51" style="438" customWidth="1"/>
    <col min="13572" max="13574" width="13.7109375" style="438" customWidth="1"/>
    <col min="13575" max="13824" width="9.140625" style="438"/>
    <col min="13825" max="13825" width="0.140625" style="438" customWidth="1"/>
    <col min="13826" max="13826" width="22" style="438" customWidth="1"/>
    <col min="13827" max="13827" width="51" style="438" customWidth="1"/>
    <col min="13828" max="13830" width="13.7109375" style="438" customWidth="1"/>
    <col min="13831" max="14080" width="9.140625" style="438"/>
    <col min="14081" max="14081" width="0.140625" style="438" customWidth="1"/>
    <col min="14082" max="14082" width="22" style="438" customWidth="1"/>
    <col min="14083" max="14083" width="51" style="438" customWidth="1"/>
    <col min="14084" max="14086" width="13.7109375" style="438" customWidth="1"/>
    <col min="14087" max="14336" width="9.140625" style="438"/>
    <col min="14337" max="14337" width="0.140625" style="438" customWidth="1"/>
    <col min="14338" max="14338" width="22" style="438" customWidth="1"/>
    <col min="14339" max="14339" width="51" style="438" customWidth="1"/>
    <col min="14340" max="14342" width="13.7109375" style="438" customWidth="1"/>
    <col min="14343" max="14592" width="9.140625" style="438"/>
    <col min="14593" max="14593" width="0.140625" style="438" customWidth="1"/>
    <col min="14594" max="14594" width="22" style="438" customWidth="1"/>
    <col min="14595" max="14595" width="51" style="438" customWidth="1"/>
    <col min="14596" max="14598" width="13.7109375" style="438" customWidth="1"/>
    <col min="14599" max="14848" width="9.140625" style="438"/>
    <col min="14849" max="14849" width="0.140625" style="438" customWidth="1"/>
    <col min="14850" max="14850" width="22" style="438" customWidth="1"/>
    <col min="14851" max="14851" width="51" style="438" customWidth="1"/>
    <col min="14852" max="14854" width="13.7109375" style="438" customWidth="1"/>
    <col min="14855" max="15104" width="9.140625" style="438"/>
    <col min="15105" max="15105" width="0.140625" style="438" customWidth="1"/>
    <col min="15106" max="15106" width="22" style="438" customWidth="1"/>
    <col min="15107" max="15107" width="51" style="438" customWidth="1"/>
    <col min="15108" max="15110" width="13.7109375" style="438" customWidth="1"/>
    <col min="15111" max="15360" width="9.140625" style="438"/>
    <col min="15361" max="15361" width="0.140625" style="438" customWidth="1"/>
    <col min="15362" max="15362" width="22" style="438" customWidth="1"/>
    <col min="15363" max="15363" width="51" style="438" customWidth="1"/>
    <col min="15364" max="15366" width="13.7109375" style="438" customWidth="1"/>
    <col min="15367" max="15616" width="9.140625" style="438"/>
    <col min="15617" max="15617" width="0.140625" style="438" customWidth="1"/>
    <col min="15618" max="15618" width="22" style="438" customWidth="1"/>
    <col min="15619" max="15619" width="51" style="438" customWidth="1"/>
    <col min="15620" max="15622" width="13.7109375" style="438" customWidth="1"/>
    <col min="15623" max="15872" width="9.140625" style="438"/>
    <col min="15873" max="15873" width="0.140625" style="438" customWidth="1"/>
    <col min="15874" max="15874" width="22" style="438" customWidth="1"/>
    <col min="15875" max="15875" width="51" style="438" customWidth="1"/>
    <col min="15876" max="15878" width="13.7109375" style="438" customWidth="1"/>
    <col min="15879" max="16128" width="9.140625" style="438"/>
    <col min="16129" max="16129" width="0.140625" style="438" customWidth="1"/>
    <col min="16130" max="16130" width="22" style="438" customWidth="1"/>
    <col min="16131" max="16131" width="51" style="438" customWidth="1"/>
    <col min="16132" max="16134" width="13.7109375" style="438" customWidth="1"/>
    <col min="16135" max="16384" width="9.140625" style="438"/>
  </cols>
  <sheetData>
    <row r="1" spans="2:10" x14ac:dyDescent="0.2">
      <c r="B1" s="435"/>
      <c r="C1" s="435"/>
      <c r="D1" s="429"/>
      <c r="E1" s="429" t="s">
        <v>618</v>
      </c>
      <c r="F1" s="429"/>
      <c r="G1" s="436"/>
      <c r="H1" s="429"/>
      <c r="I1" s="429"/>
      <c r="J1" s="437"/>
    </row>
    <row r="2" spans="2:10" x14ac:dyDescent="0.2">
      <c r="B2" s="435"/>
      <c r="C2" s="435"/>
      <c r="D2" s="429"/>
      <c r="E2" s="429" t="s">
        <v>185</v>
      </c>
      <c r="F2" s="429"/>
      <c r="G2" s="436"/>
      <c r="H2" s="429"/>
      <c r="I2" s="429"/>
      <c r="J2" s="437"/>
    </row>
    <row r="3" spans="2:10" ht="12.75" customHeight="1" x14ac:dyDescent="0.2">
      <c r="B3" s="435"/>
      <c r="C3" s="435"/>
      <c r="D3" s="430"/>
      <c r="E3" s="779" t="s">
        <v>575</v>
      </c>
      <c r="F3" s="779"/>
      <c r="G3" s="436"/>
      <c r="H3" s="429"/>
      <c r="I3" s="429"/>
      <c r="J3" s="437"/>
    </row>
    <row r="4" spans="2:10" x14ac:dyDescent="0.2">
      <c r="B4" s="435"/>
      <c r="C4" s="435"/>
      <c r="D4" s="429"/>
      <c r="E4" s="429" t="s">
        <v>711</v>
      </c>
      <c r="F4" s="429"/>
      <c r="G4" s="436"/>
      <c r="H4" s="429"/>
      <c r="I4" s="429"/>
      <c r="J4" s="437"/>
    </row>
    <row r="5" spans="2:10" ht="12.95" customHeight="1" x14ac:dyDescent="0.2">
      <c r="B5" s="435"/>
      <c r="C5" s="435"/>
      <c r="D5" s="436"/>
      <c r="E5" s="436"/>
      <c r="F5" s="435"/>
      <c r="G5" s="436"/>
      <c r="H5" s="436"/>
      <c r="I5" s="436"/>
      <c r="J5" s="437"/>
    </row>
    <row r="6" spans="2:10" ht="12.95" customHeight="1" x14ac:dyDescent="0.2">
      <c r="B6" s="435"/>
      <c r="C6" s="435"/>
      <c r="D6" s="436"/>
      <c r="E6" s="436"/>
      <c r="F6" s="435"/>
      <c r="G6" s="436"/>
      <c r="H6" s="436"/>
      <c r="I6" s="436"/>
      <c r="J6" s="437"/>
    </row>
    <row r="7" spans="2:10" x14ac:dyDescent="0.2">
      <c r="B7" s="797" t="s">
        <v>276</v>
      </c>
      <c r="C7" s="797"/>
      <c r="D7" s="797"/>
      <c r="E7" s="797"/>
      <c r="F7" s="797"/>
      <c r="G7" s="439"/>
      <c r="H7" s="439"/>
      <c r="I7" s="439"/>
      <c r="J7" s="437"/>
    </row>
    <row r="8" spans="2:10" x14ac:dyDescent="0.2">
      <c r="B8" s="797" t="s">
        <v>576</v>
      </c>
      <c r="C8" s="797"/>
      <c r="D8" s="797"/>
      <c r="E8" s="797"/>
      <c r="F8" s="797"/>
      <c r="G8" s="440"/>
      <c r="H8" s="440"/>
      <c r="I8" s="440"/>
      <c r="J8" s="437"/>
    </row>
    <row r="9" spans="2:10" x14ac:dyDescent="0.2">
      <c r="B9" s="798" t="s">
        <v>630</v>
      </c>
      <c r="C9" s="798"/>
      <c r="D9" s="798"/>
      <c r="E9" s="798"/>
      <c r="F9" s="798"/>
      <c r="G9" s="429"/>
      <c r="H9" s="429"/>
      <c r="I9" s="429"/>
      <c r="J9" s="437"/>
    </row>
    <row r="10" spans="2:10" ht="13.5" thickBot="1" x14ac:dyDescent="0.25">
      <c r="B10" s="435"/>
      <c r="C10" s="435"/>
      <c r="D10" s="436"/>
      <c r="F10" s="441" t="s">
        <v>182</v>
      </c>
      <c r="G10" s="436"/>
      <c r="H10" s="436"/>
      <c r="I10" s="441"/>
      <c r="J10" s="437"/>
    </row>
    <row r="11" spans="2:10" ht="20.25" customHeight="1" thickBot="1" x14ac:dyDescent="0.25">
      <c r="B11" s="442" t="s">
        <v>277</v>
      </c>
      <c r="C11" s="442" t="s">
        <v>278</v>
      </c>
      <c r="D11" s="443">
        <v>2019</v>
      </c>
      <c r="E11" s="443" t="s">
        <v>616</v>
      </c>
      <c r="F11" s="443" t="s">
        <v>636</v>
      </c>
    </row>
    <row r="12" spans="2:10" s="447" customFormat="1" x14ac:dyDescent="0.2">
      <c r="B12" s="444" t="s">
        <v>279</v>
      </c>
      <c r="C12" s="445" t="s">
        <v>280</v>
      </c>
      <c r="D12" s="445">
        <f>D13+D18+D24+D28+D36+D39+D43+D52+D58+D65+D68+D71</f>
        <v>13725613</v>
      </c>
      <c r="E12" s="445">
        <f>E13+E18+E24+E28+E36+E39+E43+E52+E58+E65+E68+E71</f>
        <v>14137613</v>
      </c>
      <c r="F12" s="446">
        <f>F13+F18+F24+F28+F36+F39+F43+F52+F58+F65+F68+F71</f>
        <v>14586613</v>
      </c>
    </row>
    <row r="13" spans="2:10" s="447" customFormat="1" x14ac:dyDescent="0.2">
      <c r="B13" s="448" t="s">
        <v>281</v>
      </c>
      <c r="C13" s="449" t="s">
        <v>282</v>
      </c>
      <c r="D13" s="450">
        <f>D14</f>
        <v>8026000</v>
      </c>
      <c r="E13" s="450">
        <f>E14</f>
        <v>8437000</v>
      </c>
      <c r="F13" s="451">
        <f>F14</f>
        <v>8885000</v>
      </c>
    </row>
    <row r="14" spans="2:10" x14ac:dyDescent="0.2">
      <c r="B14" s="452" t="s">
        <v>283</v>
      </c>
      <c r="C14" s="453" t="s">
        <v>284</v>
      </c>
      <c r="D14" s="454">
        <f>D15+D16+D17</f>
        <v>8026000</v>
      </c>
      <c r="E14" s="454">
        <f>E15+E16+E17</f>
        <v>8437000</v>
      </c>
      <c r="F14" s="455">
        <f>F15+F16+F17</f>
        <v>8885000</v>
      </c>
    </row>
    <row r="15" spans="2:10" ht="63.75" x14ac:dyDescent="0.2">
      <c r="B15" s="452" t="s">
        <v>285</v>
      </c>
      <c r="C15" s="453" t="s">
        <v>286</v>
      </c>
      <c r="D15" s="454">
        <v>8026000</v>
      </c>
      <c r="E15" s="454">
        <v>8437000</v>
      </c>
      <c r="F15" s="455">
        <v>8885000</v>
      </c>
    </row>
    <row r="16" spans="2:10" ht="93.75" customHeight="1" x14ac:dyDescent="0.2">
      <c r="B16" s="452" t="s">
        <v>287</v>
      </c>
      <c r="C16" s="453" t="s">
        <v>288</v>
      </c>
      <c r="D16" s="454"/>
      <c r="E16" s="454"/>
      <c r="F16" s="455"/>
    </row>
    <row r="17" spans="2:6" ht="38.25" x14ac:dyDescent="0.2">
      <c r="B17" s="452" t="s">
        <v>289</v>
      </c>
      <c r="C17" s="453" t="s">
        <v>290</v>
      </c>
      <c r="D17" s="454"/>
      <c r="E17" s="454"/>
      <c r="F17" s="455"/>
    </row>
    <row r="18" spans="2:6" s="447" customFormat="1" ht="38.25" x14ac:dyDescent="0.2">
      <c r="B18" s="448" t="s">
        <v>291</v>
      </c>
      <c r="C18" s="449" t="s">
        <v>292</v>
      </c>
      <c r="D18" s="450">
        <f>D19</f>
        <v>1933613</v>
      </c>
      <c r="E18" s="450">
        <f>E19</f>
        <v>1933613</v>
      </c>
      <c r="F18" s="451">
        <f>F19</f>
        <v>1933613</v>
      </c>
    </row>
    <row r="19" spans="2:6" ht="25.5" x14ac:dyDescent="0.2">
      <c r="B19" s="452" t="s">
        <v>293</v>
      </c>
      <c r="C19" s="453" t="s">
        <v>294</v>
      </c>
      <c r="D19" s="454">
        <f>D20+D21+D22+D23</f>
        <v>1933613</v>
      </c>
      <c r="E19" s="454">
        <f>E20+E21+E22+E23</f>
        <v>1933613</v>
      </c>
      <c r="F19" s="455">
        <f>F20+F21+F22+F23</f>
        <v>1933613</v>
      </c>
    </row>
    <row r="20" spans="2:6" ht="76.5" x14ac:dyDescent="0.2">
      <c r="B20" s="452" t="s">
        <v>295</v>
      </c>
      <c r="C20" s="453" t="s">
        <v>296</v>
      </c>
      <c r="D20" s="454">
        <v>701178</v>
      </c>
      <c r="E20" s="454">
        <v>701178</v>
      </c>
      <c r="F20" s="455">
        <v>701178</v>
      </c>
    </row>
    <row r="21" spans="2:6" ht="89.25" x14ac:dyDescent="0.2">
      <c r="B21" s="452" t="s">
        <v>297</v>
      </c>
      <c r="C21" s="453" t="s">
        <v>298</v>
      </c>
      <c r="D21" s="454">
        <v>4913</v>
      </c>
      <c r="E21" s="454">
        <v>4913</v>
      </c>
      <c r="F21" s="455">
        <v>4913</v>
      </c>
    </row>
    <row r="22" spans="2:6" ht="76.5" x14ac:dyDescent="0.2">
      <c r="B22" s="452" t="s">
        <v>299</v>
      </c>
      <c r="C22" s="453" t="s">
        <v>300</v>
      </c>
      <c r="D22" s="454">
        <v>1357908</v>
      </c>
      <c r="E22" s="454">
        <v>1357908</v>
      </c>
      <c r="F22" s="455">
        <v>1357908</v>
      </c>
    </row>
    <row r="23" spans="2:6" ht="52.5" customHeight="1" x14ac:dyDescent="0.2">
      <c r="B23" s="452" t="s">
        <v>301</v>
      </c>
      <c r="C23" s="453" t="s">
        <v>302</v>
      </c>
      <c r="D23" s="454">
        <v>-130386</v>
      </c>
      <c r="E23" s="454">
        <v>-130386</v>
      </c>
      <c r="F23" s="455">
        <v>-130386</v>
      </c>
    </row>
    <row r="24" spans="2:6" s="447" customFormat="1" x14ac:dyDescent="0.2">
      <c r="B24" s="448" t="s">
        <v>303</v>
      </c>
      <c r="C24" s="449" t="s">
        <v>304</v>
      </c>
      <c r="D24" s="450">
        <f>D25</f>
        <v>37000</v>
      </c>
      <c r="E24" s="450">
        <f>E25</f>
        <v>38000</v>
      </c>
      <c r="F24" s="451">
        <f>F25</f>
        <v>39000</v>
      </c>
    </row>
    <row r="25" spans="2:6" x14ac:dyDescent="0.2">
      <c r="B25" s="452" t="s">
        <v>305</v>
      </c>
      <c r="C25" s="453" t="s">
        <v>306</v>
      </c>
      <c r="D25" s="454">
        <f>D26+D27</f>
        <v>37000</v>
      </c>
      <c r="E25" s="454">
        <f>E26+E27</f>
        <v>38000</v>
      </c>
      <c r="F25" s="455">
        <f>F26+F27</f>
        <v>39000</v>
      </c>
    </row>
    <row r="26" spans="2:6" x14ac:dyDescent="0.2">
      <c r="B26" s="452" t="s">
        <v>307</v>
      </c>
      <c r="C26" s="453" t="s">
        <v>306</v>
      </c>
      <c r="D26" s="454">
        <v>37000</v>
      </c>
      <c r="E26" s="454">
        <v>38000</v>
      </c>
      <c r="F26" s="455">
        <v>39000</v>
      </c>
    </row>
    <row r="27" spans="2:6" ht="25.5" x14ac:dyDescent="0.2">
      <c r="B27" s="452" t="s">
        <v>308</v>
      </c>
      <c r="C27" s="453" t="s">
        <v>309</v>
      </c>
      <c r="D27" s="454"/>
      <c r="E27" s="454"/>
      <c r="F27" s="455"/>
    </row>
    <row r="28" spans="2:6" s="447" customFormat="1" x14ac:dyDescent="0.2">
      <c r="B28" s="448" t="s">
        <v>310</v>
      </c>
      <c r="C28" s="449" t="s">
        <v>311</v>
      </c>
      <c r="D28" s="450">
        <f>D29+D31</f>
        <v>3612000</v>
      </c>
      <c r="E28" s="450">
        <f>E29+E31</f>
        <v>3612000</v>
      </c>
      <c r="F28" s="451">
        <f>F29+F31</f>
        <v>3612000</v>
      </c>
    </row>
    <row r="29" spans="2:6" x14ac:dyDescent="0.2">
      <c r="B29" s="452" t="s">
        <v>312</v>
      </c>
      <c r="C29" s="453" t="s">
        <v>313</v>
      </c>
      <c r="D29" s="454">
        <f>D30</f>
        <v>174000</v>
      </c>
      <c r="E29" s="454">
        <f>E30</f>
        <v>174000</v>
      </c>
      <c r="F29" s="455">
        <f>F30</f>
        <v>174000</v>
      </c>
    </row>
    <row r="30" spans="2:6" ht="38.25" x14ac:dyDescent="0.2">
      <c r="B30" s="452" t="s">
        <v>314</v>
      </c>
      <c r="C30" s="453" t="s">
        <v>315</v>
      </c>
      <c r="D30" s="454">
        <v>174000</v>
      </c>
      <c r="E30" s="454">
        <v>174000</v>
      </c>
      <c r="F30" s="455">
        <v>174000</v>
      </c>
    </row>
    <row r="31" spans="2:6" x14ac:dyDescent="0.2">
      <c r="B31" s="452" t="s">
        <v>316</v>
      </c>
      <c r="C31" s="453" t="s">
        <v>317</v>
      </c>
      <c r="D31" s="454">
        <f>D32+D34</f>
        <v>3438000</v>
      </c>
      <c r="E31" s="454">
        <f>E32+E34</f>
        <v>3438000</v>
      </c>
      <c r="F31" s="455">
        <f>F32+F34</f>
        <v>3438000</v>
      </c>
    </row>
    <row r="32" spans="2:6" x14ac:dyDescent="0.2">
      <c r="B32" s="452" t="s">
        <v>318</v>
      </c>
      <c r="C32" s="453" t="s">
        <v>319</v>
      </c>
      <c r="D32" s="454">
        <f>D33</f>
        <v>2602000</v>
      </c>
      <c r="E32" s="454">
        <f>E33</f>
        <v>2602000</v>
      </c>
      <c r="F32" s="455">
        <f>F33</f>
        <v>2602000</v>
      </c>
    </row>
    <row r="33" spans="2:6" ht="38.25" x14ac:dyDescent="0.2">
      <c r="B33" s="452" t="s">
        <v>320</v>
      </c>
      <c r="C33" s="453" t="s">
        <v>321</v>
      </c>
      <c r="D33" s="454">
        <v>2602000</v>
      </c>
      <c r="E33" s="454">
        <v>2602000</v>
      </c>
      <c r="F33" s="455">
        <v>2602000</v>
      </c>
    </row>
    <row r="34" spans="2:6" x14ac:dyDescent="0.2">
      <c r="B34" s="452" t="s">
        <v>322</v>
      </c>
      <c r="C34" s="453" t="s">
        <v>323</v>
      </c>
      <c r="D34" s="454">
        <f>D35</f>
        <v>836000</v>
      </c>
      <c r="E34" s="454">
        <f>E35</f>
        <v>836000</v>
      </c>
      <c r="F34" s="455">
        <f>F35</f>
        <v>836000</v>
      </c>
    </row>
    <row r="35" spans="2:6" ht="38.25" x14ac:dyDescent="0.2">
      <c r="B35" s="452" t="s">
        <v>324</v>
      </c>
      <c r="C35" s="453" t="s">
        <v>325</v>
      </c>
      <c r="D35" s="454">
        <v>836000</v>
      </c>
      <c r="E35" s="454">
        <v>836000</v>
      </c>
      <c r="F35" s="455">
        <v>836000</v>
      </c>
    </row>
    <row r="36" spans="2:6" s="447" customFormat="1" x14ac:dyDescent="0.2">
      <c r="B36" s="448" t="s">
        <v>326</v>
      </c>
      <c r="C36" s="449" t="s">
        <v>327</v>
      </c>
      <c r="D36" s="450">
        <f t="shared" ref="D36:F37" si="0">D37</f>
        <v>40000</v>
      </c>
      <c r="E36" s="450">
        <f t="shared" si="0"/>
        <v>40000</v>
      </c>
      <c r="F36" s="451">
        <f t="shared" si="0"/>
        <v>40000</v>
      </c>
    </row>
    <row r="37" spans="2:6" ht="38.25" x14ac:dyDescent="0.2">
      <c r="B37" s="452" t="s">
        <v>328</v>
      </c>
      <c r="C37" s="453" t="s">
        <v>329</v>
      </c>
      <c r="D37" s="454">
        <f t="shared" si="0"/>
        <v>40000</v>
      </c>
      <c r="E37" s="454">
        <f t="shared" si="0"/>
        <v>40000</v>
      </c>
      <c r="F37" s="455">
        <f t="shared" si="0"/>
        <v>40000</v>
      </c>
    </row>
    <row r="38" spans="2:6" ht="63.75" x14ac:dyDescent="0.2">
      <c r="B38" s="452" t="s">
        <v>330</v>
      </c>
      <c r="C38" s="453" t="s">
        <v>331</v>
      </c>
      <c r="D38" s="454">
        <v>40000</v>
      </c>
      <c r="E38" s="454">
        <v>40000</v>
      </c>
      <c r="F38" s="455">
        <v>40000</v>
      </c>
    </row>
    <row r="39" spans="2:6" s="447" customFormat="1" ht="38.25" x14ac:dyDescent="0.2">
      <c r="B39" s="448" t="s">
        <v>332</v>
      </c>
      <c r="C39" s="449" t="s">
        <v>333</v>
      </c>
      <c r="D39" s="450">
        <f t="shared" ref="D39:F41" si="1">D40</f>
        <v>0</v>
      </c>
      <c r="E39" s="450">
        <f t="shared" si="1"/>
        <v>0</v>
      </c>
      <c r="F39" s="451">
        <f t="shared" si="1"/>
        <v>0</v>
      </c>
    </row>
    <row r="40" spans="2:6" x14ac:dyDescent="0.2">
      <c r="B40" s="452" t="s">
        <v>334</v>
      </c>
      <c r="C40" s="453" t="s">
        <v>335</v>
      </c>
      <c r="D40" s="454">
        <f t="shared" si="1"/>
        <v>0</v>
      </c>
      <c r="E40" s="454">
        <f t="shared" si="1"/>
        <v>0</v>
      </c>
      <c r="F40" s="455">
        <f t="shared" si="1"/>
        <v>0</v>
      </c>
    </row>
    <row r="41" spans="2:6" ht="25.5" x14ac:dyDescent="0.2">
      <c r="B41" s="452" t="s">
        <v>336</v>
      </c>
      <c r="C41" s="453" t="s">
        <v>337</v>
      </c>
      <c r="D41" s="454">
        <f t="shared" si="1"/>
        <v>0</v>
      </c>
      <c r="E41" s="454">
        <f t="shared" si="1"/>
        <v>0</v>
      </c>
      <c r="F41" s="455">
        <f t="shared" si="1"/>
        <v>0</v>
      </c>
    </row>
    <row r="42" spans="2:6" ht="38.25" x14ac:dyDescent="0.2">
      <c r="B42" s="452" t="s">
        <v>338</v>
      </c>
      <c r="C42" s="453" t="s">
        <v>339</v>
      </c>
      <c r="D42" s="454"/>
      <c r="E42" s="454"/>
      <c r="F42" s="455"/>
    </row>
    <row r="43" spans="2:6" s="447" customFormat="1" ht="38.25" x14ac:dyDescent="0.2">
      <c r="B43" s="448" t="s">
        <v>340</v>
      </c>
      <c r="C43" s="449" t="s">
        <v>341</v>
      </c>
      <c r="D43" s="450">
        <f>D44+D49</f>
        <v>77000</v>
      </c>
      <c r="E43" s="450">
        <f>E44+E49</f>
        <v>77000</v>
      </c>
      <c r="F43" s="451">
        <f>F44+F49</f>
        <v>77000</v>
      </c>
    </row>
    <row r="44" spans="2:6" ht="76.5" x14ac:dyDescent="0.2">
      <c r="B44" s="452" t="s">
        <v>342</v>
      </c>
      <c r="C44" s="453" t="s">
        <v>343</v>
      </c>
      <c r="D44" s="454">
        <f>D45+D47</f>
        <v>77000</v>
      </c>
      <c r="E44" s="454">
        <f>E45+E47</f>
        <v>77000</v>
      </c>
      <c r="F44" s="455">
        <f>F45+F47</f>
        <v>77000</v>
      </c>
    </row>
    <row r="45" spans="2:6" ht="76.5" x14ac:dyDescent="0.2">
      <c r="B45" s="452" t="s">
        <v>344</v>
      </c>
      <c r="C45" s="453" t="s">
        <v>345</v>
      </c>
      <c r="D45" s="454">
        <f>D46</f>
        <v>64000</v>
      </c>
      <c r="E45" s="454">
        <f>E46</f>
        <v>64000</v>
      </c>
      <c r="F45" s="455">
        <f>F46</f>
        <v>64000</v>
      </c>
    </row>
    <row r="46" spans="2:6" ht="63.75" x14ac:dyDescent="0.2">
      <c r="B46" s="452" t="s">
        <v>346</v>
      </c>
      <c r="C46" s="453" t="s">
        <v>347</v>
      </c>
      <c r="D46" s="454">
        <v>64000</v>
      </c>
      <c r="E46" s="454">
        <v>64000</v>
      </c>
      <c r="F46" s="455">
        <v>64000</v>
      </c>
    </row>
    <row r="47" spans="2:6" ht="76.5" x14ac:dyDescent="0.2">
      <c r="B47" s="452" t="s">
        <v>348</v>
      </c>
      <c r="C47" s="453" t="s">
        <v>349</v>
      </c>
      <c r="D47" s="454">
        <f>D48</f>
        <v>13000</v>
      </c>
      <c r="E47" s="454">
        <f>E48</f>
        <v>13000</v>
      </c>
      <c r="F47" s="455">
        <f>F48</f>
        <v>13000</v>
      </c>
    </row>
    <row r="48" spans="2:6" ht="63.75" x14ac:dyDescent="0.2">
      <c r="B48" s="452" t="s">
        <v>350</v>
      </c>
      <c r="C48" s="453" t="s">
        <v>351</v>
      </c>
      <c r="D48" s="454">
        <v>13000</v>
      </c>
      <c r="E48" s="454">
        <v>13000</v>
      </c>
      <c r="F48" s="455">
        <v>13000</v>
      </c>
    </row>
    <row r="49" spans="2:6" ht="25.5" x14ac:dyDescent="0.2">
      <c r="B49" s="452" t="s">
        <v>352</v>
      </c>
      <c r="C49" s="453" t="s">
        <v>353</v>
      </c>
      <c r="D49" s="454">
        <f t="shared" ref="D49:F50" si="2">D50</f>
        <v>0</v>
      </c>
      <c r="E49" s="454">
        <f t="shared" si="2"/>
        <v>0</v>
      </c>
      <c r="F49" s="455">
        <f t="shared" si="2"/>
        <v>0</v>
      </c>
    </row>
    <row r="50" spans="2:6" ht="38.25" x14ac:dyDescent="0.2">
      <c r="B50" s="452" t="s">
        <v>354</v>
      </c>
      <c r="C50" s="453" t="s">
        <v>355</v>
      </c>
      <c r="D50" s="454">
        <f t="shared" si="2"/>
        <v>0</v>
      </c>
      <c r="E50" s="454">
        <f t="shared" si="2"/>
        <v>0</v>
      </c>
      <c r="F50" s="455">
        <f t="shared" si="2"/>
        <v>0</v>
      </c>
    </row>
    <row r="51" spans="2:6" ht="51" x14ac:dyDescent="0.2">
      <c r="B51" s="452" t="s">
        <v>356</v>
      </c>
      <c r="C51" s="453" t="s">
        <v>357</v>
      </c>
      <c r="D51" s="454"/>
      <c r="E51" s="454"/>
      <c r="F51" s="455"/>
    </row>
    <row r="52" spans="2:6" s="447" customFormat="1" ht="25.5" x14ac:dyDescent="0.2">
      <c r="B52" s="448" t="s">
        <v>358</v>
      </c>
      <c r="C52" s="449" t="s">
        <v>359</v>
      </c>
      <c r="D52" s="450">
        <f>D53</f>
        <v>0</v>
      </c>
      <c r="E52" s="450">
        <f>E53</f>
        <v>0</v>
      </c>
      <c r="F52" s="451">
        <f>F53</f>
        <v>0</v>
      </c>
    </row>
    <row r="53" spans="2:6" x14ac:dyDescent="0.2">
      <c r="B53" s="452" t="s">
        <v>360</v>
      </c>
      <c r="C53" s="453" t="s">
        <v>361</v>
      </c>
      <c r="D53" s="454">
        <f>D56+D54</f>
        <v>0</v>
      </c>
      <c r="E53" s="454">
        <f>E56+E54</f>
        <v>0</v>
      </c>
      <c r="F53" s="455">
        <f>F56+F54</f>
        <v>0</v>
      </c>
    </row>
    <row r="54" spans="2:6" ht="25.5" x14ac:dyDescent="0.2">
      <c r="B54" s="452" t="s">
        <v>362</v>
      </c>
      <c r="C54" s="453" t="s">
        <v>363</v>
      </c>
      <c r="D54" s="454">
        <f>D55</f>
        <v>0</v>
      </c>
      <c r="E54" s="454">
        <f>E55</f>
        <v>0</v>
      </c>
      <c r="F54" s="455">
        <f>F55</f>
        <v>0</v>
      </c>
    </row>
    <row r="55" spans="2:6" ht="38.25" x14ac:dyDescent="0.2">
      <c r="B55" s="452" t="s">
        <v>364</v>
      </c>
      <c r="C55" s="453" t="s">
        <v>365</v>
      </c>
      <c r="D55" s="454"/>
      <c r="E55" s="454"/>
      <c r="F55" s="455"/>
    </row>
    <row r="56" spans="2:6" x14ac:dyDescent="0.2">
      <c r="B56" s="452" t="s">
        <v>366</v>
      </c>
      <c r="C56" s="453" t="s">
        <v>367</v>
      </c>
      <c r="D56" s="454">
        <f>D57</f>
        <v>0</v>
      </c>
      <c r="E56" s="454">
        <f>E57</f>
        <v>0</v>
      </c>
      <c r="F56" s="455">
        <f>F57</f>
        <v>0</v>
      </c>
    </row>
    <row r="57" spans="2:6" ht="25.5" x14ac:dyDescent="0.2">
      <c r="B57" s="452" t="s">
        <v>368</v>
      </c>
      <c r="C57" s="453" t="s">
        <v>369</v>
      </c>
      <c r="D57" s="454"/>
      <c r="E57" s="454"/>
      <c r="F57" s="455"/>
    </row>
    <row r="58" spans="2:6" s="447" customFormat="1" ht="25.5" x14ac:dyDescent="0.2">
      <c r="B58" s="448" t="s">
        <v>370</v>
      </c>
      <c r="C58" s="449" t="s">
        <v>371</v>
      </c>
      <c r="D58" s="450">
        <f>D59+D62</f>
        <v>0</v>
      </c>
      <c r="E58" s="450">
        <f>E59+E62</f>
        <v>0</v>
      </c>
      <c r="F58" s="451">
        <f>F59+F62</f>
        <v>0</v>
      </c>
    </row>
    <row r="59" spans="2:6" ht="76.5" x14ac:dyDescent="0.2">
      <c r="B59" s="452" t="s">
        <v>372</v>
      </c>
      <c r="C59" s="453" t="s">
        <v>373</v>
      </c>
      <c r="D59" s="454">
        <f t="shared" ref="D59:F60" si="3">D60</f>
        <v>0</v>
      </c>
      <c r="E59" s="454">
        <f t="shared" si="3"/>
        <v>0</v>
      </c>
      <c r="F59" s="455">
        <f t="shared" si="3"/>
        <v>0</v>
      </c>
    </row>
    <row r="60" spans="2:6" ht="89.25" x14ac:dyDescent="0.2">
      <c r="B60" s="452" t="s">
        <v>374</v>
      </c>
      <c r="C60" s="453" t="s">
        <v>375</v>
      </c>
      <c r="D60" s="454">
        <f t="shared" si="3"/>
        <v>0</v>
      </c>
      <c r="E60" s="454">
        <f t="shared" si="3"/>
        <v>0</v>
      </c>
      <c r="F60" s="455">
        <f t="shared" si="3"/>
        <v>0</v>
      </c>
    </row>
    <row r="61" spans="2:6" ht="76.5" x14ac:dyDescent="0.2">
      <c r="B61" s="452" t="s">
        <v>376</v>
      </c>
      <c r="C61" s="453" t="s">
        <v>377</v>
      </c>
      <c r="D61" s="454"/>
      <c r="E61" s="454"/>
      <c r="F61" s="455"/>
    </row>
    <row r="62" spans="2:6" ht="25.5" x14ac:dyDescent="0.2">
      <c r="B62" s="452" t="s">
        <v>378</v>
      </c>
      <c r="C62" s="453" t="s">
        <v>379</v>
      </c>
      <c r="D62" s="454">
        <f t="shared" ref="D62:F63" si="4">D63</f>
        <v>0</v>
      </c>
      <c r="E62" s="454">
        <f t="shared" si="4"/>
        <v>0</v>
      </c>
      <c r="F62" s="455">
        <f t="shared" si="4"/>
        <v>0</v>
      </c>
    </row>
    <row r="63" spans="2:6" ht="51" x14ac:dyDescent="0.2">
      <c r="B63" s="452" t="s">
        <v>380</v>
      </c>
      <c r="C63" s="453" t="s">
        <v>381</v>
      </c>
      <c r="D63" s="454">
        <f t="shared" si="4"/>
        <v>0</v>
      </c>
      <c r="E63" s="454">
        <f t="shared" si="4"/>
        <v>0</v>
      </c>
      <c r="F63" s="455">
        <f t="shared" si="4"/>
        <v>0</v>
      </c>
    </row>
    <row r="64" spans="2:6" ht="51" x14ac:dyDescent="0.2">
      <c r="B64" s="452" t="s">
        <v>382</v>
      </c>
      <c r="C64" s="453" t="s">
        <v>383</v>
      </c>
      <c r="D64" s="454"/>
      <c r="E64" s="454"/>
      <c r="F64" s="455"/>
    </row>
    <row r="65" spans="2:6" x14ac:dyDescent="0.2">
      <c r="B65" s="456" t="s">
        <v>384</v>
      </c>
      <c r="C65" s="457" t="s">
        <v>385</v>
      </c>
      <c r="D65" s="454">
        <f t="shared" ref="D65:F66" si="5">D66</f>
        <v>0</v>
      </c>
      <c r="E65" s="454">
        <f t="shared" si="5"/>
        <v>0</v>
      </c>
      <c r="F65" s="455">
        <f t="shared" si="5"/>
        <v>0</v>
      </c>
    </row>
    <row r="66" spans="2:6" ht="38.25" x14ac:dyDescent="0.2">
      <c r="B66" s="458" t="s">
        <v>386</v>
      </c>
      <c r="C66" s="459" t="s">
        <v>387</v>
      </c>
      <c r="D66" s="454">
        <f t="shared" si="5"/>
        <v>0</v>
      </c>
      <c r="E66" s="454">
        <f t="shared" si="5"/>
        <v>0</v>
      </c>
      <c r="F66" s="455">
        <f t="shared" si="5"/>
        <v>0</v>
      </c>
    </row>
    <row r="67" spans="2:6" ht="38.25" x14ac:dyDescent="0.2">
      <c r="B67" s="460" t="s">
        <v>388</v>
      </c>
      <c r="C67" s="461" t="s">
        <v>389</v>
      </c>
      <c r="D67" s="454"/>
      <c r="E67" s="454"/>
      <c r="F67" s="455"/>
    </row>
    <row r="68" spans="2:6" s="447" customFormat="1" x14ac:dyDescent="0.2">
      <c r="B68" s="448" t="s">
        <v>390</v>
      </c>
      <c r="C68" s="449" t="s">
        <v>391</v>
      </c>
      <c r="D68" s="450">
        <f t="shared" ref="D68:F69" si="6">D69</f>
        <v>0</v>
      </c>
      <c r="E68" s="450">
        <f t="shared" si="6"/>
        <v>0</v>
      </c>
      <c r="F68" s="451">
        <f t="shared" si="6"/>
        <v>0</v>
      </c>
    </row>
    <row r="69" spans="2:6" ht="25.5" x14ac:dyDescent="0.2">
      <c r="B69" s="452" t="s">
        <v>392</v>
      </c>
      <c r="C69" s="453" t="s">
        <v>393</v>
      </c>
      <c r="D69" s="454">
        <f t="shared" si="6"/>
        <v>0</v>
      </c>
      <c r="E69" s="454">
        <f t="shared" si="6"/>
        <v>0</v>
      </c>
      <c r="F69" s="455">
        <f t="shared" si="6"/>
        <v>0</v>
      </c>
    </row>
    <row r="70" spans="2:6" ht="38.25" x14ac:dyDescent="0.2">
      <c r="B70" s="452" t="s">
        <v>394</v>
      </c>
      <c r="C70" s="453" t="s">
        <v>395</v>
      </c>
      <c r="D70" s="454"/>
      <c r="E70" s="454"/>
      <c r="F70" s="455"/>
    </row>
    <row r="71" spans="2:6" s="447" customFormat="1" x14ac:dyDescent="0.2">
      <c r="B71" s="448" t="s">
        <v>396</v>
      </c>
      <c r="C71" s="449" t="s">
        <v>397</v>
      </c>
      <c r="D71" s="450">
        <f>D72+D74</f>
        <v>0</v>
      </c>
      <c r="E71" s="450">
        <f>E72+E74</f>
        <v>0</v>
      </c>
      <c r="F71" s="451">
        <f>F72+F74</f>
        <v>0</v>
      </c>
    </row>
    <row r="72" spans="2:6" x14ac:dyDescent="0.2">
      <c r="B72" s="452" t="s">
        <v>398</v>
      </c>
      <c r="C72" s="453" t="s">
        <v>399</v>
      </c>
      <c r="D72" s="454">
        <f>D73</f>
        <v>0</v>
      </c>
      <c r="E72" s="454">
        <f>E73</f>
        <v>0</v>
      </c>
      <c r="F72" s="455">
        <f>F73</f>
        <v>0</v>
      </c>
    </row>
    <row r="73" spans="2:6" ht="25.5" x14ac:dyDescent="0.2">
      <c r="B73" s="452" t="s">
        <v>400</v>
      </c>
      <c r="C73" s="453" t="s">
        <v>401</v>
      </c>
      <c r="D73" s="454"/>
      <c r="E73" s="454"/>
      <c r="F73" s="455"/>
    </row>
    <row r="74" spans="2:6" x14ac:dyDescent="0.2">
      <c r="B74" s="452" t="s">
        <v>402</v>
      </c>
      <c r="C74" s="453" t="s">
        <v>403</v>
      </c>
      <c r="D74" s="454">
        <f>D75</f>
        <v>0</v>
      </c>
      <c r="E74" s="454">
        <f>E75</f>
        <v>0</v>
      </c>
      <c r="F74" s="455">
        <f>F75</f>
        <v>0</v>
      </c>
    </row>
    <row r="75" spans="2:6" ht="25.5" x14ac:dyDescent="0.2">
      <c r="B75" s="452" t="s">
        <v>404</v>
      </c>
      <c r="C75" s="453" t="s">
        <v>405</v>
      </c>
      <c r="D75" s="454"/>
      <c r="E75" s="454"/>
      <c r="F75" s="455"/>
    </row>
    <row r="76" spans="2:6" s="447" customFormat="1" x14ac:dyDescent="0.2">
      <c r="B76" s="462" t="s">
        <v>406</v>
      </c>
      <c r="C76" s="463" t="s">
        <v>407</v>
      </c>
      <c r="D76" s="464">
        <f>D77+D106</f>
        <v>6146742</v>
      </c>
      <c r="E76" s="464">
        <f>E77+E106</f>
        <v>5584742</v>
      </c>
      <c r="F76" s="464">
        <f>F77+F106</f>
        <v>5467742</v>
      </c>
    </row>
    <row r="77" spans="2:6" s="447" customFormat="1" ht="38.25" x14ac:dyDescent="0.2">
      <c r="B77" s="448" t="s">
        <v>408</v>
      </c>
      <c r="C77" s="449" t="s">
        <v>409</v>
      </c>
      <c r="D77" s="450">
        <f>D78+D86+D91</f>
        <v>6146742</v>
      </c>
      <c r="E77" s="450">
        <f>E78+E86+E94</f>
        <v>5584742</v>
      </c>
      <c r="F77" s="450">
        <f>F78+F86+F94</f>
        <v>5467742</v>
      </c>
    </row>
    <row r="78" spans="2:6" ht="25.5" x14ac:dyDescent="0.2">
      <c r="B78" s="452" t="s">
        <v>667</v>
      </c>
      <c r="C78" s="465" t="s">
        <v>410</v>
      </c>
      <c r="D78" s="466">
        <f>D79+D83</f>
        <v>5804000</v>
      </c>
      <c r="E78" s="466">
        <f>E79+E83</f>
        <v>5342000</v>
      </c>
      <c r="F78" s="467">
        <f>F79+F83</f>
        <v>5225000</v>
      </c>
    </row>
    <row r="79" spans="2:6" x14ac:dyDescent="0.2">
      <c r="B79" s="452" t="s">
        <v>668</v>
      </c>
      <c r="C79" s="453" t="s">
        <v>411</v>
      </c>
      <c r="D79" s="454">
        <f>D80</f>
        <v>5462000</v>
      </c>
      <c r="E79" s="454">
        <f>E80</f>
        <v>5342000</v>
      </c>
      <c r="F79" s="455">
        <f>F80</f>
        <v>5225000</v>
      </c>
    </row>
    <row r="80" spans="2:6" ht="25.5" x14ac:dyDescent="0.2">
      <c r="B80" s="452" t="s">
        <v>669</v>
      </c>
      <c r="C80" s="453" t="s">
        <v>412</v>
      </c>
      <c r="D80" s="454">
        <f>D81+D82</f>
        <v>5462000</v>
      </c>
      <c r="E80" s="454">
        <f>E81+E82</f>
        <v>5342000</v>
      </c>
      <c r="F80" s="455">
        <f>F81+F82</f>
        <v>5225000</v>
      </c>
    </row>
    <row r="81" spans="2:6" ht="25.5" x14ac:dyDescent="0.2">
      <c r="B81" s="468" t="s">
        <v>670</v>
      </c>
      <c r="C81" s="469" t="s">
        <v>413</v>
      </c>
      <c r="D81" s="454">
        <v>5394000</v>
      </c>
      <c r="E81" s="454">
        <v>5275000</v>
      </c>
      <c r="F81" s="455">
        <v>5158000</v>
      </c>
    </row>
    <row r="82" spans="2:6" ht="25.5" x14ac:dyDescent="0.2">
      <c r="B82" s="468" t="s">
        <v>671</v>
      </c>
      <c r="C82" s="469" t="s">
        <v>414</v>
      </c>
      <c r="D82" s="454">
        <v>68000</v>
      </c>
      <c r="E82" s="454">
        <v>67000</v>
      </c>
      <c r="F82" s="455">
        <v>67000</v>
      </c>
    </row>
    <row r="83" spans="2:6" ht="25.5" x14ac:dyDescent="0.2">
      <c r="B83" s="452" t="s">
        <v>672</v>
      </c>
      <c r="C83" s="453" t="s">
        <v>415</v>
      </c>
      <c r="D83" s="454">
        <f>D84+D85</f>
        <v>342000</v>
      </c>
      <c r="E83" s="454">
        <f>E85</f>
        <v>0</v>
      </c>
      <c r="F83" s="455">
        <f>F85</f>
        <v>0</v>
      </c>
    </row>
    <row r="84" spans="2:6" ht="38.25" x14ac:dyDescent="0.2">
      <c r="B84" s="452" t="s">
        <v>673</v>
      </c>
      <c r="C84" s="470" t="s">
        <v>634</v>
      </c>
      <c r="D84" s="454">
        <v>342000</v>
      </c>
      <c r="E84" s="454"/>
      <c r="F84" s="455"/>
    </row>
    <row r="85" spans="2:6" ht="38.25" x14ac:dyDescent="0.2">
      <c r="B85" s="452" t="s">
        <v>674</v>
      </c>
      <c r="C85" s="470" t="s">
        <v>416</v>
      </c>
      <c r="D85" s="454"/>
      <c r="E85" s="454"/>
      <c r="F85" s="455"/>
    </row>
    <row r="86" spans="2:6" ht="25.5" x14ac:dyDescent="0.2">
      <c r="B86" s="471" t="s">
        <v>675</v>
      </c>
      <c r="C86" s="465" t="s">
        <v>417</v>
      </c>
      <c r="D86" s="454">
        <f>D87+D89</f>
        <v>242742</v>
      </c>
      <c r="E86" s="454">
        <f>E87+E89</f>
        <v>242742</v>
      </c>
      <c r="F86" s="455">
        <f>F87+F89</f>
        <v>242742</v>
      </c>
    </row>
    <row r="87" spans="2:6" ht="25.5" x14ac:dyDescent="0.2">
      <c r="B87" s="452" t="s">
        <v>676</v>
      </c>
      <c r="C87" s="453" t="s">
        <v>418</v>
      </c>
      <c r="D87" s="454">
        <f>D88</f>
        <v>17900</v>
      </c>
      <c r="E87" s="454">
        <f>E88</f>
        <v>17900</v>
      </c>
      <c r="F87" s="455">
        <f>F88</f>
        <v>17900</v>
      </c>
    </row>
    <row r="88" spans="2:6" ht="38.25" x14ac:dyDescent="0.2">
      <c r="B88" s="452" t="s">
        <v>677</v>
      </c>
      <c r="C88" s="453" t="s">
        <v>419</v>
      </c>
      <c r="D88" s="454">
        <v>17900</v>
      </c>
      <c r="E88" s="454">
        <v>17900</v>
      </c>
      <c r="F88" s="455">
        <v>17900</v>
      </c>
    </row>
    <row r="89" spans="2:6" ht="38.25" x14ac:dyDescent="0.2">
      <c r="B89" s="452" t="s">
        <v>678</v>
      </c>
      <c r="C89" s="453" t="s">
        <v>420</v>
      </c>
      <c r="D89" s="454">
        <f>D90</f>
        <v>224842</v>
      </c>
      <c r="E89" s="454">
        <f>E90</f>
        <v>224842</v>
      </c>
      <c r="F89" s="455">
        <f>F90</f>
        <v>224842</v>
      </c>
    </row>
    <row r="90" spans="2:6" ht="38.25" x14ac:dyDescent="0.2">
      <c r="B90" s="452" t="s">
        <v>679</v>
      </c>
      <c r="C90" s="453" t="s">
        <v>421</v>
      </c>
      <c r="D90" s="454">
        <v>224842</v>
      </c>
      <c r="E90" s="454">
        <v>224842</v>
      </c>
      <c r="F90" s="455">
        <v>224842</v>
      </c>
    </row>
    <row r="91" spans="2:6" x14ac:dyDescent="0.2">
      <c r="B91" s="448" t="s">
        <v>631</v>
      </c>
      <c r="C91" s="449" t="s">
        <v>632</v>
      </c>
      <c r="D91" s="450">
        <f>D92</f>
        <v>100000</v>
      </c>
      <c r="E91" s="450">
        <f>E92</f>
        <v>0</v>
      </c>
      <c r="F91" s="451">
        <f>F92</f>
        <v>0</v>
      </c>
    </row>
    <row r="92" spans="2:6" ht="51" x14ac:dyDescent="0.2">
      <c r="B92" s="452" t="s">
        <v>680</v>
      </c>
      <c r="C92" s="453" t="s">
        <v>633</v>
      </c>
      <c r="D92" s="454">
        <v>100000</v>
      </c>
      <c r="E92" s="454"/>
      <c r="F92" s="455"/>
    </row>
    <row r="93" spans="2:6" x14ac:dyDescent="0.2">
      <c r="B93" s="452"/>
      <c r="C93" s="453"/>
      <c r="D93" s="454"/>
      <c r="E93" s="454"/>
      <c r="F93" s="455"/>
    </row>
    <row r="94" spans="2:6" hidden="1" x14ac:dyDescent="0.2">
      <c r="B94" s="471" t="s">
        <v>422</v>
      </c>
      <c r="C94" s="465" t="s">
        <v>423</v>
      </c>
      <c r="D94" s="466">
        <f>D95+D97</f>
        <v>0</v>
      </c>
      <c r="E94" s="466">
        <f>E95+E97</f>
        <v>0</v>
      </c>
      <c r="F94" s="466">
        <f>F95+F97</f>
        <v>0</v>
      </c>
    </row>
    <row r="95" spans="2:6" ht="51" hidden="1" x14ac:dyDescent="0.2">
      <c r="B95" s="452" t="s">
        <v>424</v>
      </c>
      <c r="C95" s="453" t="s">
        <v>425</v>
      </c>
      <c r="D95" s="454">
        <f>D96</f>
        <v>0</v>
      </c>
      <c r="E95" s="454">
        <f>E96</f>
        <v>0</v>
      </c>
      <c r="F95" s="455">
        <f>F96</f>
        <v>0</v>
      </c>
    </row>
    <row r="96" spans="2:6" ht="51" hidden="1" x14ac:dyDescent="0.2">
      <c r="B96" s="452" t="s">
        <v>426</v>
      </c>
      <c r="C96" s="453" t="s">
        <v>427</v>
      </c>
      <c r="D96" s="454"/>
      <c r="E96" s="454"/>
      <c r="F96" s="455"/>
    </row>
    <row r="97" spans="2:6" ht="25.5" hidden="1" x14ac:dyDescent="0.2">
      <c r="B97" s="452" t="s">
        <v>428</v>
      </c>
      <c r="C97" s="453" t="s">
        <v>429</v>
      </c>
      <c r="D97" s="454">
        <f>SUM(D98:D105)</f>
        <v>0</v>
      </c>
      <c r="E97" s="454">
        <f>SUM(E98:E105)</f>
        <v>0</v>
      </c>
      <c r="F97" s="454">
        <f>SUM(F98:F105)</f>
        <v>0</v>
      </c>
    </row>
    <row r="98" spans="2:6" ht="38.25" hidden="1" x14ac:dyDescent="0.2">
      <c r="B98" s="452" t="s">
        <v>430</v>
      </c>
      <c r="C98" s="453" t="s">
        <v>431</v>
      </c>
      <c r="D98" s="454"/>
      <c r="E98" s="454"/>
      <c r="F98" s="455"/>
    </row>
    <row r="99" spans="2:6" ht="63.75" hidden="1" x14ac:dyDescent="0.2">
      <c r="B99" s="452" t="s">
        <v>432</v>
      </c>
      <c r="C99" s="453" t="s">
        <v>433</v>
      </c>
      <c r="D99" s="454"/>
      <c r="E99" s="454"/>
      <c r="F99" s="455"/>
    </row>
    <row r="100" spans="2:6" ht="38.25" hidden="1" x14ac:dyDescent="0.2">
      <c r="B100" s="452" t="s">
        <v>434</v>
      </c>
      <c r="C100" s="453" t="s">
        <v>435</v>
      </c>
      <c r="D100" s="454"/>
      <c r="E100" s="454"/>
      <c r="F100" s="455"/>
    </row>
    <row r="101" spans="2:6" ht="51" hidden="1" x14ac:dyDescent="0.2">
      <c r="B101" s="452" t="s">
        <v>436</v>
      </c>
      <c r="C101" s="453" t="s">
        <v>437</v>
      </c>
      <c r="D101" s="454"/>
      <c r="E101" s="454"/>
      <c r="F101" s="455"/>
    </row>
    <row r="102" spans="2:6" ht="51" hidden="1" x14ac:dyDescent="0.2">
      <c r="B102" s="452" t="s">
        <v>438</v>
      </c>
      <c r="C102" s="453" t="s">
        <v>439</v>
      </c>
      <c r="D102" s="454"/>
      <c r="E102" s="454"/>
      <c r="F102" s="455"/>
    </row>
    <row r="103" spans="2:6" ht="76.5" hidden="1" x14ac:dyDescent="0.2">
      <c r="B103" s="452" t="s">
        <v>440</v>
      </c>
      <c r="C103" s="453" t="s">
        <v>441</v>
      </c>
      <c r="D103" s="454"/>
      <c r="E103" s="454"/>
      <c r="F103" s="455"/>
    </row>
    <row r="104" spans="2:6" ht="51" hidden="1" x14ac:dyDescent="0.2">
      <c r="B104" s="452" t="s">
        <v>442</v>
      </c>
      <c r="C104" s="453" t="s">
        <v>443</v>
      </c>
      <c r="D104" s="454"/>
      <c r="E104" s="454"/>
      <c r="F104" s="455"/>
    </row>
    <row r="105" spans="2:6" ht="51" hidden="1" x14ac:dyDescent="0.2">
      <c r="B105" s="452" t="s">
        <v>444</v>
      </c>
      <c r="C105" s="453" t="s">
        <v>445</v>
      </c>
      <c r="D105" s="454"/>
      <c r="E105" s="454"/>
      <c r="F105" s="455"/>
    </row>
    <row r="106" spans="2:6" s="447" customFormat="1" x14ac:dyDescent="0.2">
      <c r="B106" s="448" t="s">
        <v>446</v>
      </c>
      <c r="C106" s="449" t="s">
        <v>447</v>
      </c>
      <c r="D106" s="450">
        <f>D107</f>
        <v>0</v>
      </c>
      <c r="E106" s="450">
        <f>E107</f>
        <v>0</v>
      </c>
      <c r="F106" s="451">
        <f>F107</f>
        <v>0</v>
      </c>
    </row>
    <row r="107" spans="2:6" ht="25.5" x14ac:dyDescent="0.2">
      <c r="B107" s="471" t="s">
        <v>681</v>
      </c>
      <c r="C107" s="465" t="s">
        <v>448</v>
      </c>
      <c r="D107" s="454">
        <f>D108+D109</f>
        <v>0</v>
      </c>
      <c r="E107" s="454">
        <f>E108+E109</f>
        <v>0</v>
      </c>
      <c r="F107" s="455">
        <f>F108+F109</f>
        <v>0</v>
      </c>
    </row>
    <row r="108" spans="2:6" ht="63.75" x14ac:dyDescent="0.2">
      <c r="B108" s="452" t="s">
        <v>682</v>
      </c>
      <c r="C108" s="453" t="s">
        <v>449</v>
      </c>
      <c r="D108" s="454"/>
      <c r="E108" s="454"/>
      <c r="F108" s="455"/>
    </row>
    <row r="109" spans="2:6" ht="25.5" x14ac:dyDescent="0.2">
      <c r="B109" s="452" t="s">
        <v>683</v>
      </c>
      <c r="C109" s="453" t="s">
        <v>448</v>
      </c>
      <c r="D109" s="454"/>
      <c r="E109" s="454"/>
      <c r="F109" s="455"/>
    </row>
    <row r="110" spans="2:6" ht="13.5" thickBot="1" x14ac:dyDescent="0.25">
      <c r="B110" s="472"/>
      <c r="C110" s="473" t="s">
        <v>450</v>
      </c>
      <c r="D110" s="474">
        <f>D76+D12</f>
        <v>19872355</v>
      </c>
      <c r="E110" s="474">
        <f>E76+E12</f>
        <v>19722355</v>
      </c>
      <c r="F110" s="475">
        <f>F76+F12</f>
        <v>20054355</v>
      </c>
    </row>
  </sheetData>
  <mergeCells count="4">
    <mergeCell ref="E3:F3"/>
    <mergeCell ref="B7:F7"/>
    <mergeCell ref="B8:F8"/>
    <mergeCell ref="B9:F9"/>
  </mergeCells>
  <pageMargins left="0.15748031496062992" right="0.15748031496062992" top="0.15748031496062992" bottom="0.15748031496062992" header="0.15748031496062992" footer="0.51181102362204722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BreakPreview" zoomScaleSheetLayoutView="100" workbookViewId="0">
      <selection activeCell="B2" sqref="B2"/>
    </sheetView>
  </sheetViews>
  <sheetFormatPr defaultRowHeight="15" x14ac:dyDescent="0.25"/>
  <cols>
    <col min="1" max="1" width="20.85546875" style="383" customWidth="1"/>
    <col min="2" max="2" width="44.85546875" style="383" customWidth="1"/>
    <col min="3" max="3" width="14.85546875" style="388" customWidth="1"/>
    <col min="4" max="4" width="15.140625" style="389" customWidth="1"/>
    <col min="5" max="5" width="15.28515625" style="389" customWidth="1"/>
    <col min="6" max="256" width="9.140625" style="383"/>
    <col min="257" max="257" width="20.85546875" style="383" customWidth="1"/>
    <col min="258" max="258" width="46.85546875" style="383" customWidth="1"/>
    <col min="259" max="261" width="14" style="383" customWidth="1"/>
    <col min="262" max="512" width="9.140625" style="383"/>
    <col min="513" max="513" width="20.85546875" style="383" customWidth="1"/>
    <col min="514" max="514" width="46.85546875" style="383" customWidth="1"/>
    <col min="515" max="517" width="14" style="383" customWidth="1"/>
    <col min="518" max="768" width="9.140625" style="383"/>
    <col min="769" max="769" width="20.85546875" style="383" customWidth="1"/>
    <col min="770" max="770" width="46.85546875" style="383" customWidth="1"/>
    <col min="771" max="773" width="14" style="383" customWidth="1"/>
    <col min="774" max="1024" width="9.140625" style="383"/>
    <col min="1025" max="1025" width="20.85546875" style="383" customWidth="1"/>
    <col min="1026" max="1026" width="46.85546875" style="383" customWidth="1"/>
    <col min="1027" max="1029" width="14" style="383" customWidth="1"/>
    <col min="1030" max="1280" width="9.140625" style="383"/>
    <col min="1281" max="1281" width="20.85546875" style="383" customWidth="1"/>
    <col min="1282" max="1282" width="46.85546875" style="383" customWidth="1"/>
    <col min="1283" max="1285" width="14" style="383" customWidth="1"/>
    <col min="1286" max="1536" width="9.140625" style="383"/>
    <col min="1537" max="1537" width="20.85546875" style="383" customWidth="1"/>
    <col min="1538" max="1538" width="46.85546875" style="383" customWidth="1"/>
    <col min="1539" max="1541" width="14" style="383" customWidth="1"/>
    <col min="1542" max="1792" width="9.140625" style="383"/>
    <col min="1793" max="1793" width="20.85546875" style="383" customWidth="1"/>
    <col min="1794" max="1794" width="46.85546875" style="383" customWidth="1"/>
    <col min="1795" max="1797" width="14" style="383" customWidth="1"/>
    <col min="1798" max="2048" width="9.140625" style="383"/>
    <col min="2049" max="2049" width="20.85546875" style="383" customWidth="1"/>
    <col min="2050" max="2050" width="46.85546875" style="383" customWidth="1"/>
    <col min="2051" max="2053" width="14" style="383" customWidth="1"/>
    <col min="2054" max="2304" width="9.140625" style="383"/>
    <col min="2305" max="2305" width="20.85546875" style="383" customWidth="1"/>
    <col min="2306" max="2306" width="46.85546875" style="383" customWidth="1"/>
    <col min="2307" max="2309" width="14" style="383" customWidth="1"/>
    <col min="2310" max="2560" width="9.140625" style="383"/>
    <col min="2561" max="2561" width="20.85546875" style="383" customWidth="1"/>
    <col min="2562" max="2562" width="46.85546875" style="383" customWidth="1"/>
    <col min="2563" max="2565" width="14" style="383" customWidth="1"/>
    <col min="2566" max="2816" width="9.140625" style="383"/>
    <col min="2817" max="2817" width="20.85546875" style="383" customWidth="1"/>
    <col min="2818" max="2818" width="46.85546875" style="383" customWidth="1"/>
    <col min="2819" max="2821" width="14" style="383" customWidth="1"/>
    <col min="2822" max="3072" width="9.140625" style="383"/>
    <col min="3073" max="3073" width="20.85546875" style="383" customWidth="1"/>
    <col min="3074" max="3074" width="46.85546875" style="383" customWidth="1"/>
    <col min="3075" max="3077" width="14" style="383" customWidth="1"/>
    <col min="3078" max="3328" width="9.140625" style="383"/>
    <col min="3329" max="3329" width="20.85546875" style="383" customWidth="1"/>
    <col min="3330" max="3330" width="46.85546875" style="383" customWidth="1"/>
    <col min="3331" max="3333" width="14" style="383" customWidth="1"/>
    <col min="3334" max="3584" width="9.140625" style="383"/>
    <col min="3585" max="3585" width="20.85546875" style="383" customWidth="1"/>
    <col min="3586" max="3586" width="46.85546875" style="383" customWidth="1"/>
    <col min="3587" max="3589" width="14" style="383" customWidth="1"/>
    <col min="3590" max="3840" width="9.140625" style="383"/>
    <col min="3841" max="3841" width="20.85546875" style="383" customWidth="1"/>
    <col min="3842" max="3842" width="46.85546875" style="383" customWidth="1"/>
    <col min="3843" max="3845" width="14" style="383" customWidth="1"/>
    <col min="3846" max="4096" width="9.140625" style="383"/>
    <col min="4097" max="4097" width="20.85546875" style="383" customWidth="1"/>
    <col min="4098" max="4098" width="46.85546875" style="383" customWidth="1"/>
    <col min="4099" max="4101" width="14" style="383" customWidth="1"/>
    <col min="4102" max="4352" width="9.140625" style="383"/>
    <col min="4353" max="4353" width="20.85546875" style="383" customWidth="1"/>
    <col min="4354" max="4354" width="46.85546875" style="383" customWidth="1"/>
    <col min="4355" max="4357" width="14" style="383" customWidth="1"/>
    <col min="4358" max="4608" width="9.140625" style="383"/>
    <col min="4609" max="4609" width="20.85546875" style="383" customWidth="1"/>
    <col min="4610" max="4610" width="46.85546875" style="383" customWidth="1"/>
    <col min="4611" max="4613" width="14" style="383" customWidth="1"/>
    <col min="4614" max="4864" width="9.140625" style="383"/>
    <col min="4865" max="4865" width="20.85546875" style="383" customWidth="1"/>
    <col min="4866" max="4866" width="46.85546875" style="383" customWidth="1"/>
    <col min="4867" max="4869" width="14" style="383" customWidth="1"/>
    <col min="4870" max="5120" width="9.140625" style="383"/>
    <col min="5121" max="5121" width="20.85546875" style="383" customWidth="1"/>
    <col min="5122" max="5122" width="46.85546875" style="383" customWidth="1"/>
    <col min="5123" max="5125" width="14" style="383" customWidth="1"/>
    <col min="5126" max="5376" width="9.140625" style="383"/>
    <col min="5377" max="5377" width="20.85546875" style="383" customWidth="1"/>
    <col min="5378" max="5378" width="46.85546875" style="383" customWidth="1"/>
    <col min="5379" max="5381" width="14" style="383" customWidth="1"/>
    <col min="5382" max="5632" width="9.140625" style="383"/>
    <col min="5633" max="5633" width="20.85546875" style="383" customWidth="1"/>
    <col min="5634" max="5634" width="46.85546875" style="383" customWidth="1"/>
    <col min="5635" max="5637" width="14" style="383" customWidth="1"/>
    <col min="5638" max="5888" width="9.140625" style="383"/>
    <col min="5889" max="5889" width="20.85546875" style="383" customWidth="1"/>
    <col min="5890" max="5890" width="46.85546875" style="383" customWidth="1"/>
    <col min="5891" max="5893" width="14" style="383" customWidth="1"/>
    <col min="5894" max="6144" width="9.140625" style="383"/>
    <col min="6145" max="6145" width="20.85546875" style="383" customWidth="1"/>
    <col min="6146" max="6146" width="46.85546875" style="383" customWidth="1"/>
    <col min="6147" max="6149" width="14" style="383" customWidth="1"/>
    <col min="6150" max="6400" width="9.140625" style="383"/>
    <col min="6401" max="6401" width="20.85546875" style="383" customWidth="1"/>
    <col min="6402" max="6402" width="46.85546875" style="383" customWidth="1"/>
    <col min="6403" max="6405" width="14" style="383" customWidth="1"/>
    <col min="6406" max="6656" width="9.140625" style="383"/>
    <col min="6657" max="6657" width="20.85546875" style="383" customWidth="1"/>
    <col min="6658" max="6658" width="46.85546875" style="383" customWidth="1"/>
    <col min="6659" max="6661" width="14" style="383" customWidth="1"/>
    <col min="6662" max="6912" width="9.140625" style="383"/>
    <col min="6913" max="6913" width="20.85546875" style="383" customWidth="1"/>
    <col min="6914" max="6914" width="46.85546875" style="383" customWidth="1"/>
    <col min="6915" max="6917" width="14" style="383" customWidth="1"/>
    <col min="6918" max="7168" width="9.140625" style="383"/>
    <col min="7169" max="7169" width="20.85546875" style="383" customWidth="1"/>
    <col min="7170" max="7170" width="46.85546875" style="383" customWidth="1"/>
    <col min="7171" max="7173" width="14" style="383" customWidth="1"/>
    <col min="7174" max="7424" width="9.140625" style="383"/>
    <col min="7425" max="7425" width="20.85546875" style="383" customWidth="1"/>
    <col min="7426" max="7426" width="46.85546875" style="383" customWidth="1"/>
    <col min="7427" max="7429" width="14" style="383" customWidth="1"/>
    <col min="7430" max="7680" width="9.140625" style="383"/>
    <col min="7681" max="7681" width="20.85546875" style="383" customWidth="1"/>
    <col min="7682" max="7682" width="46.85546875" style="383" customWidth="1"/>
    <col min="7683" max="7685" width="14" style="383" customWidth="1"/>
    <col min="7686" max="7936" width="9.140625" style="383"/>
    <col min="7937" max="7937" width="20.85546875" style="383" customWidth="1"/>
    <col min="7938" max="7938" width="46.85546875" style="383" customWidth="1"/>
    <col min="7939" max="7941" width="14" style="383" customWidth="1"/>
    <col min="7942" max="8192" width="9.140625" style="383"/>
    <col min="8193" max="8193" width="20.85546875" style="383" customWidth="1"/>
    <col min="8194" max="8194" width="46.85546875" style="383" customWidth="1"/>
    <col min="8195" max="8197" width="14" style="383" customWidth="1"/>
    <col min="8198" max="8448" width="9.140625" style="383"/>
    <col min="8449" max="8449" width="20.85546875" style="383" customWidth="1"/>
    <col min="8450" max="8450" width="46.85546875" style="383" customWidth="1"/>
    <col min="8451" max="8453" width="14" style="383" customWidth="1"/>
    <col min="8454" max="8704" width="9.140625" style="383"/>
    <col min="8705" max="8705" width="20.85546875" style="383" customWidth="1"/>
    <col min="8706" max="8706" width="46.85546875" style="383" customWidth="1"/>
    <col min="8707" max="8709" width="14" style="383" customWidth="1"/>
    <col min="8710" max="8960" width="9.140625" style="383"/>
    <col min="8961" max="8961" width="20.85546875" style="383" customWidth="1"/>
    <col min="8962" max="8962" width="46.85546875" style="383" customWidth="1"/>
    <col min="8963" max="8965" width="14" style="383" customWidth="1"/>
    <col min="8966" max="9216" width="9.140625" style="383"/>
    <col min="9217" max="9217" width="20.85546875" style="383" customWidth="1"/>
    <col min="9218" max="9218" width="46.85546875" style="383" customWidth="1"/>
    <col min="9219" max="9221" width="14" style="383" customWidth="1"/>
    <col min="9222" max="9472" width="9.140625" style="383"/>
    <col min="9473" max="9473" width="20.85546875" style="383" customWidth="1"/>
    <col min="9474" max="9474" width="46.85546875" style="383" customWidth="1"/>
    <col min="9475" max="9477" width="14" style="383" customWidth="1"/>
    <col min="9478" max="9728" width="9.140625" style="383"/>
    <col min="9729" max="9729" width="20.85546875" style="383" customWidth="1"/>
    <col min="9730" max="9730" width="46.85546875" style="383" customWidth="1"/>
    <col min="9731" max="9733" width="14" style="383" customWidth="1"/>
    <col min="9734" max="9984" width="9.140625" style="383"/>
    <col min="9985" max="9985" width="20.85546875" style="383" customWidth="1"/>
    <col min="9986" max="9986" width="46.85546875" style="383" customWidth="1"/>
    <col min="9987" max="9989" width="14" style="383" customWidth="1"/>
    <col min="9990" max="10240" width="9.140625" style="383"/>
    <col min="10241" max="10241" width="20.85546875" style="383" customWidth="1"/>
    <col min="10242" max="10242" width="46.85546875" style="383" customWidth="1"/>
    <col min="10243" max="10245" width="14" style="383" customWidth="1"/>
    <col min="10246" max="10496" width="9.140625" style="383"/>
    <col min="10497" max="10497" width="20.85546875" style="383" customWidth="1"/>
    <col min="10498" max="10498" width="46.85546875" style="383" customWidth="1"/>
    <col min="10499" max="10501" width="14" style="383" customWidth="1"/>
    <col min="10502" max="10752" width="9.140625" style="383"/>
    <col min="10753" max="10753" width="20.85546875" style="383" customWidth="1"/>
    <col min="10754" max="10754" width="46.85546875" style="383" customWidth="1"/>
    <col min="10755" max="10757" width="14" style="383" customWidth="1"/>
    <col min="10758" max="11008" width="9.140625" style="383"/>
    <col min="11009" max="11009" width="20.85546875" style="383" customWidth="1"/>
    <col min="11010" max="11010" width="46.85546875" style="383" customWidth="1"/>
    <col min="11011" max="11013" width="14" style="383" customWidth="1"/>
    <col min="11014" max="11264" width="9.140625" style="383"/>
    <col min="11265" max="11265" width="20.85546875" style="383" customWidth="1"/>
    <col min="11266" max="11266" width="46.85546875" style="383" customWidth="1"/>
    <col min="11267" max="11269" width="14" style="383" customWidth="1"/>
    <col min="11270" max="11520" width="9.140625" style="383"/>
    <col min="11521" max="11521" width="20.85546875" style="383" customWidth="1"/>
    <col min="11522" max="11522" width="46.85546875" style="383" customWidth="1"/>
    <col min="11523" max="11525" width="14" style="383" customWidth="1"/>
    <col min="11526" max="11776" width="9.140625" style="383"/>
    <col min="11777" max="11777" width="20.85546875" style="383" customWidth="1"/>
    <col min="11778" max="11778" width="46.85546875" style="383" customWidth="1"/>
    <col min="11779" max="11781" width="14" style="383" customWidth="1"/>
    <col min="11782" max="12032" width="9.140625" style="383"/>
    <col min="12033" max="12033" width="20.85546875" style="383" customWidth="1"/>
    <col min="12034" max="12034" width="46.85546875" style="383" customWidth="1"/>
    <col min="12035" max="12037" width="14" style="383" customWidth="1"/>
    <col min="12038" max="12288" width="9.140625" style="383"/>
    <col min="12289" max="12289" width="20.85546875" style="383" customWidth="1"/>
    <col min="12290" max="12290" width="46.85546875" style="383" customWidth="1"/>
    <col min="12291" max="12293" width="14" style="383" customWidth="1"/>
    <col min="12294" max="12544" width="9.140625" style="383"/>
    <col min="12545" max="12545" width="20.85546875" style="383" customWidth="1"/>
    <col min="12546" max="12546" width="46.85546875" style="383" customWidth="1"/>
    <col min="12547" max="12549" width="14" style="383" customWidth="1"/>
    <col min="12550" max="12800" width="9.140625" style="383"/>
    <col min="12801" max="12801" width="20.85546875" style="383" customWidth="1"/>
    <col min="12802" max="12802" width="46.85546875" style="383" customWidth="1"/>
    <col min="12803" max="12805" width="14" style="383" customWidth="1"/>
    <col min="12806" max="13056" width="9.140625" style="383"/>
    <col min="13057" max="13057" width="20.85546875" style="383" customWidth="1"/>
    <col min="13058" max="13058" width="46.85546875" style="383" customWidth="1"/>
    <col min="13059" max="13061" width="14" style="383" customWidth="1"/>
    <col min="13062" max="13312" width="9.140625" style="383"/>
    <col min="13313" max="13313" width="20.85546875" style="383" customWidth="1"/>
    <col min="13314" max="13314" width="46.85546875" style="383" customWidth="1"/>
    <col min="13315" max="13317" width="14" style="383" customWidth="1"/>
    <col min="13318" max="13568" width="9.140625" style="383"/>
    <col min="13569" max="13569" width="20.85546875" style="383" customWidth="1"/>
    <col min="13570" max="13570" width="46.85546875" style="383" customWidth="1"/>
    <col min="13571" max="13573" width="14" style="383" customWidth="1"/>
    <col min="13574" max="13824" width="9.140625" style="383"/>
    <col min="13825" max="13825" width="20.85546875" style="383" customWidth="1"/>
    <col min="13826" max="13826" width="46.85546875" style="383" customWidth="1"/>
    <col min="13827" max="13829" width="14" style="383" customWidth="1"/>
    <col min="13830" max="14080" width="9.140625" style="383"/>
    <col min="14081" max="14081" width="20.85546875" style="383" customWidth="1"/>
    <col min="14082" max="14082" width="46.85546875" style="383" customWidth="1"/>
    <col min="14083" max="14085" width="14" style="383" customWidth="1"/>
    <col min="14086" max="14336" width="9.140625" style="383"/>
    <col min="14337" max="14337" width="20.85546875" style="383" customWidth="1"/>
    <col min="14338" max="14338" width="46.85546875" style="383" customWidth="1"/>
    <col min="14339" max="14341" width="14" style="383" customWidth="1"/>
    <col min="14342" max="14592" width="9.140625" style="383"/>
    <col min="14593" max="14593" width="20.85546875" style="383" customWidth="1"/>
    <col min="14594" max="14594" width="46.85546875" style="383" customWidth="1"/>
    <col min="14595" max="14597" width="14" style="383" customWidth="1"/>
    <col min="14598" max="14848" width="9.140625" style="383"/>
    <col min="14849" max="14849" width="20.85546875" style="383" customWidth="1"/>
    <col min="14850" max="14850" width="46.85546875" style="383" customWidth="1"/>
    <col min="14851" max="14853" width="14" style="383" customWidth="1"/>
    <col min="14854" max="15104" width="9.140625" style="383"/>
    <col min="15105" max="15105" width="20.85546875" style="383" customWidth="1"/>
    <col min="15106" max="15106" width="46.85546875" style="383" customWidth="1"/>
    <col min="15107" max="15109" width="14" style="383" customWidth="1"/>
    <col min="15110" max="15360" width="9.140625" style="383"/>
    <col min="15361" max="15361" width="20.85546875" style="383" customWidth="1"/>
    <col min="15362" max="15362" width="46.85546875" style="383" customWidth="1"/>
    <col min="15363" max="15365" width="14" style="383" customWidth="1"/>
    <col min="15366" max="15616" width="9.140625" style="383"/>
    <col min="15617" max="15617" width="20.85546875" style="383" customWidth="1"/>
    <col min="15618" max="15618" width="46.85546875" style="383" customWidth="1"/>
    <col min="15619" max="15621" width="14" style="383" customWidth="1"/>
    <col min="15622" max="15872" width="9.140625" style="383"/>
    <col min="15873" max="15873" width="20.85546875" style="383" customWidth="1"/>
    <col min="15874" max="15874" width="46.85546875" style="383" customWidth="1"/>
    <col min="15875" max="15877" width="14" style="383" customWidth="1"/>
    <col min="15878" max="16128" width="9.140625" style="383"/>
    <col min="16129" max="16129" width="20.85546875" style="383" customWidth="1"/>
    <col min="16130" max="16130" width="46.85546875" style="383" customWidth="1"/>
    <col min="16131" max="16133" width="14" style="383" customWidth="1"/>
    <col min="16134" max="16384" width="9.140625" style="383"/>
  </cols>
  <sheetData>
    <row r="1" spans="1:5" ht="15.95" customHeight="1" x14ac:dyDescent="0.2">
      <c r="B1" s="384"/>
      <c r="C1" s="385" t="s">
        <v>619</v>
      </c>
      <c r="D1" s="385"/>
      <c r="E1" s="385"/>
    </row>
    <row r="2" spans="1:5" ht="15.95" customHeight="1" x14ac:dyDescent="0.2">
      <c r="B2" s="384" t="s">
        <v>195</v>
      </c>
      <c r="C2" s="385" t="s">
        <v>196</v>
      </c>
      <c r="D2" s="385"/>
      <c r="E2" s="385"/>
    </row>
    <row r="3" spans="1:5" ht="15.95" customHeight="1" x14ac:dyDescent="0.2">
      <c r="C3" s="799" t="s">
        <v>577</v>
      </c>
      <c r="D3" s="799"/>
      <c r="E3" s="799"/>
    </row>
    <row r="4" spans="1:5" ht="15.95" customHeight="1" x14ac:dyDescent="0.2">
      <c r="C4" s="386" t="s">
        <v>714</v>
      </c>
      <c r="D4" s="386"/>
      <c r="E4" s="386"/>
    </row>
    <row r="5" spans="1:5" ht="12.75" customHeight="1" x14ac:dyDescent="0.2">
      <c r="C5" s="386"/>
      <c r="D5" s="386"/>
      <c r="E5" s="386"/>
    </row>
    <row r="6" spans="1:5" s="387" customFormat="1" ht="18.75" customHeight="1" x14ac:dyDescent="0.25">
      <c r="A6" s="800" t="s">
        <v>197</v>
      </c>
      <c r="B6" s="800"/>
      <c r="C6" s="800"/>
      <c r="D6" s="800"/>
      <c r="E6" s="800"/>
    </row>
    <row r="7" spans="1:5" s="387" customFormat="1" ht="18.75" customHeight="1" x14ac:dyDescent="0.25">
      <c r="A7" s="800" t="s">
        <v>576</v>
      </c>
      <c r="B7" s="800"/>
      <c r="C7" s="800"/>
      <c r="D7" s="800"/>
      <c r="E7" s="800"/>
    </row>
    <row r="8" spans="1:5" s="387" customFormat="1" ht="18.75" customHeight="1" x14ac:dyDescent="0.25">
      <c r="A8" s="800" t="s">
        <v>635</v>
      </c>
      <c r="B8" s="800"/>
      <c r="C8" s="800"/>
      <c r="D8" s="800"/>
      <c r="E8" s="800"/>
    </row>
    <row r="10" spans="1:5" ht="15.75" thickBot="1" x14ac:dyDescent="0.3">
      <c r="E10" s="390" t="s">
        <v>182</v>
      </c>
    </row>
    <row r="11" spans="1:5" ht="57" thickBot="1" x14ac:dyDescent="0.25">
      <c r="A11" s="391" t="s">
        <v>198</v>
      </c>
      <c r="B11" s="392" t="s">
        <v>199</v>
      </c>
      <c r="C11" s="393" t="s">
        <v>187</v>
      </c>
      <c r="D11" s="394" t="s">
        <v>616</v>
      </c>
      <c r="E11" s="395" t="s">
        <v>636</v>
      </c>
    </row>
    <row r="12" spans="1:5" ht="20.100000000000001" customHeight="1" x14ac:dyDescent="0.2">
      <c r="A12" s="396" t="s">
        <v>200</v>
      </c>
      <c r="B12" s="397" t="s">
        <v>201</v>
      </c>
      <c r="C12" s="398">
        <f>C13+C30+C19+C25</f>
        <v>0</v>
      </c>
      <c r="D12" s="398">
        <f>D13+D30+D19+D25</f>
        <v>0</v>
      </c>
      <c r="E12" s="399">
        <f>E13+E30+E19+E25</f>
        <v>0</v>
      </c>
    </row>
    <row r="13" spans="1:5" ht="31.5" customHeight="1" x14ac:dyDescent="0.2">
      <c r="A13" s="400" t="s">
        <v>202</v>
      </c>
      <c r="B13" s="401" t="s">
        <v>203</v>
      </c>
      <c r="C13" s="402">
        <f>ABS(C14)-ABS(C19)-ABS(C25)</f>
        <v>0</v>
      </c>
      <c r="D13" s="402">
        <f>ABS(D14)-ABS(D19)-ABS(D25)</f>
        <v>0</v>
      </c>
      <c r="E13" s="403">
        <f>ABS(E14)-ABS(E19)-ABS(E25)</f>
        <v>0</v>
      </c>
    </row>
    <row r="14" spans="1:5" ht="31.5" customHeight="1" x14ac:dyDescent="0.2">
      <c r="A14" s="400" t="s">
        <v>204</v>
      </c>
      <c r="B14" s="401" t="s">
        <v>205</v>
      </c>
      <c r="C14" s="402">
        <f>C16-ABS(C18)</f>
        <v>0</v>
      </c>
      <c r="D14" s="402">
        <f>D16-ABS(D18)</f>
        <v>0</v>
      </c>
      <c r="E14" s="403">
        <f>E16-ABS(E18)</f>
        <v>0</v>
      </c>
    </row>
    <row r="15" spans="1:5" ht="33.75" customHeight="1" x14ac:dyDescent="0.2">
      <c r="A15" s="404" t="s">
        <v>206</v>
      </c>
      <c r="B15" s="405" t="s">
        <v>207</v>
      </c>
      <c r="C15" s="406">
        <f>C16</f>
        <v>0</v>
      </c>
      <c r="D15" s="406">
        <f>D16</f>
        <v>0</v>
      </c>
      <c r="E15" s="407">
        <f>E16</f>
        <v>0</v>
      </c>
    </row>
    <row r="16" spans="1:5" ht="48" customHeight="1" x14ac:dyDescent="0.2">
      <c r="A16" s="404" t="s">
        <v>208</v>
      </c>
      <c r="B16" s="405" t="s">
        <v>209</v>
      </c>
      <c r="C16" s="406"/>
      <c r="D16" s="408"/>
      <c r="E16" s="409"/>
    </row>
    <row r="17" spans="1:5" ht="35.25" customHeight="1" x14ac:dyDescent="0.2">
      <c r="A17" s="404" t="s">
        <v>210</v>
      </c>
      <c r="B17" s="405" t="s">
        <v>211</v>
      </c>
      <c r="C17" s="406">
        <f>C18</f>
        <v>0</v>
      </c>
      <c r="D17" s="406">
        <f>D18</f>
        <v>0</v>
      </c>
      <c r="E17" s="407">
        <f>E18</f>
        <v>0</v>
      </c>
    </row>
    <row r="18" spans="1:5" ht="46.5" customHeight="1" x14ac:dyDescent="0.2">
      <c r="A18" s="404" t="s">
        <v>212</v>
      </c>
      <c r="B18" s="405" t="s">
        <v>213</v>
      </c>
      <c r="C18" s="406"/>
      <c r="D18" s="408"/>
      <c r="E18" s="409"/>
    </row>
    <row r="19" spans="1:5" ht="33.75" customHeight="1" x14ac:dyDescent="0.2">
      <c r="A19" s="400" t="s">
        <v>214</v>
      </c>
      <c r="B19" s="401" t="s">
        <v>215</v>
      </c>
      <c r="C19" s="402">
        <f>C22-ABS(C24)</f>
        <v>0</v>
      </c>
      <c r="D19" s="410"/>
      <c r="E19" s="411"/>
    </row>
    <row r="20" spans="1:5" ht="45" customHeight="1" x14ac:dyDescent="0.2">
      <c r="A20" s="412" t="s">
        <v>216</v>
      </c>
      <c r="B20" s="413" t="s">
        <v>217</v>
      </c>
      <c r="C20" s="414">
        <f>C21-ABS(C23)</f>
        <v>0</v>
      </c>
      <c r="D20" s="414">
        <f>D21-ABS(D23)</f>
        <v>0</v>
      </c>
      <c r="E20" s="415">
        <f>E21-ABS(E23)</f>
        <v>0</v>
      </c>
    </row>
    <row r="21" spans="1:5" ht="45" customHeight="1" x14ac:dyDescent="0.2">
      <c r="A21" s="412" t="s">
        <v>218</v>
      </c>
      <c r="B21" s="405" t="s">
        <v>219</v>
      </c>
      <c r="C21" s="406">
        <f>C22</f>
        <v>0</v>
      </c>
      <c r="D21" s="406">
        <f>D22</f>
        <v>0</v>
      </c>
      <c r="E21" s="407">
        <f>E22</f>
        <v>0</v>
      </c>
    </row>
    <row r="22" spans="1:5" ht="50.25" customHeight="1" x14ac:dyDescent="0.2">
      <c r="A22" s="412" t="s">
        <v>220</v>
      </c>
      <c r="B22" s="405" t="s">
        <v>221</v>
      </c>
      <c r="C22" s="406"/>
      <c r="D22" s="408"/>
      <c r="E22" s="409"/>
    </row>
    <row r="23" spans="1:5" ht="49.5" customHeight="1" x14ac:dyDescent="0.2">
      <c r="A23" s="412" t="s">
        <v>222</v>
      </c>
      <c r="B23" s="405" t="s">
        <v>223</v>
      </c>
      <c r="C23" s="406">
        <f>C24</f>
        <v>0</v>
      </c>
      <c r="D23" s="406">
        <f>D24</f>
        <v>0</v>
      </c>
      <c r="E23" s="407">
        <f>E24</f>
        <v>0</v>
      </c>
    </row>
    <row r="24" spans="1:5" ht="48.75" customHeight="1" x14ac:dyDescent="0.2">
      <c r="A24" s="412" t="s">
        <v>224</v>
      </c>
      <c r="B24" s="405" t="s">
        <v>225</v>
      </c>
      <c r="C24" s="406"/>
      <c r="D24" s="408"/>
      <c r="E24" s="409"/>
    </row>
    <row r="25" spans="1:5" ht="30.75" customHeight="1" x14ac:dyDescent="0.2">
      <c r="A25" s="400" t="s">
        <v>226</v>
      </c>
      <c r="B25" s="401" t="s">
        <v>227</v>
      </c>
      <c r="C25" s="402">
        <f>ABS(C27)-ABS(C29)</f>
        <v>0</v>
      </c>
      <c r="D25" s="402">
        <f>ABS(D27)-D29</f>
        <v>0</v>
      </c>
      <c r="E25" s="403">
        <f>ABS(E27)-E29</f>
        <v>0</v>
      </c>
    </row>
    <row r="26" spans="1:5" ht="31.5" customHeight="1" x14ac:dyDescent="0.2">
      <c r="A26" s="412" t="s">
        <v>228</v>
      </c>
      <c r="B26" s="413" t="s">
        <v>229</v>
      </c>
      <c r="C26" s="406">
        <f>C27</f>
        <v>0</v>
      </c>
      <c r="D26" s="406">
        <f>D27</f>
        <v>0</v>
      </c>
      <c r="E26" s="407">
        <f>E27</f>
        <v>0</v>
      </c>
    </row>
    <row r="27" spans="1:5" ht="94.5" customHeight="1" x14ac:dyDescent="0.2">
      <c r="A27" s="412" t="s">
        <v>230</v>
      </c>
      <c r="B27" s="405" t="s">
        <v>231</v>
      </c>
      <c r="C27" s="406"/>
      <c r="D27" s="408"/>
      <c r="E27" s="409"/>
    </row>
    <row r="28" spans="1:5" ht="35.25" customHeight="1" x14ac:dyDescent="0.2">
      <c r="A28" s="412" t="s">
        <v>232</v>
      </c>
      <c r="B28" s="405" t="s">
        <v>233</v>
      </c>
      <c r="C28" s="406">
        <f>C29</f>
        <v>0</v>
      </c>
      <c r="D28" s="406">
        <f>D29</f>
        <v>0</v>
      </c>
      <c r="E28" s="407">
        <f>E29</f>
        <v>0</v>
      </c>
    </row>
    <row r="29" spans="1:5" ht="51" customHeight="1" x14ac:dyDescent="0.2">
      <c r="A29" s="412" t="s">
        <v>234</v>
      </c>
      <c r="B29" s="405" t="s">
        <v>235</v>
      </c>
      <c r="C29" s="406"/>
      <c r="D29" s="408"/>
      <c r="E29" s="409"/>
    </row>
    <row r="30" spans="1:5" ht="27" customHeight="1" x14ac:dyDescent="0.2">
      <c r="A30" s="400" t="s">
        <v>202</v>
      </c>
      <c r="B30" s="401" t="s">
        <v>236</v>
      </c>
      <c r="C30" s="402">
        <f>C36-ABS(C31)</f>
        <v>0</v>
      </c>
      <c r="D30" s="402">
        <f>D36-ABS(D31)</f>
        <v>0</v>
      </c>
      <c r="E30" s="403">
        <f>E36-ABS(E31)</f>
        <v>0</v>
      </c>
    </row>
    <row r="31" spans="1:5" ht="36.75" customHeight="1" x14ac:dyDescent="0.2">
      <c r="A31" s="412" t="s">
        <v>237</v>
      </c>
      <c r="B31" s="413" t="s">
        <v>238</v>
      </c>
      <c r="C31" s="406">
        <f>C32</f>
        <v>-19872355</v>
      </c>
      <c r="D31" s="406">
        <f t="shared" ref="C31:E34" si="0">D32</f>
        <v>-19722355</v>
      </c>
      <c r="E31" s="407">
        <f t="shared" si="0"/>
        <v>-20054355</v>
      </c>
    </row>
    <row r="32" spans="1:5" ht="27" customHeight="1" x14ac:dyDescent="0.2">
      <c r="A32" s="412" t="s">
        <v>239</v>
      </c>
      <c r="B32" s="413" t="s">
        <v>240</v>
      </c>
      <c r="C32" s="406">
        <f>C34</f>
        <v>-19872355</v>
      </c>
      <c r="D32" s="406">
        <f>D34</f>
        <v>-19722355</v>
      </c>
      <c r="E32" s="407">
        <f>E34</f>
        <v>-20054355</v>
      </c>
    </row>
    <row r="33" spans="1:5" ht="27" customHeight="1" x14ac:dyDescent="0.2">
      <c r="A33" s="412" t="s">
        <v>609</v>
      </c>
      <c r="B33" s="405" t="s">
        <v>610</v>
      </c>
      <c r="C33" s="406">
        <f>C34</f>
        <v>-19872355</v>
      </c>
      <c r="D33" s="406">
        <f>D34</f>
        <v>-19722355</v>
      </c>
      <c r="E33" s="407">
        <f>E34</f>
        <v>-20054355</v>
      </c>
    </row>
    <row r="34" spans="1:5" ht="33" customHeight="1" x14ac:dyDescent="0.2">
      <c r="A34" s="412" t="s">
        <v>241</v>
      </c>
      <c r="B34" s="413" t="s">
        <v>242</v>
      </c>
      <c r="C34" s="406">
        <f t="shared" si="0"/>
        <v>-19872355</v>
      </c>
      <c r="D34" s="406">
        <f t="shared" si="0"/>
        <v>-19722355</v>
      </c>
      <c r="E34" s="407">
        <f t="shared" si="0"/>
        <v>-20054355</v>
      </c>
    </row>
    <row r="35" spans="1:5" ht="35.25" customHeight="1" x14ac:dyDescent="0.2">
      <c r="A35" s="412" t="s">
        <v>243</v>
      </c>
      <c r="B35" s="405" t="s">
        <v>244</v>
      </c>
      <c r="C35" s="406">
        <v>-19872355</v>
      </c>
      <c r="D35" s="406">
        <v>-19722355</v>
      </c>
      <c r="E35" s="406">
        <v>-20054355</v>
      </c>
    </row>
    <row r="36" spans="1:5" ht="27" customHeight="1" x14ac:dyDescent="0.2">
      <c r="A36" s="412" t="s">
        <v>245</v>
      </c>
      <c r="B36" s="413" t="s">
        <v>246</v>
      </c>
      <c r="C36" s="406">
        <f>C37</f>
        <v>19872355</v>
      </c>
      <c r="D36" s="406">
        <f t="shared" ref="D36:E38" si="1">D37</f>
        <v>19722355</v>
      </c>
      <c r="E36" s="407">
        <f t="shared" si="1"/>
        <v>20054355</v>
      </c>
    </row>
    <row r="37" spans="1:5" ht="30.75" customHeight="1" x14ac:dyDescent="0.2">
      <c r="A37" s="404" t="s">
        <v>247</v>
      </c>
      <c r="B37" s="405" t="s">
        <v>248</v>
      </c>
      <c r="C37" s="406">
        <f>C38</f>
        <v>19872355</v>
      </c>
      <c r="D37" s="406">
        <f t="shared" si="1"/>
        <v>19722355</v>
      </c>
      <c r="E37" s="407">
        <f t="shared" si="1"/>
        <v>20054355</v>
      </c>
    </row>
    <row r="38" spans="1:5" ht="34.5" customHeight="1" x14ac:dyDescent="0.2">
      <c r="A38" s="412" t="s">
        <v>249</v>
      </c>
      <c r="B38" s="413" t="s">
        <v>250</v>
      </c>
      <c r="C38" s="406">
        <f>C39</f>
        <v>19872355</v>
      </c>
      <c r="D38" s="406">
        <f t="shared" si="1"/>
        <v>19722355</v>
      </c>
      <c r="E38" s="407">
        <f t="shared" si="1"/>
        <v>20054355</v>
      </c>
    </row>
    <row r="39" spans="1:5" ht="31.5" customHeight="1" thickBot="1" x14ac:dyDescent="0.25">
      <c r="A39" s="416" t="s">
        <v>251</v>
      </c>
      <c r="B39" s="417" t="s">
        <v>252</v>
      </c>
      <c r="C39" s="418">
        <v>19872355</v>
      </c>
      <c r="D39" s="418">
        <v>19722355</v>
      </c>
      <c r="E39" s="419">
        <v>20054355</v>
      </c>
    </row>
  </sheetData>
  <mergeCells count="4">
    <mergeCell ref="C3:E3"/>
    <mergeCell ref="A6:E6"/>
    <mergeCell ref="A7:E7"/>
    <mergeCell ref="A8:E8"/>
  </mergeCells>
  <pageMargins left="0.19685039370078741" right="0.19685039370078741" top="0.23622047244094491" bottom="0.19" header="0.15748031496062992" footer="0.19"/>
  <pageSetup paperSize="9" scale="9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5"/>
  <sheetViews>
    <sheetView showGridLines="0" view="pageBreakPreview" zoomScaleSheetLayoutView="100" workbookViewId="0">
      <selection activeCell="P4" sqref="P4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48" style="1" customWidth="1"/>
    <col min="14" max="14" width="7.140625" style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6.85546875" style="1" customWidth="1"/>
    <col min="22" max="22" width="7.7109375" style="1" customWidth="1"/>
    <col min="23" max="23" width="0" style="1" hidden="1" customWidth="1"/>
    <col min="24" max="25" width="14.28515625" style="1" customWidth="1"/>
    <col min="26" max="26" width="14.14062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620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54"/>
      <c r="N3" s="755"/>
      <c r="O3" s="756"/>
      <c r="P3" s="76"/>
      <c r="Q3" s="76"/>
      <c r="R3" s="76"/>
      <c r="S3" s="76"/>
      <c r="T3" s="76"/>
      <c r="U3" s="76"/>
      <c r="V3" s="78" t="s">
        <v>185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57"/>
      <c r="N4" s="758"/>
      <c r="O4" s="758"/>
      <c r="P4" s="76"/>
      <c r="Q4" s="76"/>
      <c r="R4" s="76"/>
      <c r="S4" s="76"/>
      <c r="T4" s="76"/>
      <c r="U4" s="76"/>
      <c r="V4" s="78" t="s">
        <v>184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578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713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831" t="s">
        <v>637</v>
      </c>
      <c r="N8" s="832"/>
      <c r="O8" s="832"/>
      <c r="P8" s="832"/>
      <c r="Q8" s="832"/>
      <c r="R8" s="832"/>
      <c r="S8" s="832"/>
      <c r="T8" s="832"/>
      <c r="U8" s="832"/>
      <c r="V8" s="832"/>
      <c r="W8" s="832"/>
      <c r="X8" s="832"/>
      <c r="Y8" s="832"/>
      <c r="Z8" s="832"/>
      <c r="AA8" s="3"/>
      <c r="AB8" s="2"/>
    </row>
    <row r="9" spans="1:28" ht="12.75" customHeight="1" x14ac:dyDescent="0.25">
      <c r="A9" s="74" t="s">
        <v>183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832"/>
      <c r="N9" s="832"/>
      <c r="O9" s="832"/>
      <c r="P9" s="832"/>
      <c r="Q9" s="832"/>
      <c r="R9" s="832"/>
      <c r="S9" s="832"/>
      <c r="T9" s="832"/>
      <c r="U9" s="832"/>
      <c r="V9" s="832"/>
      <c r="W9" s="832"/>
      <c r="X9" s="832"/>
      <c r="Y9" s="832"/>
      <c r="Z9" s="832"/>
      <c r="AA9" s="3"/>
      <c r="AB9" s="2"/>
    </row>
    <row r="10" spans="1:28" ht="27.75" customHeight="1" x14ac:dyDescent="0.25">
      <c r="A10" s="74" t="s">
        <v>186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832"/>
      <c r="N10" s="832"/>
      <c r="O10" s="832"/>
      <c r="P10" s="832"/>
      <c r="Q10" s="832"/>
      <c r="R10" s="832"/>
      <c r="S10" s="832"/>
      <c r="T10" s="832"/>
      <c r="U10" s="832"/>
      <c r="V10" s="832"/>
      <c r="W10" s="832"/>
      <c r="X10" s="832"/>
      <c r="Y10" s="832"/>
      <c r="Z10" s="832"/>
      <c r="AA10" s="3"/>
      <c r="AB10" s="2"/>
    </row>
    <row r="11" spans="1:28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3"/>
      <c r="AB11" s="2"/>
    </row>
    <row r="12" spans="1:28" ht="12.75" customHeight="1" thickBot="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7"/>
      <c r="Z12" s="8" t="s">
        <v>182</v>
      </c>
      <c r="AA12" s="3"/>
      <c r="AB12" s="2"/>
    </row>
    <row r="13" spans="1:28" ht="45.75" customHeight="1" thickBot="1" x14ac:dyDescent="0.25">
      <c r="A13" s="7"/>
      <c r="B13" s="66"/>
      <c r="C13" s="66"/>
      <c r="D13" s="66"/>
      <c r="E13" s="66"/>
      <c r="F13" s="66"/>
      <c r="G13" s="66"/>
      <c r="H13" s="66"/>
      <c r="I13" s="66"/>
      <c r="J13" s="66"/>
      <c r="K13" s="65"/>
      <c r="L13" s="64"/>
      <c r="M13" s="60" t="s">
        <v>181</v>
      </c>
      <c r="N13" s="62" t="s">
        <v>180</v>
      </c>
      <c r="O13" s="61" t="s">
        <v>179</v>
      </c>
      <c r="P13" s="61" t="s">
        <v>178</v>
      </c>
      <c r="Q13" s="63" t="s">
        <v>177</v>
      </c>
      <c r="R13" s="816" t="s">
        <v>176</v>
      </c>
      <c r="S13" s="816"/>
      <c r="T13" s="816"/>
      <c r="U13" s="816"/>
      <c r="V13" s="62" t="s">
        <v>175</v>
      </c>
      <c r="W13" s="61" t="s">
        <v>174</v>
      </c>
      <c r="X13" s="61">
        <v>2019</v>
      </c>
      <c r="Y13" s="60">
        <v>2020</v>
      </c>
      <c r="Z13" s="59">
        <v>2021</v>
      </c>
      <c r="AA13" s="58"/>
      <c r="AB13" s="3"/>
    </row>
    <row r="14" spans="1:28" ht="13.5" customHeight="1" thickBot="1" x14ac:dyDescent="0.25">
      <c r="A14" s="49"/>
      <c r="B14" s="57"/>
      <c r="C14" s="56"/>
      <c r="D14" s="55"/>
      <c r="E14" s="54"/>
      <c r="F14" s="54"/>
      <c r="G14" s="54"/>
      <c r="H14" s="54"/>
      <c r="I14" s="54"/>
      <c r="J14" s="54"/>
      <c r="K14" s="54"/>
      <c r="L14" s="53"/>
      <c r="M14" s="50">
        <v>1</v>
      </c>
      <c r="N14" s="50">
        <v>2</v>
      </c>
      <c r="O14" s="50">
        <v>3</v>
      </c>
      <c r="P14" s="50">
        <v>4</v>
      </c>
      <c r="Q14" s="52">
        <v>5</v>
      </c>
      <c r="R14" s="817">
        <v>5</v>
      </c>
      <c r="S14" s="817"/>
      <c r="T14" s="817"/>
      <c r="U14" s="817"/>
      <c r="V14" s="51">
        <v>6</v>
      </c>
      <c r="W14" s="50">
        <v>7</v>
      </c>
      <c r="X14" s="50">
        <v>7</v>
      </c>
      <c r="Y14" s="50">
        <v>8</v>
      </c>
      <c r="Z14" s="50">
        <v>9</v>
      </c>
      <c r="AA14" s="49"/>
      <c r="AB14" s="3"/>
    </row>
    <row r="15" spans="1:28" ht="43.5" customHeight="1" x14ac:dyDescent="0.2">
      <c r="A15" s="21"/>
      <c r="B15" s="20"/>
      <c r="C15" s="818" t="s">
        <v>583</v>
      </c>
      <c r="D15" s="819"/>
      <c r="E15" s="819"/>
      <c r="F15" s="819"/>
      <c r="G15" s="819"/>
      <c r="H15" s="819"/>
      <c r="I15" s="819"/>
      <c r="J15" s="819"/>
      <c r="K15" s="819"/>
      <c r="L15" s="819"/>
      <c r="M15" s="820"/>
      <c r="N15" s="102">
        <v>616</v>
      </c>
      <c r="O15" s="103" t="s">
        <v>1</v>
      </c>
      <c r="P15" s="104" t="s">
        <v>1</v>
      </c>
      <c r="Q15" s="105" t="s">
        <v>1</v>
      </c>
      <c r="R15" s="106" t="s">
        <v>1</v>
      </c>
      <c r="S15" s="107" t="s">
        <v>1</v>
      </c>
      <c r="T15" s="106" t="s">
        <v>1</v>
      </c>
      <c r="U15" s="108" t="s">
        <v>1</v>
      </c>
      <c r="V15" s="289"/>
      <c r="W15" s="290"/>
      <c r="X15" s="291"/>
      <c r="Y15" s="291"/>
      <c r="Z15" s="292"/>
      <c r="AA15" s="8"/>
      <c r="AB15" s="3"/>
    </row>
    <row r="16" spans="1:28" ht="23.25" customHeight="1" x14ac:dyDescent="0.2">
      <c r="A16" s="21"/>
      <c r="B16" s="20"/>
      <c r="C16" s="109"/>
      <c r="D16" s="821" t="s">
        <v>173</v>
      </c>
      <c r="E16" s="822"/>
      <c r="F16" s="822"/>
      <c r="G16" s="822"/>
      <c r="H16" s="822"/>
      <c r="I16" s="822"/>
      <c r="J16" s="822"/>
      <c r="K16" s="822"/>
      <c r="L16" s="822"/>
      <c r="M16" s="823"/>
      <c r="N16" s="48">
        <v>616</v>
      </c>
      <c r="O16" s="47">
        <v>1</v>
      </c>
      <c r="P16" s="46" t="s">
        <v>1</v>
      </c>
      <c r="Q16" s="12" t="s">
        <v>1</v>
      </c>
      <c r="R16" s="44" t="s">
        <v>1</v>
      </c>
      <c r="S16" s="45" t="s">
        <v>1</v>
      </c>
      <c r="T16" s="44" t="s">
        <v>1</v>
      </c>
      <c r="U16" s="43" t="s">
        <v>1</v>
      </c>
      <c r="V16" s="293"/>
      <c r="W16" s="294"/>
      <c r="X16" s="295">
        <f>X18+X22+X32</f>
        <v>10914711</v>
      </c>
      <c r="Y16" s="295">
        <f>Y18+Y22+Y32</f>
        <v>10434876</v>
      </c>
      <c r="Z16" s="296">
        <f>Z18+Z22+Z32</f>
        <v>9843980</v>
      </c>
      <c r="AA16" s="8"/>
      <c r="AB16" s="3"/>
    </row>
    <row r="17" spans="1:28" ht="83.25" customHeight="1" x14ac:dyDescent="0.2">
      <c r="A17" s="21"/>
      <c r="B17" s="20"/>
      <c r="C17" s="109"/>
      <c r="D17" s="30"/>
      <c r="E17" s="672"/>
      <c r="F17" s="672"/>
      <c r="G17" s="672"/>
      <c r="H17" s="672"/>
      <c r="I17" s="672"/>
      <c r="J17" s="672"/>
      <c r="K17" s="672"/>
      <c r="L17" s="672"/>
      <c r="M17" s="673" t="s">
        <v>579</v>
      </c>
      <c r="N17" s="674">
        <v>616</v>
      </c>
      <c r="O17" s="47">
        <v>1</v>
      </c>
      <c r="P17" s="46"/>
      <c r="Q17" s="12"/>
      <c r="R17" s="44"/>
      <c r="S17" s="45"/>
      <c r="T17" s="44"/>
      <c r="U17" s="43"/>
      <c r="V17" s="293"/>
      <c r="W17" s="294"/>
      <c r="X17" s="295">
        <f>X18+X23+X41</f>
        <v>10439991</v>
      </c>
      <c r="Y17" s="295">
        <f>Y19+Y23+Y41</f>
        <v>10187156</v>
      </c>
      <c r="Z17" s="296">
        <f>Z19+Z23+Z41</f>
        <v>9425260</v>
      </c>
      <c r="AA17" s="8"/>
      <c r="AB17" s="3"/>
    </row>
    <row r="18" spans="1:28" ht="43.5" customHeight="1" x14ac:dyDescent="0.2">
      <c r="A18" s="21"/>
      <c r="B18" s="20"/>
      <c r="C18" s="110"/>
      <c r="D18" s="30"/>
      <c r="E18" s="801" t="s">
        <v>172</v>
      </c>
      <c r="F18" s="802"/>
      <c r="G18" s="802"/>
      <c r="H18" s="802"/>
      <c r="I18" s="802"/>
      <c r="J18" s="802"/>
      <c r="K18" s="802"/>
      <c r="L18" s="802"/>
      <c r="M18" s="828"/>
      <c r="N18" s="94">
        <v>616</v>
      </c>
      <c r="O18" s="95">
        <v>1</v>
      </c>
      <c r="P18" s="96">
        <v>2</v>
      </c>
      <c r="Q18" s="92" t="s">
        <v>1</v>
      </c>
      <c r="R18" s="97" t="s">
        <v>1</v>
      </c>
      <c r="S18" s="98" t="s">
        <v>1</v>
      </c>
      <c r="T18" s="97" t="s">
        <v>1</v>
      </c>
      <c r="U18" s="99" t="s">
        <v>1</v>
      </c>
      <c r="V18" s="297"/>
      <c r="W18" s="298"/>
      <c r="X18" s="299">
        <f t="shared" ref="X18:Z20" si="0">X19</f>
        <v>935289</v>
      </c>
      <c r="Y18" s="299">
        <f t="shared" si="0"/>
        <v>935289</v>
      </c>
      <c r="Z18" s="300">
        <f t="shared" si="0"/>
        <v>935289</v>
      </c>
      <c r="AA18" s="8"/>
      <c r="AB18" s="3"/>
    </row>
    <row r="19" spans="1:28" ht="78" customHeight="1" x14ac:dyDescent="0.2">
      <c r="A19" s="21"/>
      <c r="B19" s="20"/>
      <c r="C19" s="110"/>
      <c r="D19" s="19"/>
      <c r="E19" s="29"/>
      <c r="F19" s="805" t="s">
        <v>579</v>
      </c>
      <c r="G19" s="805"/>
      <c r="H19" s="805"/>
      <c r="I19" s="806"/>
      <c r="J19" s="806"/>
      <c r="K19" s="806"/>
      <c r="L19" s="806"/>
      <c r="M19" s="807"/>
      <c r="N19" s="28">
        <v>616</v>
      </c>
      <c r="O19" s="27">
        <v>1</v>
      </c>
      <c r="P19" s="26">
        <v>2</v>
      </c>
      <c r="Q19" s="12" t="s">
        <v>136</v>
      </c>
      <c r="R19" s="24">
        <v>86</v>
      </c>
      <c r="S19" s="25" t="s">
        <v>6</v>
      </c>
      <c r="T19" s="24" t="s">
        <v>5</v>
      </c>
      <c r="U19" s="23" t="s">
        <v>4</v>
      </c>
      <c r="V19" s="301"/>
      <c r="W19" s="294"/>
      <c r="X19" s="302">
        <f t="shared" si="0"/>
        <v>935289</v>
      </c>
      <c r="Y19" s="302">
        <f t="shared" si="0"/>
        <v>935289</v>
      </c>
      <c r="Z19" s="303">
        <f t="shared" si="0"/>
        <v>935289</v>
      </c>
      <c r="AA19" s="8"/>
      <c r="AB19" s="3"/>
    </row>
    <row r="20" spans="1:28" ht="29.25" customHeight="1" x14ac:dyDescent="0.2">
      <c r="A20" s="21"/>
      <c r="B20" s="20"/>
      <c r="C20" s="110"/>
      <c r="D20" s="19"/>
      <c r="E20" s="18"/>
      <c r="F20" s="16"/>
      <c r="G20" s="16"/>
      <c r="H20" s="16"/>
      <c r="I20" s="805" t="s">
        <v>171</v>
      </c>
      <c r="J20" s="806"/>
      <c r="K20" s="806"/>
      <c r="L20" s="806"/>
      <c r="M20" s="807"/>
      <c r="N20" s="28">
        <v>616</v>
      </c>
      <c r="O20" s="27">
        <v>1</v>
      </c>
      <c r="P20" s="26">
        <v>2</v>
      </c>
      <c r="Q20" s="12" t="s">
        <v>170</v>
      </c>
      <c r="R20" s="24">
        <v>86</v>
      </c>
      <c r="S20" s="25" t="s">
        <v>6</v>
      </c>
      <c r="T20" s="24" t="s">
        <v>5</v>
      </c>
      <c r="U20" s="23" t="s">
        <v>169</v>
      </c>
      <c r="V20" s="301"/>
      <c r="W20" s="294"/>
      <c r="X20" s="302">
        <f t="shared" si="0"/>
        <v>935289</v>
      </c>
      <c r="Y20" s="302">
        <f t="shared" si="0"/>
        <v>935289</v>
      </c>
      <c r="Z20" s="303">
        <f t="shared" si="0"/>
        <v>935289</v>
      </c>
      <c r="AA20" s="8"/>
      <c r="AB20" s="3"/>
    </row>
    <row r="21" spans="1:28" ht="39" customHeight="1" x14ac:dyDescent="0.2">
      <c r="A21" s="21"/>
      <c r="B21" s="20"/>
      <c r="C21" s="110"/>
      <c r="D21" s="19"/>
      <c r="E21" s="37"/>
      <c r="F21" s="36"/>
      <c r="G21" s="36"/>
      <c r="H21" s="36"/>
      <c r="I21" s="35"/>
      <c r="J21" s="811" t="s">
        <v>145</v>
      </c>
      <c r="K21" s="811"/>
      <c r="L21" s="811"/>
      <c r="M21" s="812"/>
      <c r="N21" s="15">
        <v>616</v>
      </c>
      <c r="O21" s="14">
        <v>1</v>
      </c>
      <c r="P21" s="13">
        <v>2</v>
      </c>
      <c r="Q21" s="12" t="s">
        <v>170</v>
      </c>
      <c r="R21" s="10">
        <v>86</v>
      </c>
      <c r="S21" s="11" t="s">
        <v>6</v>
      </c>
      <c r="T21" s="10" t="s">
        <v>5</v>
      </c>
      <c r="U21" s="9" t="s">
        <v>169</v>
      </c>
      <c r="V21" s="304" t="s">
        <v>144</v>
      </c>
      <c r="W21" s="294"/>
      <c r="X21" s="305">
        <v>935289</v>
      </c>
      <c r="Y21" s="305">
        <v>935289</v>
      </c>
      <c r="Z21" s="306">
        <v>935289</v>
      </c>
      <c r="AA21" s="8"/>
      <c r="AB21" s="3"/>
    </row>
    <row r="22" spans="1:28" ht="76.5" customHeight="1" x14ac:dyDescent="0.2">
      <c r="A22" s="21"/>
      <c r="B22" s="20"/>
      <c r="C22" s="110"/>
      <c r="D22" s="19"/>
      <c r="E22" s="801" t="s">
        <v>168</v>
      </c>
      <c r="F22" s="802"/>
      <c r="G22" s="802"/>
      <c r="H22" s="802"/>
      <c r="I22" s="802"/>
      <c r="J22" s="803"/>
      <c r="K22" s="803"/>
      <c r="L22" s="803"/>
      <c r="M22" s="804"/>
      <c r="N22" s="89">
        <v>616</v>
      </c>
      <c r="O22" s="90">
        <v>1</v>
      </c>
      <c r="P22" s="91">
        <v>4</v>
      </c>
      <c r="Q22" s="92" t="s">
        <v>1</v>
      </c>
      <c r="R22" s="111" t="s">
        <v>1</v>
      </c>
      <c r="S22" s="112" t="s">
        <v>1</v>
      </c>
      <c r="T22" s="111" t="s">
        <v>1</v>
      </c>
      <c r="U22" s="113" t="s">
        <v>1</v>
      </c>
      <c r="V22" s="307"/>
      <c r="W22" s="298"/>
      <c r="X22" s="308">
        <f t="shared" ref="X22:Z24" si="1">X23</f>
        <v>2884801</v>
      </c>
      <c r="Y22" s="308">
        <f t="shared" si="1"/>
        <v>2876301</v>
      </c>
      <c r="Z22" s="309">
        <f t="shared" si="1"/>
        <v>2876301</v>
      </c>
      <c r="AA22" s="8"/>
      <c r="AB22" s="3"/>
    </row>
    <row r="23" spans="1:28" ht="75.75" customHeight="1" x14ac:dyDescent="0.2">
      <c r="A23" s="21"/>
      <c r="B23" s="20"/>
      <c r="C23" s="110"/>
      <c r="D23" s="19"/>
      <c r="E23" s="29"/>
      <c r="F23" s="805" t="s">
        <v>638</v>
      </c>
      <c r="G23" s="805"/>
      <c r="H23" s="806"/>
      <c r="I23" s="806"/>
      <c r="J23" s="806"/>
      <c r="K23" s="806"/>
      <c r="L23" s="806"/>
      <c r="M23" s="807"/>
      <c r="N23" s="28">
        <v>616</v>
      </c>
      <c r="O23" s="27">
        <v>1</v>
      </c>
      <c r="P23" s="26">
        <v>4</v>
      </c>
      <c r="Q23" s="12" t="s">
        <v>149</v>
      </c>
      <c r="R23" s="24" t="s">
        <v>142</v>
      </c>
      <c r="S23" s="25" t="s">
        <v>6</v>
      </c>
      <c r="T23" s="24" t="s">
        <v>5</v>
      </c>
      <c r="U23" s="23" t="s">
        <v>4</v>
      </c>
      <c r="V23" s="301"/>
      <c r="W23" s="294"/>
      <c r="X23" s="302">
        <f t="shared" si="1"/>
        <v>2884801</v>
      </c>
      <c r="Y23" s="302">
        <f t="shared" si="1"/>
        <v>2876301</v>
      </c>
      <c r="Z23" s="303">
        <f t="shared" si="1"/>
        <v>2876301</v>
      </c>
      <c r="AA23" s="8"/>
      <c r="AB23" s="3"/>
    </row>
    <row r="24" spans="1:28" ht="29.25" customHeight="1" x14ac:dyDescent="0.2">
      <c r="A24" s="21"/>
      <c r="B24" s="20"/>
      <c r="C24" s="110"/>
      <c r="D24" s="19"/>
      <c r="E24" s="18"/>
      <c r="F24" s="16"/>
      <c r="G24" s="16"/>
      <c r="H24" s="805" t="s">
        <v>167</v>
      </c>
      <c r="I24" s="806"/>
      <c r="J24" s="806"/>
      <c r="K24" s="806"/>
      <c r="L24" s="806"/>
      <c r="M24" s="807"/>
      <c r="N24" s="28">
        <v>616</v>
      </c>
      <c r="O24" s="27">
        <v>1</v>
      </c>
      <c r="P24" s="26">
        <v>4</v>
      </c>
      <c r="Q24" s="12" t="s">
        <v>166</v>
      </c>
      <c r="R24" s="24" t="s">
        <v>142</v>
      </c>
      <c r="S24" s="25" t="s">
        <v>6</v>
      </c>
      <c r="T24" s="24" t="s">
        <v>9</v>
      </c>
      <c r="U24" s="23" t="s">
        <v>4</v>
      </c>
      <c r="V24" s="301"/>
      <c r="W24" s="294"/>
      <c r="X24" s="302">
        <f t="shared" si="1"/>
        <v>2884801</v>
      </c>
      <c r="Y24" s="302">
        <f t="shared" si="1"/>
        <v>2876301</v>
      </c>
      <c r="Z24" s="303">
        <f t="shared" si="1"/>
        <v>2876301</v>
      </c>
      <c r="AA24" s="8"/>
      <c r="AB24" s="3"/>
    </row>
    <row r="25" spans="1:28" ht="23.25" customHeight="1" x14ac:dyDescent="0.2">
      <c r="A25" s="21"/>
      <c r="B25" s="20"/>
      <c r="C25" s="110"/>
      <c r="D25" s="19"/>
      <c r="E25" s="18"/>
      <c r="F25" s="17"/>
      <c r="G25" s="17"/>
      <c r="H25" s="16"/>
      <c r="I25" s="805" t="s">
        <v>165</v>
      </c>
      <c r="J25" s="806"/>
      <c r="K25" s="806"/>
      <c r="L25" s="806"/>
      <c r="M25" s="807"/>
      <c r="N25" s="28">
        <v>616</v>
      </c>
      <c r="O25" s="27">
        <v>1</v>
      </c>
      <c r="P25" s="26">
        <v>4</v>
      </c>
      <c r="Q25" s="12" t="s">
        <v>164</v>
      </c>
      <c r="R25" s="24" t="s">
        <v>142</v>
      </c>
      <c r="S25" s="25" t="s">
        <v>6</v>
      </c>
      <c r="T25" s="24" t="s">
        <v>9</v>
      </c>
      <c r="U25" s="23" t="s">
        <v>163</v>
      </c>
      <c r="V25" s="301"/>
      <c r="W25" s="294"/>
      <c r="X25" s="302">
        <f>X26+X27+X28</f>
        <v>2884801</v>
      </c>
      <c r="Y25" s="302">
        <f>Y26+Y27</f>
        <v>2876301</v>
      </c>
      <c r="Z25" s="303">
        <f>Z26+Z27</f>
        <v>2876301</v>
      </c>
      <c r="AA25" s="8"/>
      <c r="AB25" s="3"/>
    </row>
    <row r="26" spans="1:28" ht="29.25" customHeight="1" x14ac:dyDescent="0.2">
      <c r="A26" s="21"/>
      <c r="B26" s="20"/>
      <c r="C26" s="110"/>
      <c r="D26" s="19"/>
      <c r="E26" s="18"/>
      <c r="F26" s="17"/>
      <c r="G26" s="17"/>
      <c r="H26" s="17"/>
      <c r="I26" s="16"/>
      <c r="J26" s="829" t="s">
        <v>145</v>
      </c>
      <c r="K26" s="829"/>
      <c r="L26" s="829"/>
      <c r="M26" s="830"/>
      <c r="N26" s="28">
        <v>616</v>
      </c>
      <c r="O26" s="27">
        <v>1</v>
      </c>
      <c r="P26" s="26">
        <v>4</v>
      </c>
      <c r="Q26" s="12" t="s">
        <v>164</v>
      </c>
      <c r="R26" s="24" t="s">
        <v>142</v>
      </c>
      <c r="S26" s="25" t="s">
        <v>6</v>
      </c>
      <c r="T26" s="24" t="s">
        <v>9</v>
      </c>
      <c r="U26" s="23" t="s">
        <v>163</v>
      </c>
      <c r="V26" s="310" t="s">
        <v>144</v>
      </c>
      <c r="W26" s="294"/>
      <c r="X26" s="311">
        <v>2694711</v>
      </c>
      <c r="Y26" s="311">
        <v>2694711</v>
      </c>
      <c r="Z26" s="312">
        <v>2694711</v>
      </c>
      <c r="AA26" s="8"/>
      <c r="AB26" s="3"/>
    </row>
    <row r="27" spans="1:28" ht="43.5" customHeight="1" x14ac:dyDescent="0.2">
      <c r="A27" s="21"/>
      <c r="B27" s="20"/>
      <c r="C27" s="110"/>
      <c r="D27" s="19"/>
      <c r="E27" s="37"/>
      <c r="F27" s="36"/>
      <c r="G27" s="36"/>
      <c r="H27" s="36"/>
      <c r="I27" s="36"/>
      <c r="J27" s="811" t="s">
        <v>57</v>
      </c>
      <c r="K27" s="811"/>
      <c r="L27" s="811"/>
      <c r="M27" s="812"/>
      <c r="N27" s="15">
        <v>616</v>
      </c>
      <c r="O27" s="14">
        <v>1</v>
      </c>
      <c r="P27" s="13">
        <v>4</v>
      </c>
      <c r="Q27" s="12" t="s">
        <v>164</v>
      </c>
      <c r="R27" s="24" t="s">
        <v>142</v>
      </c>
      <c r="S27" s="25" t="s">
        <v>6</v>
      </c>
      <c r="T27" s="24" t="s">
        <v>9</v>
      </c>
      <c r="U27" s="23" t="s">
        <v>163</v>
      </c>
      <c r="V27" s="304" t="s">
        <v>52</v>
      </c>
      <c r="W27" s="294"/>
      <c r="X27" s="305">
        <v>167090</v>
      </c>
      <c r="Y27" s="305">
        <v>181590</v>
      </c>
      <c r="Z27" s="306">
        <v>181590</v>
      </c>
      <c r="AA27" s="8"/>
      <c r="AB27" s="3"/>
    </row>
    <row r="28" spans="1:28" ht="33.75" customHeight="1" x14ac:dyDescent="0.2">
      <c r="A28" s="21"/>
      <c r="B28" s="20"/>
      <c r="C28" s="110"/>
      <c r="D28" s="19"/>
      <c r="E28" s="37"/>
      <c r="F28" s="745"/>
      <c r="G28" s="745"/>
      <c r="H28" s="745"/>
      <c r="I28" s="745"/>
      <c r="J28" s="85"/>
      <c r="K28" s="85"/>
      <c r="L28" s="85"/>
      <c r="M28" s="743" t="s">
        <v>665</v>
      </c>
      <c r="N28" s="749">
        <v>616</v>
      </c>
      <c r="O28" s="741">
        <v>1</v>
      </c>
      <c r="P28" s="13">
        <v>4</v>
      </c>
      <c r="Q28" s="12"/>
      <c r="R28" s="24">
        <v>86</v>
      </c>
      <c r="S28" s="25">
        <v>0</v>
      </c>
      <c r="T28" s="24">
        <v>6</v>
      </c>
      <c r="U28" s="573">
        <v>90008</v>
      </c>
      <c r="V28" s="717">
        <v>240</v>
      </c>
      <c r="W28" s="294"/>
      <c r="X28" s="305">
        <v>23000</v>
      </c>
      <c r="Y28" s="305"/>
      <c r="Z28" s="305"/>
      <c r="AA28" s="8"/>
      <c r="AB28" s="3"/>
    </row>
    <row r="29" spans="1:28" ht="47.25" customHeight="1" x14ac:dyDescent="0.25">
      <c r="A29" s="21"/>
      <c r="B29" s="20"/>
      <c r="C29" s="110"/>
      <c r="D29" s="19"/>
      <c r="E29" s="37"/>
      <c r="F29" s="699"/>
      <c r="G29" s="699"/>
      <c r="H29" s="699"/>
      <c r="I29" s="699"/>
      <c r="J29" s="85"/>
      <c r="K29" s="85"/>
      <c r="L29" s="85"/>
      <c r="M29" s="750" t="s">
        <v>661</v>
      </c>
      <c r="N29" s="747">
        <v>616</v>
      </c>
      <c r="O29" s="83">
        <v>1</v>
      </c>
      <c r="P29" s="83">
        <v>6</v>
      </c>
      <c r="Q29" s="751"/>
      <c r="R29" s="746"/>
      <c r="S29" s="575"/>
      <c r="T29" s="746"/>
      <c r="U29" s="720"/>
      <c r="V29" s="752"/>
      <c r="W29" s="753"/>
      <c r="X29" s="323">
        <f>X30</f>
        <v>46413</v>
      </c>
      <c r="Y29" s="323"/>
      <c r="Z29" s="323"/>
      <c r="AA29" s="8"/>
      <c r="AB29" s="3"/>
    </row>
    <row r="30" spans="1:28" ht="47.25" customHeight="1" x14ac:dyDescent="0.25">
      <c r="A30" s="21"/>
      <c r="B30" s="20"/>
      <c r="C30" s="110"/>
      <c r="D30" s="19"/>
      <c r="E30" s="37"/>
      <c r="F30" s="712"/>
      <c r="G30" s="712"/>
      <c r="H30" s="712"/>
      <c r="I30" s="712"/>
      <c r="J30" s="85"/>
      <c r="K30" s="85"/>
      <c r="L30" s="85"/>
      <c r="M30" s="732" t="s">
        <v>662</v>
      </c>
      <c r="N30" s="714">
        <v>616</v>
      </c>
      <c r="O30" s="13">
        <v>1</v>
      </c>
      <c r="P30" s="13">
        <v>6</v>
      </c>
      <c r="Q30" s="572"/>
      <c r="R30" s="713">
        <v>75</v>
      </c>
      <c r="S30" s="11">
        <v>0</v>
      </c>
      <c r="T30" s="713">
        <v>0</v>
      </c>
      <c r="U30" s="573">
        <v>61002</v>
      </c>
      <c r="V30" s="576"/>
      <c r="W30" s="560"/>
      <c r="X30" s="577">
        <f>X31</f>
        <v>46413</v>
      </c>
      <c r="Y30" s="577"/>
      <c r="Z30" s="577"/>
      <c r="AA30" s="8"/>
      <c r="AB30" s="3"/>
    </row>
    <row r="31" spans="1:28" ht="26.25" customHeight="1" x14ac:dyDescent="0.2">
      <c r="A31" s="21"/>
      <c r="B31" s="20"/>
      <c r="C31" s="110"/>
      <c r="D31" s="19"/>
      <c r="E31" s="37"/>
      <c r="F31" s="699"/>
      <c r="G31" s="699"/>
      <c r="H31" s="699"/>
      <c r="I31" s="699"/>
      <c r="J31" s="85"/>
      <c r="K31" s="85"/>
      <c r="L31" s="85"/>
      <c r="M31" s="696" t="s">
        <v>423</v>
      </c>
      <c r="N31" s="708">
        <v>616</v>
      </c>
      <c r="O31" s="13">
        <v>1</v>
      </c>
      <c r="P31" s="13">
        <v>6</v>
      </c>
      <c r="Q31" s="572"/>
      <c r="R31" s="695">
        <v>75</v>
      </c>
      <c r="S31" s="11">
        <v>0</v>
      </c>
      <c r="T31" s="695">
        <v>0</v>
      </c>
      <c r="U31" s="573">
        <v>61002</v>
      </c>
      <c r="V31" s="717">
        <v>540</v>
      </c>
      <c r="W31" s="560"/>
      <c r="X31" s="561">
        <v>46413</v>
      </c>
      <c r="Y31" s="561"/>
      <c r="Z31" s="561"/>
      <c r="AA31" s="8"/>
      <c r="AB31" s="3"/>
    </row>
    <row r="32" spans="1:28" ht="23.25" customHeight="1" x14ac:dyDescent="0.2">
      <c r="A32" s="21"/>
      <c r="B32" s="20"/>
      <c r="C32" s="110"/>
      <c r="D32" s="19"/>
      <c r="E32" s="801" t="s">
        <v>162</v>
      </c>
      <c r="F32" s="802"/>
      <c r="G32" s="802"/>
      <c r="H32" s="802"/>
      <c r="I32" s="802"/>
      <c r="J32" s="803"/>
      <c r="K32" s="803"/>
      <c r="L32" s="803"/>
      <c r="M32" s="804"/>
      <c r="N32" s="89">
        <v>616</v>
      </c>
      <c r="O32" s="90">
        <v>1</v>
      </c>
      <c r="P32" s="91">
        <v>13</v>
      </c>
      <c r="Q32" s="715" t="s">
        <v>1</v>
      </c>
      <c r="R32" s="111" t="s">
        <v>1</v>
      </c>
      <c r="S32" s="112" t="s">
        <v>1</v>
      </c>
      <c r="T32" s="111" t="s">
        <v>1</v>
      </c>
      <c r="U32" s="113" t="s">
        <v>1</v>
      </c>
      <c r="V32" s="307"/>
      <c r="W32" s="716"/>
      <c r="X32" s="308">
        <f>X33+X41</f>
        <v>7094621</v>
      </c>
      <c r="Y32" s="308">
        <f>Y33+Y41</f>
        <v>6623286</v>
      </c>
      <c r="Z32" s="309">
        <f>Z33+Z41</f>
        <v>6032390</v>
      </c>
      <c r="AA32" s="8"/>
      <c r="AB32" s="3"/>
    </row>
    <row r="33" spans="1:28" ht="29.25" customHeight="1" x14ac:dyDescent="0.2">
      <c r="A33" s="21"/>
      <c r="B33" s="20"/>
      <c r="C33" s="110"/>
      <c r="D33" s="19"/>
      <c r="E33" s="29"/>
      <c r="F33" s="805" t="s">
        <v>137</v>
      </c>
      <c r="G33" s="805"/>
      <c r="H33" s="805"/>
      <c r="I33" s="806"/>
      <c r="J33" s="806"/>
      <c r="K33" s="806"/>
      <c r="L33" s="806"/>
      <c r="M33" s="807"/>
      <c r="N33" s="28">
        <v>616</v>
      </c>
      <c r="O33" s="27">
        <v>1</v>
      </c>
      <c r="P33" s="26">
        <v>13</v>
      </c>
      <c r="Q33" s="12" t="s">
        <v>136</v>
      </c>
      <c r="R33" s="24" t="s">
        <v>133</v>
      </c>
      <c r="S33" s="25" t="s">
        <v>6</v>
      </c>
      <c r="T33" s="24" t="s">
        <v>5</v>
      </c>
      <c r="U33" s="23" t="s">
        <v>4</v>
      </c>
      <c r="V33" s="301"/>
      <c r="W33" s="294"/>
      <c r="X33" s="302">
        <f>X34+X37</f>
        <v>474720</v>
      </c>
      <c r="Y33" s="302">
        <f>Y34+Y37</f>
        <v>247720</v>
      </c>
      <c r="Z33" s="303">
        <f>Z34+Z37</f>
        <v>418720</v>
      </c>
      <c r="AA33" s="8"/>
      <c r="AB33" s="3"/>
    </row>
    <row r="34" spans="1:28" ht="23.25" customHeight="1" x14ac:dyDescent="0.2">
      <c r="A34" s="21"/>
      <c r="B34" s="20"/>
      <c r="C34" s="110"/>
      <c r="D34" s="19"/>
      <c r="E34" s="18"/>
      <c r="F34" s="16"/>
      <c r="G34" s="16"/>
      <c r="H34" s="16"/>
      <c r="I34" s="805" t="s">
        <v>161</v>
      </c>
      <c r="J34" s="806"/>
      <c r="K34" s="806"/>
      <c r="L34" s="806"/>
      <c r="M34" s="807"/>
      <c r="N34" s="28">
        <v>616</v>
      </c>
      <c r="O34" s="27">
        <v>1</v>
      </c>
      <c r="P34" s="26">
        <v>13</v>
      </c>
      <c r="Q34" s="12" t="s">
        <v>160</v>
      </c>
      <c r="R34" s="24" t="s">
        <v>133</v>
      </c>
      <c r="S34" s="25" t="s">
        <v>6</v>
      </c>
      <c r="T34" s="24" t="s">
        <v>5</v>
      </c>
      <c r="U34" s="23" t="s">
        <v>159</v>
      </c>
      <c r="V34" s="301"/>
      <c r="W34" s="294"/>
      <c r="X34" s="302">
        <f>X35+X36</f>
        <v>454720</v>
      </c>
      <c r="Y34" s="302">
        <f>Y35+Y36</f>
        <v>226220</v>
      </c>
      <c r="Z34" s="303">
        <f>Z35+Z36</f>
        <v>398720</v>
      </c>
      <c r="AA34" s="8"/>
      <c r="AB34" s="3"/>
    </row>
    <row r="35" spans="1:28" ht="23.25" customHeight="1" x14ac:dyDescent="0.2">
      <c r="A35" s="21"/>
      <c r="B35" s="20"/>
      <c r="C35" s="110"/>
      <c r="D35" s="19"/>
      <c r="E35" s="18"/>
      <c r="F35" s="17"/>
      <c r="G35" s="17"/>
      <c r="H35" s="17"/>
      <c r="I35" s="35"/>
      <c r="J35" s="811" t="s">
        <v>155</v>
      </c>
      <c r="K35" s="811"/>
      <c r="L35" s="811"/>
      <c r="M35" s="812"/>
      <c r="N35" s="15">
        <v>616</v>
      </c>
      <c r="O35" s="14">
        <v>1</v>
      </c>
      <c r="P35" s="13">
        <v>13</v>
      </c>
      <c r="Q35" s="12" t="s">
        <v>160</v>
      </c>
      <c r="R35" s="24" t="s">
        <v>133</v>
      </c>
      <c r="S35" s="25" t="s">
        <v>6</v>
      </c>
      <c r="T35" s="24" t="s">
        <v>5</v>
      </c>
      <c r="U35" s="23" t="s">
        <v>159</v>
      </c>
      <c r="V35" s="304" t="s">
        <v>152</v>
      </c>
      <c r="W35" s="294"/>
      <c r="X35" s="305">
        <v>4300</v>
      </c>
      <c r="Y35" s="305">
        <v>4300</v>
      </c>
      <c r="Z35" s="306">
        <v>4300</v>
      </c>
      <c r="AA35" s="8"/>
      <c r="AB35" s="3"/>
    </row>
    <row r="36" spans="1:28" ht="23.25" customHeight="1" x14ac:dyDescent="0.2">
      <c r="A36" s="21"/>
      <c r="B36" s="20"/>
      <c r="C36" s="110"/>
      <c r="D36" s="19"/>
      <c r="E36" s="18"/>
      <c r="F36" s="17"/>
      <c r="G36" s="17"/>
      <c r="H36" s="17"/>
      <c r="I36" s="513"/>
      <c r="J36" s="85"/>
      <c r="K36" s="85"/>
      <c r="L36" s="85"/>
      <c r="M36" s="514" t="s">
        <v>155</v>
      </c>
      <c r="N36" s="518">
        <v>616</v>
      </c>
      <c r="O36" s="13">
        <v>1</v>
      </c>
      <c r="P36" s="13">
        <v>13</v>
      </c>
      <c r="Q36" s="572"/>
      <c r="R36" s="562">
        <v>75</v>
      </c>
      <c r="S36" s="11">
        <v>0</v>
      </c>
      <c r="T36" s="563">
        <v>0</v>
      </c>
      <c r="U36" s="573">
        <v>90009</v>
      </c>
      <c r="V36" s="588">
        <v>850</v>
      </c>
      <c r="W36" s="560"/>
      <c r="X36" s="561">
        <v>450420</v>
      </c>
      <c r="Y36" s="561">
        <v>221920</v>
      </c>
      <c r="Z36" s="561">
        <v>394420</v>
      </c>
      <c r="AA36" s="8"/>
      <c r="AB36" s="3"/>
    </row>
    <row r="37" spans="1:28" ht="29.25" customHeight="1" x14ac:dyDescent="0.2">
      <c r="A37" s="21"/>
      <c r="B37" s="20"/>
      <c r="C37" s="110"/>
      <c r="D37" s="19"/>
      <c r="E37" s="18"/>
      <c r="F37" s="17"/>
      <c r="G37" s="17"/>
      <c r="H37" s="17"/>
      <c r="I37" s="805" t="s">
        <v>158</v>
      </c>
      <c r="J37" s="826"/>
      <c r="K37" s="826"/>
      <c r="L37" s="826"/>
      <c r="M37" s="827"/>
      <c r="N37" s="42">
        <v>616</v>
      </c>
      <c r="O37" s="41">
        <v>1</v>
      </c>
      <c r="P37" s="40">
        <v>13</v>
      </c>
      <c r="Q37" s="557" t="s">
        <v>154</v>
      </c>
      <c r="R37" s="114" t="s">
        <v>133</v>
      </c>
      <c r="S37" s="115" t="s">
        <v>6</v>
      </c>
      <c r="T37" s="114" t="s">
        <v>5</v>
      </c>
      <c r="U37" s="116" t="s">
        <v>153</v>
      </c>
      <c r="V37" s="313"/>
      <c r="W37" s="558"/>
      <c r="X37" s="314">
        <f>X38+X39+X40</f>
        <v>20000</v>
      </c>
      <c r="Y37" s="314">
        <f>Y38+Y39+Y40</f>
        <v>21500</v>
      </c>
      <c r="Z37" s="315">
        <f>Z38+Z39+Z40</f>
        <v>20000</v>
      </c>
      <c r="AA37" s="8"/>
      <c r="AB37" s="3"/>
    </row>
    <row r="38" spans="1:28" ht="43.5" customHeight="1" x14ac:dyDescent="0.2">
      <c r="A38" s="21"/>
      <c r="B38" s="20"/>
      <c r="C38" s="110"/>
      <c r="D38" s="19"/>
      <c r="E38" s="18"/>
      <c r="F38" s="17"/>
      <c r="G38" s="17"/>
      <c r="H38" s="17"/>
      <c r="I38" s="16"/>
      <c r="J38" s="829" t="s">
        <v>57</v>
      </c>
      <c r="K38" s="829"/>
      <c r="L38" s="829"/>
      <c r="M38" s="830"/>
      <c r="N38" s="28">
        <v>616</v>
      </c>
      <c r="O38" s="27">
        <v>1</v>
      </c>
      <c r="P38" s="26">
        <v>13</v>
      </c>
      <c r="Q38" s="12" t="s">
        <v>154</v>
      </c>
      <c r="R38" s="24" t="s">
        <v>133</v>
      </c>
      <c r="S38" s="25" t="s">
        <v>6</v>
      </c>
      <c r="T38" s="24" t="s">
        <v>5</v>
      </c>
      <c r="U38" s="23" t="s">
        <v>153</v>
      </c>
      <c r="V38" s="310" t="s">
        <v>52</v>
      </c>
      <c r="W38" s="294"/>
      <c r="X38" s="311">
        <v>20000</v>
      </c>
      <c r="Y38" s="311">
        <v>21500</v>
      </c>
      <c r="Z38" s="312">
        <v>20000</v>
      </c>
      <c r="AA38" s="8"/>
      <c r="AB38" s="3"/>
    </row>
    <row r="39" spans="1:28" ht="23.25" customHeight="1" x14ac:dyDescent="0.2">
      <c r="A39" s="21"/>
      <c r="B39" s="20"/>
      <c r="C39" s="110"/>
      <c r="D39" s="19"/>
      <c r="E39" s="18"/>
      <c r="F39" s="17"/>
      <c r="G39" s="17"/>
      <c r="H39" s="17"/>
      <c r="I39" s="17"/>
      <c r="J39" s="829" t="s">
        <v>157</v>
      </c>
      <c r="K39" s="829"/>
      <c r="L39" s="829"/>
      <c r="M39" s="830"/>
      <c r="N39" s="28">
        <v>616</v>
      </c>
      <c r="O39" s="27">
        <v>1</v>
      </c>
      <c r="P39" s="26">
        <v>13</v>
      </c>
      <c r="Q39" s="12" t="s">
        <v>154</v>
      </c>
      <c r="R39" s="24" t="s">
        <v>133</v>
      </c>
      <c r="S39" s="25" t="s">
        <v>6</v>
      </c>
      <c r="T39" s="24" t="s">
        <v>5</v>
      </c>
      <c r="U39" s="23" t="s">
        <v>153</v>
      </c>
      <c r="V39" s="310" t="s">
        <v>156</v>
      </c>
      <c r="W39" s="294"/>
      <c r="X39" s="311"/>
      <c r="Y39" s="311"/>
      <c r="Z39" s="312"/>
      <c r="AA39" s="8"/>
      <c r="AB39" s="3"/>
    </row>
    <row r="40" spans="1:28" ht="23.25" customHeight="1" x14ac:dyDescent="0.2">
      <c r="A40" s="21"/>
      <c r="B40" s="20"/>
      <c r="C40" s="110"/>
      <c r="D40" s="38"/>
      <c r="E40" s="37"/>
      <c r="F40" s="36"/>
      <c r="G40" s="36"/>
      <c r="H40" s="36"/>
      <c r="I40" s="36"/>
      <c r="J40" s="811" t="s">
        <v>155</v>
      </c>
      <c r="K40" s="811"/>
      <c r="L40" s="811"/>
      <c r="M40" s="812"/>
      <c r="N40" s="15">
        <v>616</v>
      </c>
      <c r="O40" s="14">
        <v>1</v>
      </c>
      <c r="P40" s="13">
        <v>13</v>
      </c>
      <c r="Q40" s="12" t="s">
        <v>154</v>
      </c>
      <c r="R40" s="10" t="s">
        <v>133</v>
      </c>
      <c r="S40" s="11" t="s">
        <v>6</v>
      </c>
      <c r="T40" s="10" t="s">
        <v>5</v>
      </c>
      <c r="U40" s="9" t="s">
        <v>153</v>
      </c>
      <c r="V40" s="304" t="s">
        <v>152</v>
      </c>
      <c r="W40" s="294"/>
      <c r="X40" s="305"/>
      <c r="Y40" s="305"/>
      <c r="Z40" s="306"/>
      <c r="AA40" s="8"/>
      <c r="AB40" s="3"/>
    </row>
    <row r="41" spans="1:28" ht="76.5" customHeight="1" x14ac:dyDescent="0.2">
      <c r="A41" s="21"/>
      <c r="B41" s="20"/>
      <c r="C41" s="110"/>
      <c r="D41" s="504"/>
      <c r="E41" s="37"/>
      <c r="F41" s="502"/>
      <c r="G41" s="502"/>
      <c r="H41" s="502"/>
      <c r="I41" s="502"/>
      <c r="J41" s="85"/>
      <c r="K41" s="85"/>
      <c r="L41" s="85"/>
      <c r="M41" s="500" t="s">
        <v>639</v>
      </c>
      <c r="N41" s="505">
        <v>616</v>
      </c>
      <c r="O41" s="13">
        <v>1</v>
      </c>
      <c r="P41" s="13">
        <v>13</v>
      </c>
      <c r="Q41" s="559"/>
      <c r="R41" s="808">
        <v>8600300000</v>
      </c>
      <c r="S41" s="833"/>
      <c r="T41" s="833"/>
      <c r="U41" s="834"/>
      <c r="V41" s="319"/>
      <c r="W41" s="564"/>
      <c r="X41" s="565">
        <f t="shared" ref="X41:Z42" si="2">X42</f>
        <v>6619901</v>
      </c>
      <c r="Y41" s="565">
        <f t="shared" si="2"/>
        <v>6375566</v>
      </c>
      <c r="Z41" s="565">
        <f t="shared" si="2"/>
        <v>5613670</v>
      </c>
      <c r="AA41" s="8"/>
      <c r="AB41" s="3"/>
    </row>
    <row r="42" spans="1:28" ht="45.75" customHeight="1" x14ac:dyDescent="0.2">
      <c r="A42" s="21"/>
      <c r="B42" s="20"/>
      <c r="C42" s="110"/>
      <c r="D42" s="504"/>
      <c r="E42" s="37"/>
      <c r="F42" s="502"/>
      <c r="G42" s="502"/>
      <c r="H42" s="502"/>
      <c r="I42" s="502"/>
      <c r="J42" s="85"/>
      <c r="K42" s="85"/>
      <c r="L42" s="85"/>
      <c r="M42" s="500" t="s">
        <v>580</v>
      </c>
      <c r="N42" s="505">
        <v>616</v>
      </c>
      <c r="O42" s="13">
        <v>1</v>
      </c>
      <c r="P42" s="13">
        <v>13</v>
      </c>
      <c r="Q42" s="559"/>
      <c r="R42" s="808">
        <v>8600370003</v>
      </c>
      <c r="S42" s="809"/>
      <c r="T42" s="809"/>
      <c r="U42" s="810"/>
      <c r="V42" s="319"/>
      <c r="W42" s="564"/>
      <c r="X42" s="565">
        <f t="shared" si="2"/>
        <v>6619901</v>
      </c>
      <c r="Y42" s="565">
        <f t="shared" si="2"/>
        <v>6375566</v>
      </c>
      <c r="Z42" s="565">
        <f t="shared" si="2"/>
        <v>5613670</v>
      </c>
      <c r="AA42" s="8"/>
      <c r="AB42" s="3"/>
    </row>
    <row r="43" spans="1:28" ht="45.75" customHeight="1" x14ac:dyDescent="0.2">
      <c r="A43" s="21"/>
      <c r="B43" s="20"/>
      <c r="C43" s="110"/>
      <c r="D43" s="504"/>
      <c r="E43" s="37"/>
      <c r="F43" s="502"/>
      <c r="G43" s="502"/>
      <c r="H43" s="502"/>
      <c r="I43" s="502"/>
      <c r="J43" s="85"/>
      <c r="K43" s="85"/>
      <c r="L43" s="85"/>
      <c r="M43" s="500" t="s">
        <v>581</v>
      </c>
      <c r="N43" s="505">
        <v>616</v>
      </c>
      <c r="O43" s="13">
        <v>1</v>
      </c>
      <c r="P43" s="13">
        <v>13</v>
      </c>
      <c r="Q43" s="559"/>
      <c r="R43" s="808">
        <v>8600370003</v>
      </c>
      <c r="S43" s="809"/>
      <c r="T43" s="809"/>
      <c r="U43" s="810"/>
      <c r="V43" s="319"/>
      <c r="W43" s="564"/>
      <c r="X43" s="565">
        <f>X44+X46+X45</f>
        <v>6619901</v>
      </c>
      <c r="Y43" s="565">
        <f>Y44+Y46</f>
        <v>6375566</v>
      </c>
      <c r="Z43" s="565">
        <f>Z44+Z46</f>
        <v>5613670</v>
      </c>
      <c r="AA43" s="8"/>
      <c r="AB43" s="3"/>
    </row>
    <row r="44" spans="1:28" ht="28.5" customHeight="1" x14ac:dyDescent="0.2">
      <c r="A44" s="21"/>
      <c r="B44" s="20"/>
      <c r="C44" s="110"/>
      <c r="D44" s="504"/>
      <c r="E44" s="37"/>
      <c r="F44" s="502"/>
      <c r="G44" s="502"/>
      <c r="H44" s="502"/>
      <c r="I44" s="502"/>
      <c r="J44" s="85"/>
      <c r="K44" s="85"/>
      <c r="L44" s="85"/>
      <c r="M44" s="500" t="s">
        <v>145</v>
      </c>
      <c r="N44" s="505">
        <v>616</v>
      </c>
      <c r="O44" s="13">
        <v>1</v>
      </c>
      <c r="P44" s="13">
        <v>13</v>
      </c>
      <c r="Q44" s="559"/>
      <c r="R44" s="808">
        <v>8600370003</v>
      </c>
      <c r="S44" s="809"/>
      <c r="T44" s="809"/>
      <c r="U44" s="810"/>
      <c r="V44" s="566">
        <v>110</v>
      </c>
      <c r="W44" s="560"/>
      <c r="X44" s="561">
        <v>5488900</v>
      </c>
      <c r="Y44" s="561">
        <v>5388900</v>
      </c>
      <c r="Z44" s="561">
        <v>4563500</v>
      </c>
      <c r="AA44" s="8"/>
      <c r="AB44" s="3"/>
    </row>
    <row r="45" spans="1:28" ht="31.5" customHeight="1" x14ac:dyDescent="0.2">
      <c r="A45" s="21"/>
      <c r="B45" s="20"/>
      <c r="C45" s="110"/>
      <c r="D45" s="733"/>
      <c r="E45" s="37"/>
      <c r="F45" s="735"/>
      <c r="G45" s="735"/>
      <c r="H45" s="735"/>
      <c r="I45" s="735"/>
      <c r="J45" s="85"/>
      <c r="K45" s="85"/>
      <c r="L45" s="85"/>
      <c r="M45" s="736" t="s">
        <v>663</v>
      </c>
      <c r="N45" s="739">
        <v>616</v>
      </c>
      <c r="O45" s="13">
        <v>1</v>
      </c>
      <c r="P45" s="13">
        <v>13</v>
      </c>
      <c r="Q45" s="559"/>
      <c r="R45" s="808">
        <v>8600378888</v>
      </c>
      <c r="S45" s="809"/>
      <c r="T45" s="809"/>
      <c r="U45" s="810"/>
      <c r="V45" s="566">
        <v>110</v>
      </c>
      <c r="W45" s="560"/>
      <c r="X45" s="561">
        <v>100000</v>
      </c>
      <c r="Y45" s="561"/>
      <c r="Z45" s="561"/>
      <c r="AA45" s="8"/>
      <c r="AB45" s="3"/>
    </row>
    <row r="46" spans="1:28" ht="42.75" customHeight="1" x14ac:dyDescent="0.2">
      <c r="A46" s="21"/>
      <c r="B46" s="20"/>
      <c r="C46" s="110"/>
      <c r="D46" s="504"/>
      <c r="E46" s="37"/>
      <c r="F46" s="502"/>
      <c r="G46" s="502"/>
      <c r="H46" s="502"/>
      <c r="I46" s="502"/>
      <c r="J46" s="85"/>
      <c r="K46" s="85"/>
      <c r="L46" s="85"/>
      <c r="M46" s="500" t="s">
        <v>57</v>
      </c>
      <c r="N46" s="505">
        <v>616</v>
      </c>
      <c r="O46" s="13">
        <v>1</v>
      </c>
      <c r="P46" s="13">
        <v>13</v>
      </c>
      <c r="Q46" s="559"/>
      <c r="R46" s="808">
        <v>8600370003</v>
      </c>
      <c r="S46" s="809"/>
      <c r="T46" s="809"/>
      <c r="U46" s="810"/>
      <c r="V46" s="566">
        <v>240</v>
      </c>
      <c r="W46" s="560"/>
      <c r="X46" s="561">
        <v>1031001</v>
      </c>
      <c r="Y46" s="561">
        <v>986666</v>
      </c>
      <c r="Z46" s="561">
        <v>1050170</v>
      </c>
      <c r="AA46" s="8"/>
      <c r="AB46" s="3"/>
    </row>
    <row r="47" spans="1:28" ht="23.25" customHeight="1" x14ac:dyDescent="0.2">
      <c r="A47" s="21"/>
      <c r="B47" s="20"/>
      <c r="C47" s="110"/>
      <c r="D47" s="821" t="s">
        <v>151</v>
      </c>
      <c r="E47" s="822"/>
      <c r="F47" s="822"/>
      <c r="G47" s="822"/>
      <c r="H47" s="822"/>
      <c r="I47" s="822"/>
      <c r="J47" s="824"/>
      <c r="K47" s="824"/>
      <c r="L47" s="824"/>
      <c r="M47" s="825"/>
      <c r="N47" s="34">
        <v>616</v>
      </c>
      <c r="O47" s="33">
        <v>2</v>
      </c>
      <c r="P47" s="32" t="s">
        <v>1</v>
      </c>
      <c r="Q47" s="557" t="s">
        <v>1</v>
      </c>
      <c r="R47" s="117" t="s">
        <v>1</v>
      </c>
      <c r="S47" s="118" t="s">
        <v>1</v>
      </c>
      <c r="T47" s="117" t="s">
        <v>1</v>
      </c>
      <c r="U47" s="119" t="s">
        <v>1</v>
      </c>
      <c r="V47" s="316"/>
      <c r="W47" s="558"/>
      <c r="X47" s="317">
        <f t="shared" ref="X47:Z50" si="3">X48</f>
        <v>224842</v>
      </c>
      <c r="Y47" s="317">
        <f t="shared" si="3"/>
        <v>224842</v>
      </c>
      <c r="Z47" s="318">
        <f t="shared" si="3"/>
        <v>224842</v>
      </c>
      <c r="AA47" s="8"/>
      <c r="AB47" s="3"/>
    </row>
    <row r="48" spans="1:28" ht="23.25" customHeight="1" x14ac:dyDescent="0.2">
      <c r="A48" s="21"/>
      <c r="B48" s="20"/>
      <c r="C48" s="110"/>
      <c r="D48" s="30"/>
      <c r="E48" s="801" t="s">
        <v>150</v>
      </c>
      <c r="F48" s="802"/>
      <c r="G48" s="802"/>
      <c r="H48" s="802"/>
      <c r="I48" s="802"/>
      <c r="J48" s="802"/>
      <c r="K48" s="802"/>
      <c r="L48" s="802"/>
      <c r="M48" s="828"/>
      <c r="N48" s="94">
        <v>616</v>
      </c>
      <c r="O48" s="95">
        <v>2</v>
      </c>
      <c r="P48" s="96">
        <v>3</v>
      </c>
      <c r="Q48" s="92" t="s">
        <v>1</v>
      </c>
      <c r="R48" s="97" t="s">
        <v>1</v>
      </c>
      <c r="S48" s="98" t="s">
        <v>1</v>
      </c>
      <c r="T48" s="97" t="s">
        <v>1</v>
      </c>
      <c r="U48" s="99" t="s">
        <v>1</v>
      </c>
      <c r="V48" s="297"/>
      <c r="W48" s="298"/>
      <c r="X48" s="299">
        <f t="shared" si="3"/>
        <v>224842</v>
      </c>
      <c r="Y48" s="299">
        <f t="shared" si="3"/>
        <v>224842</v>
      </c>
      <c r="Z48" s="300">
        <f t="shared" si="3"/>
        <v>224842</v>
      </c>
      <c r="AA48" s="8"/>
      <c r="AB48" s="3"/>
    </row>
    <row r="49" spans="1:28" ht="79.5" customHeight="1" x14ac:dyDescent="0.2">
      <c r="A49" s="21"/>
      <c r="B49" s="20"/>
      <c r="C49" s="110"/>
      <c r="D49" s="19"/>
      <c r="E49" s="29"/>
      <c r="F49" s="805" t="s">
        <v>638</v>
      </c>
      <c r="G49" s="805"/>
      <c r="H49" s="806"/>
      <c r="I49" s="806"/>
      <c r="J49" s="806"/>
      <c r="K49" s="806"/>
      <c r="L49" s="806"/>
      <c r="M49" s="807"/>
      <c r="N49" s="28">
        <v>616</v>
      </c>
      <c r="O49" s="27">
        <v>2</v>
      </c>
      <c r="P49" s="26">
        <v>3</v>
      </c>
      <c r="Q49" s="12" t="s">
        <v>149</v>
      </c>
      <c r="R49" s="24" t="s">
        <v>142</v>
      </c>
      <c r="S49" s="25" t="s">
        <v>6</v>
      </c>
      <c r="T49" s="24" t="s">
        <v>5</v>
      </c>
      <c r="U49" s="23" t="s">
        <v>4</v>
      </c>
      <c r="V49" s="301"/>
      <c r="W49" s="294"/>
      <c r="X49" s="302">
        <f t="shared" si="3"/>
        <v>224842</v>
      </c>
      <c r="Y49" s="302">
        <f t="shared" si="3"/>
        <v>224842</v>
      </c>
      <c r="Z49" s="303">
        <f t="shared" si="3"/>
        <v>224842</v>
      </c>
      <c r="AA49" s="8"/>
      <c r="AB49" s="3"/>
    </row>
    <row r="50" spans="1:28" ht="43.5" customHeight="1" x14ac:dyDescent="0.2">
      <c r="A50" s="21"/>
      <c r="B50" s="20"/>
      <c r="C50" s="110"/>
      <c r="D50" s="19"/>
      <c r="E50" s="18"/>
      <c r="F50" s="16"/>
      <c r="G50" s="16"/>
      <c r="H50" s="805" t="s">
        <v>148</v>
      </c>
      <c r="I50" s="806"/>
      <c r="J50" s="806"/>
      <c r="K50" s="806"/>
      <c r="L50" s="806"/>
      <c r="M50" s="807"/>
      <c r="N50" s="28">
        <v>616</v>
      </c>
      <c r="O50" s="27">
        <v>2</v>
      </c>
      <c r="P50" s="26">
        <v>3</v>
      </c>
      <c r="Q50" s="12" t="s">
        <v>147</v>
      </c>
      <c r="R50" s="24" t="s">
        <v>142</v>
      </c>
      <c r="S50" s="25" t="s">
        <v>6</v>
      </c>
      <c r="T50" s="24" t="s">
        <v>141</v>
      </c>
      <c r="U50" s="23" t="s">
        <v>4</v>
      </c>
      <c r="V50" s="301"/>
      <c r="W50" s="294"/>
      <c r="X50" s="302">
        <f t="shared" si="3"/>
        <v>224842</v>
      </c>
      <c r="Y50" s="302">
        <f t="shared" si="3"/>
        <v>224842</v>
      </c>
      <c r="Z50" s="303">
        <f t="shared" si="3"/>
        <v>224842</v>
      </c>
      <c r="AA50" s="8"/>
      <c r="AB50" s="3"/>
    </row>
    <row r="51" spans="1:28" ht="43.5" customHeight="1" x14ac:dyDescent="0.2">
      <c r="A51" s="21"/>
      <c r="B51" s="20"/>
      <c r="C51" s="110"/>
      <c r="D51" s="19"/>
      <c r="E51" s="18"/>
      <c r="F51" s="17"/>
      <c r="G51" s="17"/>
      <c r="H51" s="16"/>
      <c r="I51" s="805" t="s">
        <v>146</v>
      </c>
      <c r="J51" s="806"/>
      <c r="K51" s="806"/>
      <c r="L51" s="806"/>
      <c r="M51" s="807"/>
      <c r="N51" s="28">
        <v>616</v>
      </c>
      <c r="O51" s="27">
        <v>2</v>
      </c>
      <c r="P51" s="26">
        <v>3</v>
      </c>
      <c r="Q51" s="12" t="s">
        <v>143</v>
      </c>
      <c r="R51" s="24" t="s">
        <v>142</v>
      </c>
      <c r="S51" s="25" t="s">
        <v>6</v>
      </c>
      <c r="T51" s="24" t="s">
        <v>141</v>
      </c>
      <c r="U51" s="23" t="s">
        <v>140</v>
      </c>
      <c r="V51" s="301"/>
      <c r="W51" s="294"/>
      <c r="X51" s="302">
        <f>X53+X52</f>
        <v>224842</v>
      </c>
      <c r="Y51" s="302">
        <f>Y53+Y52</f>
        <v>224842</v>
      </c>
      <c r="Z51" s="303">
        <f>Z53+Z52</f>
        <v>224842</v>
      </c>
      <c r="AA51" s="8"/>
      <c r="AB51" s="3"/>
    </row>
    <row r="52" spans="1:28" ht="29.25" customHeight="1" x14ac:dyDescent="0.2">
      <c r="A52" s="21"/>
      <c r="B52" s="20"/>
      <c r="C52" s="110"/>
      <c r="D52" s="19"/>
      <c r="E52" s="18"/>
      <c r="F52" s="17"/>
      <c r="G52" s="17"/>
      <c r="H52" s="17"/>
      <c r="I52" s="16"/>
      <c r="J52" s="829" t="s">
        <v>145</v>
      </c>
      <c r="K52" s="829"/>
      <c r="L52" s="829"/>
      <c r="M52" s="830"/>
      <c r="N52" s="28">
        <v>616</v>
      </c>
      <c r="O52" s="27">
        <v>2</v>
      </c>
      <c r="P52" s="26">
        <v>3</v>
      </c>
      <c r="Q52" s="12" t="s">
        <v>143</v>
      </c>
      <c r="R52" s="24" t="s">
        <v>142</v>
      </c>
      <c r="S52" s="25" t="s">
        <v>6</v>
      </c>
      <c r="T52" s="24" t="s">
        <v>141</v>
      </c>
      <c r="U52" s="23" t="s">
        <v>140</v>
      </c>
      <c r="V52" s="310" t="s">
        <v>144</v>
      </c>
      <c r="W52" s="294"/>
      <c r="X52" s="311">
        <v>200572</v>
      </c>
      <c r="Y52" s="311">
        <v>200572</v>
      </c>
      <c r="Z52" s="312">
        <v>200572</v>
      </c>
      <c r="AA52" s="8"/>
      <c r="AB52" s="3"/>
    </row>
    <row r="53" spans="1:28" ht="43.5" customHeight="1" x14ac:dyDescent="0.2">
      <c r="A53" s="21"/>
      <c r="B53" s="20"/>
      <c r="C53" s="110"/>
      <c r="D53" s="38"/>
      <c r="E53" s="37"/>
      <c r="F53" s="36"/>
      <c r="G53" s="36"/>
      <c r="H53" s="36"/>
      <c r="I53" s="36"/>
      <c r="J53" s="811" t="s">
        <v>57</v>
      </c>
      <c r="K53" s="811"/>
      <c r="L53" s="811"/>
      <c r="M53" s="812"/>
      <c r="N53" s="15">
        <v>616</v>
      </c>
      <c r="O53" s="14">
        <v>2</v>
      </c>
      <c r="P53" s="13">
        <v>3</v>
      </c>
      <c r="Q53" s="12" t="s">
        <v>143</v>
      </c>
      <c r="R53" s="10" t="s">
        <v>142</v>
      </c>
      <c r="S53" s="11" t="s">
        <v>6</v>
      </c>
      <c r="T53" s="10" t="s">
        <v>141</v>
      </c>
      <c r="U53" s="9" t="s">
        <v>140</v>
      </c>
      <c r="V53" s="304" t="s">
        <v>52</v>
      </c>
      <c r="W53" s="294"/>
      <c r="X53" s="305">
        <v>24270</v>
      </c>
      <c r="Y53" s="305">
        <v>24270</v>
      </c>
      <c r="Z53" s="306">
        <v>24270</v>
      </c>
      <c r="AA53" s="8"/>
      <c r="AB53" s="3"/>
    </row>
    <row r="54" spans="1:28" ht="29.25" customHeight="1" x14ac:dyDescent="0.2">
      <c r="A54" s="21"/>
      <c r="B54" s="20"/>
      <c r="C54" s="110"/>
      <c r="D54" s="821" t="s">
        <v>139</v>
      </c>
      <c r="E54" s="822"/>
      <c r="F54" s="822"/>
      <c r="G54" s="822"/>
      <c r="H54" s="822"/>
      <c r="I54" s="822"/>
      <c r="J54" s="824"/>
      <c r="K54" s="824"/>
      <c r="L54" s="824"/>
      <c r="M54" s="825"/>
      <c r="N54" s="34">
        <v>616</v>
      </c>
      <c r="O54" s="33">
        <v>3</v>
      </c>
      <c r="P54" s="32" t="s">
        <v>1</v>
      </c>
      <c r="Q54" s="12" t="s">
        <v>1</v>
      </c>
      <c r="R54" s="117" t="s">
        <v>1</v>
      </c>
      <c r="S54" s="118" t="s">
        <v>1</v>
      </c>
      <c r="T54" s="117" t="s">
        <v>1</v>
      </c>
      <c r="U54" s="119" t="s">
        <v>1</v>
      </c>
      <c r="V54" s="316"/>
      <c r="W54" s="294"/>
      <c r="X54" s="317">
        <f>X55+X59+X65+X71</f>
        <v>222600</v>
      </c>
      <c r="Y54" s="317">
        <f>Y55+Y59+Y65+Y71</f>
        <v>122600</v>
      </c>
      <c r="Z54" s="318">
        <f>Z55+Z59+Z65+Z71</f>
        <v>138330</v>
      </c>
      <c r="AA54" s="8"/>
      <c r="AB54" s="3"/>
    </row>
    <row r="55" spans="1:28" ht="23.25" customHeight="1" x14ac:dyDescent="0.2">
      <c r="A55" s="21"/>
      <c r="B55" s="20"/>
      <c r="C55" s="110"/>
      <c r="D55" s="30"/>
      <c r="E55" s="801" t="s">
        <v>138</v>
      </c>
      <c r="F55" s="802"/>
      <c r="G55" s="802"/>
      <c r="H55" s="802"/>
      <c r="I55" s="802"/>
      <c r="J55" s="802"/>
      <c r="K55" s="802"/>
      <c r="L55" s="802"/>
      <c r="M55" s="828"/>
      <c r="N55" s="94">
        <v>616</v>
      </c>
      <c r="O55" s="95">
        <v>3</v>
      </c>
      <c r="P55" s="96">
        <v>4</v>
      </c>
      <c r="Q55" s="92" t="s">
        <v>1</v>
      </c>
      <c r="R55" s="97" t="s">
        <v>1</v>
      </c>
      <c r="S55" s="98" t="s">
        <v>1</v>
      </c>
      <c r="T55" s="97" t="s">
        <v>1</v>
      </c>
      <c r="U55" s="99" t="s">
        <v>1</v>
      </c>
      <c r="V55" s="297"/>
      <c r="W55" s="298"/>
      <c r="X55" s="299">
        <f t="shared" ref="X55:Z57" si="4">X56</f>
        <v>17900</v>
      </c>
      <c r="Y55" s="299">
        <f t="shared" si="4"/>
        <v>17900</v>
      </c>
      <c r="Z55" s="300">
        <f t="shared" si="4"/>
        <v>17900</v>
      </c>
      <c r="AA55" s="8"/>
      <c r="AB55" s="3"/>
    </row>
    <row r="56" spans="1:28" ht="29.25" customHeight="1" x14ac:dyDescent="0.2">
      <c r="A56" s="21"/>
      <c r="B56" s="20"/>
      <c r="C56" s="110"/>
      <c r="D56" s="19"/>
      <c r="E56" s="29"/>
      <c r="F56" s="805" t="s">
        <v>137</v>
      </c>
      <c r="G56" s="805"/>
      <c r="H56" s="805"/>
      <c r="I56" s="806"/>
      <c r="J56" s="806"/>
      <c r="K56" s="806"/>
      <c r="L56" s="806"/>
      <c r="M56" s="807"/>
      <c r="N56" s="28">
        <v>616</v>
      </c>
      <c r="O56" s="27">
        <v>3</v>
      </c>
      <c r="P56" s="26">
        <v>4</v>
      </c>
      <c r="Q56" s="12" t="s">
        <v>136</v>
      </c>
      <c r="R56" s="24" t="s">
        <v>133</v>
      </c>
      <c r="S56" s="25" t="s">
        <v>6</v>
      </c>
      <c r="T56" s="24" t="s">
        <v>5</v>
      </c>
      <c r="U56" s="23" t="s">
        <v>4</v>
      </c>
      <c r="V56" s="301"/>
      <c r="W56" s="294"/>
      <c r="X56" s="302">
        <f t="shared" si="4"/>
        <v>17900</v>
      </c>
      <c r="Y56" s="302">
        <f t="shared" si="4"/>
        <v>17900</v>
      </c>
      <c r="Z56" s="303">
        <f t="shared" si="4"/>
        <v>17900</v>
      </c>
      <c r="AA56" s="8"/>
      <c r="AB56" s="3"/>
    </row>
    <row r="57" spans="1:28" ht="126.75" customHeight="1" x14ac:dyDescent="0.2">
      <c r="A57" s="21"/>
      <c r="B57" s="20"/>
      <c r="C57" s="110"/>
      <c r="D57" s="19"/>
      <c r="E57" s="18"/>
      <c r="F57" s="16"/>
      <c r="G57" s="16"/>
      <c r="H57" s="16"/>
      <c r="I57" s="805" t="s">
        <v>135</v>
      </c>
      <c r="J57" s="806"/>
      <c r="K57" s="806"/>
      <c r="L57" s="806"/>
      <c r="M57" s="807"/>
      <c r="N57" s="28">
        <v>616</v>
      </c>
      <c r="O57" s="27">
        <v>3</v>
      </c>
      <c r="P57" s="26">
        <v>4</v>
      </c>
      <c r="Q57" s="12" t="s">
        <v>134</v>
      </c>
      <c r="R57" s="24" t="s">
        <v>133</v>
      </c>
      <c r="S57" s="25" t="s">
        <v>6</v>
      </c>
      <c r="T57" s="24" t="s">
        <v>5</v>
      </c>
      <c r="U57" s="23" t="s">
        <v>132</v>
      </c>
      <c r="V57" s="301"/>
      <c r="W57" s="294"/>
      <c r="X57" s="302">
        <f t="shared" si="4"/>
        <v>17900</v>
      </c>
      <c r="Y57" s="302">
        <f t="shared" si="4"/>
        <v>17900</v>
      </c>
      <c r="Z57" s="303">
        <f t="shared" si="4"/>
        <v>17900</v>
      </c>
      <c r="AA57" s="8"/>
      <c r="AB57" s="3"/>
    </row>
    <row r="58" spans="1:28" ht="43.5" customHeight="1" x14ac:dyDescent="0.2">
      <c r="A58" s="21"/>
      <c r="B58" s="20"/>
      <c r="C58" s="110"/>
      <c r="D58" s="19"/>
      <c r="E58" s="37"/>
      <c r="F58" s="36"/>
      <c r="G58" s="36"/>
      <c r="H58" s="36"/>
      <c r="I58" s="35"/>
      <c r="J58" s="811" t="s">
        <v>57</v>
      </c>
      <c r="K58" s="811"/>
      <c r="L58" s="811"/>
      <c r="M58" s="812"/>
      <c r="N58" s="15">
        <v>616</v>
      </c>
      <c r="O58" s="14">
        <v>3</v>
      </c>
      <c r="P58" s="13">
        <v>4</v>
      </c>
      <c r="Q58" s="12" t="s">
        <v>134</v>
      </c>
      <c r="R58" s="10" t="s">
        <v>133</v>
      </c>
      <c r="S58" s="11" t="s">
        <v>6</v>
      </c>
      <c r="T58" s="10" t="s">
        <v>5</v>
      </c>
      <c r="U58" s="9">
        <v>59301</v>
      </c>
      <c r="V58" s="304" t="s">
        <v>52</v>
      </c>
      <c r="W58" s="294"/>
      <c r="X58" s="305">
        <v>17900</v>
      </c>
      <c r="Y58" s="305">
        <v>17900</v>
      </c>
      <c r="Z58" s="306">
        <v>17900</v>
      </c>
      <c r="AA58" s="8"/>
      <c r="AB58" s="3"/>
    </row>
    <row r="59" spans="1:28" ht="63" customHeight="1" x14ac:dyDescent="0.2">
      <c r="A59" s="21"/>
      <c r="B59" s="20"/>
      <c r="C59" s="110"/>
      <c r="D59" s="19"/>
      <c r="E59" s="801" t="s">
        <v>131</v>
      </c>
      <c r="F59" s="802"/>
      <c r="G59" s="802"/>
      <c r="H59" s="802"/>
      <c r="I59" s="802"/>
      <c r="J59" s="803"/>
      <c r="K59" s="803"/>
      <c r="L59" s="803"/>
      <c r="M59" s="804"/>
      <c r="N59" s="89">
        <v>616</v>
      </c>
      <c r="O59" s="90">
        <v>3</v>
      </c>
      <c r="P59" s="91">
        <v>9</v>
      </c>
      <c r="Q59" s="92" t="s">
        <v>1</v>
      </c>
      <c r="R59" s="111" t="s">
        <v>1</v>
      </c>
      <c r="S59" s="112" t="s">
        <v>1</v>
      </c>
      <c r="T59" s="111" t="s">
        <v>1</v>
      </c>
      <c r="U59" s="113" t="s">
        <v>1</v>
      </c>
      <c r="V59" s="307"/>
      <c r="W59" s="298"/>
      <c r="X59" s="308">
        <f>X60</f>
        <v>0</v>
      </c>
      <c r="Y59" s="308">
        <f>Y60</f>
        <v>0</v>
      </c>
      <c r="Z59" s="309">
        <f>Z60</f>
        <v>0</v>
      </c>
      <c r="AA59" s="8"/>
      <c r="AB59" s="3"/>
    </row>
    <row r="60" spans="1:28" ht="72" customHeight="1" x14ac:dyDescent="0.2">
      <c r="A60" s="21"/>
      <c r="B60" s="20"/>
      <c r="C60" s="110"/>
      <c r="D60" s="19"/>
      <c r="E60" s="29"/>
      <c r="F60" s="805" t="s">
        <v>20</v>
      </c>
      <c r="G60" s="806"/>
      <c r="H60" s="806"/>
      <c r="I60" s="806"/>
      <c r="J60" s="806"/>
      <c r="K60" s="806"/>
      <c r="L60" s="806"/>
      <c r="M60" s="807"/>
      <c r="N60" s="28">
        <v>616</v>
      </c>
      <c r="O60" s="27">
        <v>3</v>
      </c>
      <c r="P60" s="26">
        <v>9</v>
      </c>
      <c r="Q60" s="12" t="s">
        <v>19</v>
      </c>
      <c r="R60" s="24" t="s">
        <v>11</v>
      </c>
      <c r="S60" s="25" t="s">
        <v>6</v>
      </c>
      <c r="T60" s="24" t="s">
        <v>5</v>
      </c>
      <c r="U60" s="23" t="s">
        <v>4</v>
      </c>
      <c r="V60" s="301"/>
      <c r="W60" s="294"/>
      <c r="X60" s="302">
        <f t="shared" ref="X60:Z62" si="5">X61</f>
        <v>0</v>
      </c>
      <c r="Y60" s="302">
        <f t="shared" si="5"/>
        <v>0</v>
      </c>
      <c r="Z60" s="303">
        <f t="shared" si="5"/>
        <v>0</v>
      </c>
      <c r="AA60" s="8"/>
      <c r="AB60" s="3"/>
    </row>
    <row r="61" spans="1:28" ht="57.75" customHeight="1" x14ac:dyDescent="0.2">
      <c r="A61" s="21"/>
      <c r="B61" s="20"/>
      <c r="C61" s="110"/>
      <c r="D61" s="19"/>
      <c r="E61" s="18"/>
      <c r="F61" s="16"/>
      <c r="G61" s="805" t="s">
        <v>130</v>
      </c>
      <c r="H61" s="806"/>
      <c r="I61" s="806"/>
      <c r="J61" s="806"/>
      <c r="K61" s="806"/>
      <c r="L61" s="806"/>
      <c r="M61" s="807"/>
      <c r="N61" s="28">
        <v>616</v>
      </c>
      <c r="O61" s="27">
        <v>3</v>
      </c>
      <c r="P61" s="26">
        <v>9</v>
      </c>
      <c r="Q61" s="12" t="s">
        <v>129</v>
      </c>
      <c r="R61" s="24" t="s">
        <v>11</v>
      </c>
      <c r="S61" s="25" t="s">
        <v>124</v>
      </c>
      <c r="T61" s="24" t="s">
        <v>5</v>
      </c>
      <c r="U61" s="23" t="s">
        <v>4</v>
      </c>
      <c r="V61" s="301"/>
      <c r="W61" s="294"/>
      <c r="X61" s="302">
        <f t="shared" si="5"/>
        <v>0</v>
      </c>
      <c r="Y61" s="302">
        <f t="shared" si="5"/>
        <v>0</v>
      </c>
      <c r="Z61" s="303">
        <f t="shared" si="5"/>
        <v>0</v>
      </c>
      <c r="AA61" s="8"/>
      <c r="AB61" s="3"/>
    </row>
    <row r="62" spans="1:28" ht="43.5" customHeight="1" x14ac:dyDescent="0.2">
      <c r="A62" s="21"/>
      <c r="B62" s="20"/>
      <c r="C62" s="110"/>
      <c r="D62" s="19"/>
      <c r="E62" s="18"/>
      <c r="F62" s="17"/>
      <c r="G62" s="16"/>
      <c r="H62" s="805" t="s">
        <v>128</v>
      </c>
      <c r="I62" s="806"/>
      <c r="J62" s="806"/>
      <c r="K62" s="806"/>
      <c r="L62" s="806"/>
      <c r="M62" s="807"/>
      <c r="N62" s="28">
        <v>616</v>
      </c>
      <c r="O62" s="27">
        <v>3</v>
      </c>
      <c r="P62" s="26">
        <v>9</v>
      </c>
      <c r="Q62" s="12" t="s">
        <v>127</v>
      </c>
      <c r="R62" s="24" t="s">
        <v>11</v>
      </c>
      <c r="S62" s="25" t="s">
        <v>124</v>
      </c>
      <c r="T62" s="24" t="s">
        <v>9</v>
      </c>
      <c r="U62" s="23" t="s">
        <v>4</v>
      </c>
      <c r="V62" s="301"/>
      <c r="W62" s="294"/>
      <c r="X62" s="302">
        <f t="shared" si="5"/>
        <v>0</v>
      </c>
      <c r="Y62" s="302">
        <f t="shared" si="5"/>
        <v>0</v>
      </c>
      <c r="Z62" s="303">
        <f t="shared" si="5"/>
        <v>0</v>
      </c>
      <c r="AA62" s="8"/>
      <c r="AB62" s="3"/>
    </row>
    <row r="63" spans="1:28" ht="43.5" customHeight="1" x14ac:dyDescent="0.2">
      <c r="A63" s="21"/>
      <c r="B63" s="20"/>
      <c r="C63" s="110"/>
      <c r="D63" s="19"/>
      <c r="E63" s="18"/>
      <c r="F63" s="17"/>
      <c r="G63" s="17"/>
      <c r="H63" s="16"/>
      <c r="I63" s="805" t="s">
        <v>126</v>
      </c>
      <c r="J63" s="806"/>
      <c r="K63" s="806"/>
      <c r="L63" s="806"/>
      <c r="M63" s="807"/>
      <c r="N63" s="28">
        <v>616</v>
      </c>
      <c r="O63" s="27">
        <v>3</v>
      </c>
      <c r="P63" s="26">
        <v>9</v>
      </c>
      <c r="Q63" s="12" t="s">
        <v>125</v>
      </c>
      <c r="R63" s="24" t="s">
        <v>11</v>
      </c>
      <c r="S63" s="25" t="s">
        <v>124</v>
      </c>
      <c r="T63" s="24" t="s">
        <v>9</v>
      </c>
      <c r="U63" s="23" t="s">
        <v>123</v>
      </c>
      <c r="V63" s="301"/>
      <c r="W63" s="294"/>
      <c r="X63" s="302">
        <f>X64</f>
        <v>0</v>
      </c>
      <c r="Y63" s="302">
        <f>Y64</f>
        <v>0</v>
      </c>
      <c r="Z63" s="303">
        <f>Z64</f>
        <v>0</v>
      </c>
      <c r="AA63" s="8"/>
      <c r="AB63" s="3"/>
    </row>
    <row r="64" spans="1:28" ht="43.5" customHeight="1" x14ac:dyDescent="0.2">
      <c r="A64" s="21"/>
      <c r="B64" s="20"/>
      <c r="C64" s="110"/>
      <c r="D64" s="19"/>
      <c r="E64" s="37"/>
      <c r="F64" s="36"/>
      <c r="G64" s="36"/>
      <c r="H64" s="36"/>
      <c r="I64" s="35"/>
      <c r="J64" s="811" t="s">
        <v>57</v>
      </c>
      <c r="K64" s="811"/>
      <c r="L64" s="811"/>
      <c r="M64" s="812"/>
      <c r="N64" s="15">
        <v>616</v>
      </c>
      <c r="O64" s="14">
        <v>3</v>
      </c>
      <c r="P64" s="13">
        <v>9</v>
      </c>
      <c r="Q64" s="12" t="s">
        <v>125</v>
      </c>
      <c r="R64" s="10" t="s">
        <v>11</v>
      </c>
      <c r="S64" s="11" t="s">
        <v>124</v>
      </c>
      <c r="T64" s="10" t="s">
        <v>9</v>
      </c>
      <c r="U64" s="9" t="s">
        <v>123</v>
      </c>
      <c r="V64" s="304" t="s">
        <v>52</v>
      </c>
      <c r="W64" s="294"/>
      <c r="X64" s="305"/>
      <c r="Y64" s="305"/>
      <c r="Z64" s="306"/>
      <c r="AA64" s="8"/>
      <c r="AB64" s="3"/>
    </row>
    <row r="65" spans="1:28" ht="23.25" customHeight="1" x14ac:dyDescent="0.2">
      <c r="A65" s="21"/>
      <c r="B65" s="20"/>
      <c r="C65" s="110"/>
      <c r="D65" s="19"/>
      <c r="E65" s="801" t="s">
        <v>122</v>
      </c>
      <c r="F65" s="802"/>
      <c r="G65" s="802"/>
      <c r="H65" s="802"/>
      <c r="I65" s="802"/>
      <c r="J65" s="803"/>
      <c r="K65" s="803"/>
      <c r="L65" s="803"/>
      <c r="M65" s="804"/>
      <c r="N65" s="89">
        <v>616</v>
      </c>
      <c r="O65" s="90">
        <v>3</v>
      </c>
      <c r="P65" s="91">
        <v>10</v>
      </c>
      <c r="Q65" s="92" t="s">
        <v>1</v>
      </c>
      <c r="R65" s="111" t="s">
        <v>1</v>
      </c>
      <c r="S65" s="112" t="s">
        <v>1</v>
      </c>
      <c r="T65" s="111" t="s">
        <v>1</v>
      </c>
      <c r="U65" s="113" t="s">
        <v>1</v>
      </c>
      <c r="V65" s="307"/>
      <c r="W65" s="298"/>
      <c r="X65" s="308">
        <f t="shared" ref="X65:Z69" si="6">X66</f>
        <v>144700</v>
      </c>
      <c r="Y65" s="308">
        <f t="shared" si="6"/>
        <v>104700</v>
      </c>
      <c r="Z65" s="309">
        <f t="shared" si="6"/>
        <v>120430</v>
      </c>
      <c r="AA65" s="8"/>
      <c r="AB65" s="3"/>
    </row>
    <row r="66" spans="1:28" ht="78.75" customHeight="1" x14ac:dyDescent="0.2">
      <c r="A66" s="21"/>
      <c r="B66" s="20"/>
      <c r="C66" s="110"/>
      <c r="D66" s="19"/>
      <c r="E66" s="29"/>
      <c r="F66" s="805" t="s">
        <v>640</v>
      </c>
      <c r="G66" s="806"/>
      <c r="H66" s="806"/>
      <c r="I66" s="806"/>
      <c r="J66" s="806"/>
      <c r="K66" s="806"/>
      <c r="L66" s="806"/>
      <c r="M66" s="807"/>
      <c r="N66" s="28">
        <v>616</v>
      </c>
      <c r="O66" s="27">
        <v>3</v>
      </c>
      <c r="P66" s="26">
        <v>10</v>
      </c>
      <c r="Q66" s="12" t="s">
        <v>19</v>
      </c>
      <c r="R66" s="24">
        <v>85</v>
      </c>
      <c r="S66" s="25" t="s">
        <v>6</v>
      </c>
      <c r="T66" s="24" t="s">
        <v>5</v>
      </c>
      <c r="U66" s="23" t="s">
        <v>4</v>
      </c>
      <c r="V66" s="301"/>
      <c r="W66" s="294"/>
      <c r="X66" s="302">
        <f t="shared" si="6"/>
        <v>144700</v>
      </c>
      <c r="Y66" s="302">
        <f t="shared" si="6"/>
        <v>104700</v>
      </c>
      <c r="Z66" s="303">
        <f t="shared" si="6"/>
        <v>120430</v>
      </c>
      <c r="AA66" s="8"/>
      <c r="AB66" s="3"/>
    </row>
    <row r="67" spans="1:28" ht="23.25" customHeight="1" x14ac:dyDescent="0.2">
      <c r="A67" s="21"/>
      <c r="B67" s="20"/>
      <c r="C67" s="110"/>
      <c r="D67" s="19"/>
      <c r="E67" s="18"/>
      <c r="F67" s="16"/>
      <c r="G67" s="805" t="s">
        <v>121</v>
      </c>
      <c r="H67" s="806"/>
      <c r="I67" s="806"/>
      <c r="J67" s="806"/>
      <c r="K67" s="806"/>
      <c r="L67" s="806"/>
      <c r="M67" s="807"/>
      <c r="N67" s="28">
        <v>616</v>
      </c>
      <c r="O67" s="27">
        <v>3</v>
      </c>
      <c r="P67" s="26">
        <v>10</v>
      </c>
      <c r="Q67" s="12" t="s">
        <v>120</v>
      </c>
      <c r="R67" s="24">
        <v>85</v>
      </c>
      <c r="S67" s="25">
        <v>9</v>
      </c>
      <c r="T67" s="24">
        <v>1</v>
      </c>
      <c r="U67" s="23" t="s">
        <v>4</v>
      </c>
      <c r="V67" s="301"/>
      <c r="W67" s="294"/>
      <c r="X67" s="302">
        <f t="shared" si="6"/>
        <v>144700</v>
      </c>
      <c r="Y67" s="302">
        <f t="shared" si="6"/>
        <v>104700</v>
      </c>
      <c r="Z67" s="303">
        <f t="shared" si="6"/>
        <v>120430</v>
      </c>
      <c r="AA67" s="8"/>
      <c r="AB67" s="3"/>
    </row>
    <row r="68" spans="1:28" ht="43.5" customHeight="1" x14ac:dyDescent="0.2">
      <c r="A68" s="21"/>
      <c r="B68" s="20"/>
      <c r="C68" s="110"/>
      <c r="D68" s="19"/>
      <c r="E68" s="18"/>
      <c r="F68" s="17"/>
      <c r="G68" s="16"/>
      <c r="H68" s="805" t="s">
        <v>119</v>
      </c>
      <c r="I68" s="806"/>
      <c r="J68" s="806"/>
      <c r="K68" s="806"/>
      <c r="L68" s="806"/>
      <c r="M68" s="807"/>
      <c r="N68" s="28">
        <v>616</v>
      </c>
      <c r="O68" s="27">
        <v>3</v>
      </c>
      <c r="P68" s="26">
        <v>10</v>
      </c>
      <c r="Q68" s="12" t="s">
        <v>118</v>
      </c>
      <c r="R68" s="24">
        <v>85</v>
      </c>
      <c r="S68" s="25">
        <v>9</v>
      </c>
      <c r="T68" s="24" t="s">
        <v>9</v>
      </c>
      <c r="U68" s="23">
        <v>90053</v>
      </c>
      <c r="V68" s="301"/>
      <c r="W68" s="294"/>
      <c r="X68" s="302">
        <f t="shared" si="6"/>
        <v>144700</v>
      </c>
      <c r="Y68" s="302">
        <f t="shared" si="6"/>
        <v>104700</v>
      </c>
      <c r="Z68" s="303">
        <f t="shared" si="6"/>
        <v>120430</v>
      </c>
      <c r="AA68" s="8"/>
      <c r="AB68" s="3"/>
    </row>
    <row r="69" spans="1:28" ht="43.5" customHeight="1" x14ac:dyDescent="0.2">
      <c r="A69" s="21"/>
      <c r="B69" s="20"/>
      <c r="C69" s="110"/>
      <c r="D69" s="19"/>
      <c r="E69" s="18"/>
      <c r="F69" s="17"/>
      <c r="G69" s="17"/>
      <c r="H69" s="16"/>
      <c r="I69" s="805" t="s">
        <v>117</v>
      </c>
      <c r="J69" s="806"/>
      <c r="K69" s="806"/>
      <c r="L69" s="806"/>
      <c r="M69" s="807"/>
      <c r="N69" s="28">
        <v>616</v>
      </c>
      <c r="O69" s="27">
        <v>3</v>
      </c>
      <c r="P69" s="26">
        <v>10</v>
      </c>
      <c r="Q69" s="12" t="s">
        <v>116</v>
      </c>
      <c r="R69" s="24" t="s">
        <v>11</v>
      </c>
      <c r="S69" s="25">
        <v>9</v>
      </c>
      <c r="T69" s="24" t="s">
        <v>9</v>
      </c>
      <c r="U69" s="23">
        <v>90053</v>
      </c>
      <c r="V69" s="301"/>
      <c r="W69" s="294"/>
      <c r="X69" s="302">
        <f t="shared" si="6"/>
        <v>144700</v>
      </c>
      <c r="Y69" s="302">
        <f t="shared" si="6"/>
        <v>104700</v>
      </c>
      <c r="Z69" s="303">
        <f t="shared" si="6"/>
        <v>120430</v>
      </c>
      <c r="AA69" s="8"/>
      <c r="AB69" s="3"/>
    </row>
    <row r="70" spans="1:28" ht="43.5" customHeight="1" x14ac:dyDescent="0.2">
      <c r="A70" s="21"/>
      <c r="B70" s="20"/>
      <c r="C70" s="110"/>
      <c r="D70" s="38"/>
      <c r="E70" s="37"/>
      <c r="F70" s="36"/>
      <c r="G70" s="36"/>
      <c r="H70" s="36"/>
      <c r="I70" s="35"/>
      <c r="J70" s="811" t="s">
        <v>57</v>
      </c>
      <c r="K70" s="811"/>
      <c r="L70" s="811"/>
      <c r="M70" s="812"/>
      <c r="N70" s="15">
        <v>616</v>
      </c>
      <c r="O70" s="14">
        <v>3</v>
      </c>
      <c r="P70" s="13">
        <v>10</v>
      </c>
      <c r="Q70" s="12" t="s">
        <v>116</v>
      </c>
      <c r="R70" s="24" t="s">
        <v>11</v>
      </c>
      <c r="S70" s="25">
        <v>9</v>
      </c>
      <c r="T70" s="24" t="s">
        <v>9</v>
      </c>
      <c r="U70" s="23">
        <v>90013</v>
      </c>
      <c r="V70" s="304" t="s">
        <v>52</v>
      </c>
      <c r="W70" s="294"/>
      <c r="X70" s="305">
        <v>144700</v>
      </c>
      <c r="Y70" s="305">
        <v>104700</v>
      </c>
      <c r="Z70" s="306">
        <v>120430</v>
      </c>
      <c r="AA70" s="8"/>
      <c r="AB70" s="3"/>
    </row>
    <row r="71" spans="1:28" ht="43.5" customHeight="1" x14ac:dyDescent="0.2">
      <c r="A71" s="21"/>
      <c r="B71" s="20"/>
      <c r="C71" s="110"/>
      <c r="D71" s="509"/>
      <c r="E71" s="37"/>
      <c r="F71" s="512"/>
      <c r="G71" s="512"/>
      <c r="H71" s="512"/>
      <c r="I71" s="513"/>
      <c r="J71" s="85"/>
      <c r="K71" s="85"/>
      <c r="L71" s="85"/>
      <c r="M71" s="578" t="s">
        <v>589</v>
      </c>
      <c r="N71" s="579">
        <v>616</v>
      </c>
      <c r="O71" s="580">
        <v>3</v>
      </c>
      <c r="P71" s="580">
        <v>14</v>
      </c>
      <c r="Q71" s="581"/>
      <c r="R71" s="582"/>
      <c r="S71" s="583"/>
      <c r="T71" s="582"/>
      <c r="U71" s="584"/>
      <c r="V71" s="585"/>
      <c r="W71" s="586"/>
      <c r="X71" s="587">
        <f t="shared" ref="X71:Z73" si="7">X72</f>
        <v>60000</v>
      </c>
      <c r="Y71" s="587">
        <f t="shared" si="7"/>
        <v>0</v>
      </c>
      <c r="Z71" s="587">
        <f t="shared" si="7"/>
        <v>0</v>
      </c>
      <c r="AA71" s="8"/>
      <c r="AB71" s="3"/>
    </row>
    <row r="72" spans="1:28" ht="23.25" customHeight="1" x14ac:dyDescent="0.2">
      <c r="A72" s="21"/>
      <c r="B72" s="20"/>
      <c r="C72" s="110"/>
      <c r="D72" s="509"/>
      <c r="E72" s="37"/>
      <c r="F72" s="512"/>
      <c r="G72" s="512"/>
      <c r="H72" s="512"/>
      <c r="I72" s="513"/>
      <c r="J72" s="85"/>
      <c r="K72" s="85"/>
      <c r="L72" s="85"/>
      <c r="M72" s="514" t="s">
        <v>590</v>
      </c>
      <c r="N72" s="518">
        <v>616</v>
      </c>
      <c r="O72" s="13">
        <v>3</v>
      </c>
      <c r="P72" s="13">
        <v>14</v>
      </c>
      <c r="Q72" s="572"/>
      <c r="R72" s="563">
        <v>75</v>
      </c>
      <c r="S72" s="11">
        <v>0</v>
      </c>
      <c r="T72" s="563">
        <v>0</v>
      </c>
      <c r="U72" s="573">
        <v>0</v>
      </c>
      <c r="V72" s="576"/>
      <c r="W72" s="560"/>
      <c r="X72" s="577">
        <f t="shared" si="7"/>
        <v>60000</v>
      </c>
      <c r="Y72" s="577">
        <f t="shared" si="7"/>
        <v>0</v>
      </c>
      <c r="Z72" s="577">
        <f t="shared" si="7"/>
        <v>0</v>
      </c>
      <c r="AA72" s="8"/>
      <c r="AB72" s="3"/>
    </row>
    <row r="73" spans="1:28" ht="63" customHeight="1" x14ac:dyDescent="0.2">
      <c r="A73" s="21"/>
      <c r="B73" s="20"/>
      <c r="C73" s="110"/>
      <c r="D73" s="509"/>
      <c r="E73" s="37"/>
      <c r="F73" s="512"/>
      <c r="G73" s="512"/>
      <c r="H73" s="512"/>
      <c r="I73" s="513"/>
      <c r="J73" s="85"/>
      <c r="K73" s="85"/>
      <c r="L73" s="85"/>
      <c r="M73" s="514" t="s">
        <v>591</v>
      </c>
      <c r="N73" s="518">
        <v>616</v>
      </c>
      <c r="O73" s="13">
        <v>3</v>
      </c>
      <c r="P73" s="13">
        <v>14</v>
      </c>
      <c r="Q73" s="572"/>
      <c r="R73" s="563">
        <v>75</v>
      </c>
      <c r="S73" s="11">
        <v>0</v>
      </c>
      <c r="T73" s="563">
        <v>0</v>
      </c>
      <c r="U73" s="573">
        <v>90003</v>
      </c>
      <c r="V73" s="576"/>
      <c r="W73" s="560"/>
      <c r="X73" s="577">
        <f t="shared" si="7"/>
        <v>60000</v>
      </c>
      <c r="Y73" s="577">
        <f t="shared" si="7"/>
        <v>0</v>
      </c>
      <c r="Z73" s="577">
        <f t="shared" si="7"/>
        <v>0</v>
      </c>
      <c r="AA73" s="8"/>
      <c r="AB73" s="3"/>
    </row>
    <row r="74" spans="1:28" ht="43.5" customHeight="1" x14ac:dyDescent="0.2">
      <c r="A74" s="21"/>
      <c r="B74" s="20"/>
      <c r="C74" s="110"/>
      <c r="D74" s="509"/>
      <c r="E74" s="37"/>
      <c r="F74" s="512"/>
      <c r="G74" s="512"/>
      <c r="H74" s="512"/>
      <c r="I74" s="513"/>
      <c r="J74" s="85"/>
      <c r="K74" s="85"/>
      <c r="L74" s="85"/>
      <c r="M74" s="514" t="s">
        <v>57</v>
      </c>
      <c r="N74" s="518">
        <v>616</v>
      </c>
      <c r="O74" s="13">
        <v>3</v>
      </c>
      <c r="P74" s="13">
        <v>14</v>
      </c>
      <c r="Q74" s="572"/>
      <c r="R74" s="563">
        <v>75</v>
      </c>
      <c r="S74" s="11">
        <v>0</v>
      </c>
      <c r="T74" s="563">
        <v>0</v>
      </c>
      <c r="U74" s="573">
        <v>90003</v>
      </c>
      <c r="V74" s="588">
        <v>240</v>
      </c>
      <c r="W74" s="560"/>
      <c r="X74" s="561">
        <v>60000</v>
      </c>
      <c r="Y74" s="561"/>
      <c r="Z74" s="561"/>
      <c r="AA74" s="8"/>
      <c r="AB74" s="3"/>
    </row>
    <row r="75" spans="1:28" ht="23.25" customHeight="1" x14ac:dyDescent="0.2">
      <c r="A75" s="21"/>
      <c r="B75" s="20"/>
      <c r="C75" s="110"/>
      <c r="D75" s="821" t="s">
        <v>114</v>
      </c>
      <c r="E75" s="822"/>
      <c r="F75" s="822"/>
      <c r="G75" s="822"/>
      <c r="H75" s="822"/>
      <c r="I75" s="822"/>
      <c r="J75" s="824"/>
      <c r="K75" s="824"/>
      <c r="L75" s="824"/>
      <c r="M75" s="825"/>
      <c r="N75" s="34">
        <v>616</v>
      </c>
      <c r="O75" s="33">
        <v>4</v>
      </c>
      <c r="P75" s="32" t="s">
        <v>1</v>
      </c>
      <c r="Q75" s="557" t="s">
        <v>1</v>
      </c>
      <c r="R75" s="117" t="s">
        <v>1</v>
      </c>
      <c r="S75" s="118" t="s">
        <v>1</v>
      </c>
      <c r="T75" s="117" t="s">
        <v>1</v>
      </c>
      <c r="U75" s="119" t="s">
        <v>1</v>
      </c>
      <c r="V75" s="316"/>
      <c r="W75" s="558"/>
      <c r="X75" s="317">
        <f>X76+X85</f>
        <v>1963613</v>
      </c>
      <c r="Y75" s="317">
        <f>Y76+Y85</f>
        <v>1963613</v>
      </c>
      <c r="Z75" s="318">
        <f>Z76+Z85</f>
        <v>1983613</v>
      </c>
      <c r="AA75" s="8"/>
      <c r="AB75" s="3"/>
    </row>
    <row r="76" spans="1:28" ht="23.25" customHeight="1" x14ac:dyDescent="0.2">
      <c r="A76" s="21"/>
      <c r="B76" s="20"/>
      <c r="C76" s="110"/>
      <c r="D76" s="30"/>
      <c r="E76" s="801" t="s">
        <v>113</v>
      </c>
      <c r="F76" s="802"/>
      <c r="G76" s="802"/>
      <c r="H76" s="802"/>
      <c r="I76" s="802"/>
      <c r="J76" s="802"/>
      <c r="K76" s="802"/>
      <c r="L76" s="802"/>
      <c r="M76" s="828"/>
      <c r="N76" s="94">
        <v>616</v>
      </c>
      <c r="O76" s="95">
        <v>4</v>
      </c>
      <c r="P76" s="96">
        <v>9</v>
      </c>
      <c r="Q76" s="92" t="s">
        <v>1</v>
      </c>
      <c r="R76" s="97" t="s">
        <v>1</v>
      </c>
      <c r="S76" s="98" t="s">
        <v>1</v>
      </c>
      <c r="T76" s="97" t="s">
        <v>1</v>
      </c>
      <c r="U76" s="99" t="s">
        <v>1</v>
      </c>
      <c r="V76" s="297"/>
      <c r="W76" s="298"/>
      <c r="X76" s="299">
        <f t="shared" ref="X76:Z77" si="8">X77</f>
        <v>1933613</v>
      </c>
      <c r="Y76" s="299">
        <f t="shared" si="8"/>
        <v>1933613</v>
      </c>
      <c r="Z76" s="300">
        <f t="shared" si="8"/>
        <v>1933613</v>
      </c>
      <c r="AA76" s="8"/>
      <c r="AB76" s="3"/>
    </row>
    <row r="77" spans="1:28" ht="78" customHeight="1" x14ac:dyDescent="0.2">
      <c r="A77" s="21"/>
      <c r="B77" s="20"/>
      <c r="C77" s="110"/>
      <c r="D77" s="19"/>
      <c r="E77" s="29"/>
      <c r="F77" s="805" t="s">
        <v>640</v>
      </c>
      <c r="G77" s="806"/>
      <c r="H77" s="806"/>
      <c r="I77" s="806"/>
      <c r="J77" s="806"/>
      <c r="K77" s="806"/>
      <c r="L77" s="806"/>
      <c r="M77" s="807"/>
      <c r="N77" s="28">
        <v>616</v>
      </c>
      <c r="O77" s="27">
        <v>4</v>
      </c>
      <c r="P77" s="26">
        <v>9</v>
      </c>
      <c r="Q77" s="12" t="s">
        <v>19</v>
      </c>
      <c r="R77" s="24" t="s">
        <v>11</v>
      </c>
      <c r="S77" s="25" t="s">
        <v>6</v>
      </c>
      <c r="T77" s="24" t="s">
        <v>5</v>
      </c>
      <c r="U77" s="23" t="s">
        <v>4</v>
      </c>
      <c r="V77" s="301"/>
      <c r="W77" s="294"/>
      <c r="X77" s="302">
        <f t="shared" si="8"/>
        <v>1933613</v>
      </c>
      <c r="Y77" s="302">
        <f t="shared" si="8"/>
        <v>1933613</v>
      </c>
      <c r="Z77" s="303">
        <f t="shared" si="8"/>
        <v>1933613</v>
      </c>
      <c r="AA77" s="8"/>
      <c r="AB77" s="3"/>
    </row>
    <row r="78" spans="1:28" ht="23.25" customHeight="1" x14ac:dyDescent="0.2">
      <c r="A78" s="21"/>
      <c r="B78" s="20"/>
      <c r="C78" s="110"/>
      <c r="D78" s="19"/>
      <c r="E78" s="18"/>
      <c r="F78" s="16"/>
      <c r="G78" s="805" t="s">
        <v>112</v>
      </c>
      <c r="H78" s="806"/>
      <c r="I78" s="806"/>
      <c r="J78" s="806"/>
      <c r="K78" s="806"/>
      <c r="L78" s="806"/>
      <c r="M78" s="807"/>
      <c r="N78" s="28">
        <v>616</v>
      </c>
      <c r="O78" s="27">
        <v>4</v>
      </c>
      <c r="P78" s="26">
        <v>9</v>
      </c>
      <c r="Q78" s="12" t="s">
        <v>111</v>
      </c>
      <c r="R78" s="24" t="s">
        <v>11</v>
      </c>
      <c r="S78" s="25" t="s">
        <v>32</v>
      </c>
      <c r="T78" s="24" t="s">
        <v>5</v>
      </c>
      <c r="U78" s="23" t="s">
        <v>4</v>
      </c>
      <c r="V78" s="301"/>
      <c r="W78" s="294"/>
      <c r="X78" s="302">
        <f>X79+X82</f>
        <v>1933613</v>
      </c>
      <c r="Y78" s="302">
        <f>Y79+Y82</f>
        <v>1933613</v>
      </c>
      <c r="Z78" s="303">
        <f>Z79+Z82</f>
        <v>1933613</v>
      </c>
      <c r="AA78" s="8"/>
      <c r="AB78" s="3"/>
    </row>
    <row r="79" spans="1:28" ht="43.5" customHeight="1" x14ac:dyDescent="0.2">
      <c r="A79" s="21"/>
      <c r="B79" s="20"/>
      <c r="C79" s="110"/>
      <c r="D79" s="19"/>
      <c r="E79" s="18"/>
      <c r="F79" s="17"/>
      <c r="G79" s="16"/>
      <c r="H79" s="805" t="s">
        <v>110</v>
      </c>
      <c r="I79" s="806"/>
      <c r="J79" s="806"/>
      <c r="K79" s="806"/>
      <c r="L79" s="806"/>
      <c r="M79" s="807"/>
      <c r="N79" s="28">
        <v>616</v>
      </c>
      <c r="O79" s="27">
        <v>4</v>
      </c>
      <c r="P79" s="26">
        <v>9</v>
      </c>
      <c r="Q79" s="12" t="s">
        <v>109</v>
      </c>
      <c r="R79" s="24" t="s">
        <v>11</v>
      </c>
      <c r="S79" s="25" t="s">
        <v>32</v>
      </c>
      <c r="T79" s="24" t="s">
        <v>106</v>
      </c>
      <c r="U79" s="23" t="s">
        <v>4</v>
      </c>
      <c r="V79" s="301"/>
      <c r="W79" s="294"/>
      <c r="X79" s="302">
        <f t="shared" ref="X79:Z79" si="9">X80</f>
        <v>1633613</v>
      </c>
      <c r="Y79" s="302">
        <f t="shared" si="9"/>
        <v>1633613</v>
      </c>
      <c r="Z79" s="303">
        <f t="shared" si="9"/>
        <v>1633613</v>
      </c>
      <c r="AA79" s="8"/>
      <c r="AB79" s="3"/>
    </row>
    <row r="80" spans="1:28" ht="29.25" customHeight="1" x14ac:dyDescent="0.2">
      <c r="A80" s="21"/>
      <c r="B80" s="20"/>
      <c r="C80" s="110"/>
      <c r="D80" s="19"/>
      <c r="E80" s="18"/>
      <c r="F80" s="17"/>
      <c r="G80" s="17"/>
      <c r="H80" s="16"/>
      <c r="I80" s="805" t="s">
        <v>108</v>
      </c>
      <c r="J80" s="806"/>
      <c r="K80" s="806"/>
      <c r="L80" s="806"/>
      <c r="M80" s="807"/>
      <c r="N80" s="28">
        <v>616</v>
      </c>
      <c r="O80" s="27">
        <v>4</v>
      </c>
      <c r="P80" s="26">
        <v>9</v>
      </c>
      <c r="Q80" s="12" t="s">
        <v>107</v>
      </c>
      <c r="R80" s="24" t="s">
        <v>11</v>
      </c>
      <c r="S80" s="25" t="s">
        <v>32</v>
      </c>
      <c r="T80" s="24" t="s">
        <v>106</v>
      </c>
      <c r="U80" s="23" t="s">
        <v>105</v>
      </c>
      <c r="V80" s="301"/>
      <c r="W80" s="294"/>
      <c r="X80" s="302">
        <f>X81</f>
        <v>1633613</v>
      </c>
      <c r="Y80" s="302">
        <f>Y81</f>
        <v>1633613</v>
      </c>
      <c r="Z80" s="303">
        <f>Z81</f>
        <v>1633613</v>
      </c>
      <c r="AA80" s="8"/>
      <c r="AB80" s="3"/>
    </row>
    <row r="81" spans="1:28" ht="43.5" customHeight="1" x14ac:dyDescent="0.2">
      <c r="A81" s="21"/>
      <c r="B81" s="20"/>
      <c r="C81" s="110"/>
      <c r="D81" s="19"/>
      <c r="E81" s="18"/>
      <c r="F81" s="17"/>
      <c r="G81" s="17"/>
      <c r="H81" s="36"/>
      <c r="I81" s="35"/>
      <c r="J81" s="811" t="s">
        <v>57</v>
      </c>
      <c r="K81" s="811"/>
      <c r="L81" s="811"/>
      <c r="M81" s="812"/>
      <c r="N81" s="15">
        <v>616</v>
      </c>
      <c r="O81" s="14">
        <v>4</v>
      </c>
      <c r="P81" s="13">
        <v>9</v>
      </c>
      <c r="Q81" s="12" t="s">
        <v>107</v>
      </c>
      <c r="R81" s="10" t="s">
        <v>11</v>
      </c>
      <c r="S81" s="11" t="s">
        <v>32</v>
      </c>
      <c r="T81" s="10" t="s">
        <v>106</v>
      </c>
      <c r="U81" s="9" t="s">
        <v>105</v>
      </c>
      <c r="V81" s="304" t="s">
        <v>52</v>
      </c>
      <c r="W81" s="294"/>
      <c r="X81" s="305">
        <v>1633613</v>
      </c>
      <c r="Y81" s="305">
        <v>1633613</v>
      </c>
      <c r="Z81" s="306">
        <v>1633613</v>
      </c>
      <c r="AA81" s="8"/>
      <c r="AB81" s="3"/>
    </row>
    <row r="82" spans="1:28" ht="43.5" customHeight="1" x14ac:dyDescent="0.2">
      <c r="A82" s="21"/>
      <c r="B82" s="20"/>
      <c r="C82" s="110"/>
      <c r="D82" s="19"/>
      <c r="E82" s="18"/>
      <c r="F82" s="17"/>
      <c r="G82" s="17"/>
      <c r="H82" s="805" t="s">
        <v>104</v>
      </c>
      <c r="I82" s="806"/>
      <c r="J82" s="826"/>
      <c r="K82" s="826"/>
      <c r="L82" s="826"/>
      <c r="M82" s="827"/>
      <c r="N82" s="42">
        <v>616</v>
      </c>
      <c r="O82" s="41">
        <v>4</v>
      </c>
      <c r="P82" s="40">
        <v>9</v>
      </c>
      <c r="Q82" s="12" t="s">
        <v>103</v>
      </c>
      <c r="R82" s="114" t="s">
        <v>11</v>
      </c>
      <c r="S82" s="115" t="s">
        <v>32</v>
      </c>
      <c r="T82" s="114" t="s">
        <v>100</v>
      </c>
      <c r="U82" s="116" t="s">
        <v>4</v>
      </c>
      <c r="V82" s="313"/>
      <c r="W82" s="294"/>
      <c r="X82" s="302">
        <f t="shared" ref="X82:Z83" si="10">X83</f>
        <v>300000</v>
      </c>
      <c r="Y82" s="302">
        <f t="shared" si="10"/>
        <v>300000</v>
      </c>
      <c r="Z82" s="303">
        <f t="shared" si="10"/>
        <v>300000</v>
      </c>
      <c r="AA82" s="8"/>
      <c r="AB82" s="3"/>
    </row>
    <row r="83" spans="1:28" ht="29.25" customHeight="1" x14ac:dyDescent="0.2">
      <c r="A83" s="21"/>
      <c r="B83" s="20"/>
      <c r="C83" s="110"/>
      <c r="D83" s="19"/>
      <c r="E83" s="18"/>
      <c r="F83" s="17"/>
      <c r="G83" s="17"/>
      <c r="H83" s="16"/>
      <c r="I83" s="805" t="s">
        <v>102</v>
      </c>
      <c r="J83" s="806"/>
      <c r="K83" s="806"/>
      <c r="L83" s="806"/>
      <c r="M83" s="807"/>
      <c r="N83" s="28">
        <v>616</v>
      </c>
      <c r="O83" s="27">
        <v>4</v>
      </c>
      <c r="P83" s="26">
        <v>9</v>
      </c>
      <c r="Q83" s="12" t="s">
        <v>101</v>
      </c>
      <c r="R83" s="24" t="s">
        <v>11</v>
      </c>
      <c r="S83" s="25" t="s">
        <v>32</v>
      </c>
      <c r="T83" s="24" t="s">
        <v>100</v>
      </c>
      <c r="U83" s="23" t="s">
        <v>99</v>
      </c>
      <c r="V83" s="301"/>
      <c r="W83" s="294"/>
      <c r="X83" s="302">
        <f t="shared" si="10"/>
        <v>300000</v>
      </c>
      <c r="Y83" s="302">
        <f t="shared" si="10"/>
        <v>300000</v>
      </c>
      <c r="Z83" s="303">
        <f t="shared" si="10"/>
        <v>300000</v>
      </c>
      <c r="AA83" s="8"/>
      <c r="AB83" s="3"/>
    </row>
    <row r="84" spans="1:28" ht="43.5" customHeight="1" x14ac:dyDescent="0.2">
      <c r="A84" s="21"/>
      <c r="B84" s="20"/>
      <c r="C84" s="110"/>
      <c r="D84" s="19"/>
      <c r="E84" s="37"/>
      <c r="F84" s="36"/>
      <c r="G84" s="36"/>
      <c r="H84" s="36"/>
      <c r="I84" s="35"/>
      <c r="J84" s="811" t="s">
        <v>57</v>
      </c>
      <c r="K84" s="811"/>
      <c r="L84" s="811"/>
      <c r="M84" s="812"/>
      <c r="N84" s="15">
        <v>616</v>
      </c>
      <c r="O84" s="14">
        <v>4</v>
      </c>
      <c r="P84" s="13">
        <v>9</v>
      </c>
      <c r="Q84" s="12" t="s">
        <v>101</v>
      </c>
      <c r="R84" s="10" t="s">
        <v>11</v>
      </c>
      <c r="S84" s="11" t="s">
        <v>32</v>
      </c>
      <c r="T84" s="10" t="s">
        <v>100</v>
      </c>
      <c r="U84" s="9" t="s">
        <v>99</v>
      </c>
      <c r="V84" s="304" t="s">
        <v>52</v>
      </c>
      <c r="W84" s="294"/>
      <c r="X84" s="305">
        <v>300000</v>
      </c>
      <c r="Y84" s="305">
        <v>300000</v>
      </c>
      <c r="Z84" s="306">
        <v>300000</v>
      </c>
      <c r="AA84" s="8"/>
      <c r="AB84" s="3"/>
    </row>
    <row r="85" spans="1:28" ht="29.25" customHeight="1" x14ac:dyDescent="0.2">
      <c r="A85" s="21"/>
      <c r="B85" s="20"/>
      <c r="C85" s="110"/>
      <c r="D85" s="19"/>
      <c r="E85" s="801" t="s">
        <v>98</v>
      </c>
      <c r="F85" s="802"/>
      <c r="G85" s="802"/>
      <c r="H85" s="802"/>
      <c r="I85" s="802"/>
      <c r="J85" s="803"/>
      <c r="K85" s="803"/>
      <c r="L85" s="803"/>
      <c r="M85" s="804"/>
      <c r="N85" s="89">
        <v>616</v>
      </c>
      <c r="O85" s="90">
        <v>4</v>
      </c>
      <c r="P85" s="91">
        <v>12</v>
      </c>
      <c r="Q85" s="92" t="s">
        <v>1</v>
      </c>
      <c r="R85" s="111" t="s">
        <v>1</v>
      </c>
      <c r="S85" s="112" t="s">
        <v>1</v>
      </c>
      <c r="T85" s="111" t="s">
        <v>1</v>
      </c>
      <c r="U85" s="113" t="s">
        <v>1</v>
      </c>
      <c r="V85" s="307"/>
      <c r="W85" s="298"/>
      <c r="X85" s="299">
        <f t="shared" ref="X85:Z88" si="11">X86</f>
        <v>30000</v>
      </c>
      <c r="Y85" s="299">
        <f t="shared" si="11"/>
        <v>30000</v>
      </c>
      <c r="Z85" s="300">
        <f t="shared" si="11"/>
        <v>50000</v>
      </c>
      <c r="AA85" s="8"/>
      <c r="AB85" s="3"/>
    </row>
    <row r="86" spans="1:28" ht="75.75" customHeight="1" x14ac:dyDescent="0.2">
      <c r="A86" s="21"/>
      <c r="B86" s="20"/>
      <c r="C86" s="110"/>
      <c r="D86" s="19"/>
      <c r="E86" s="29"/>
      <c r="F86" s="805" t="s">
        <v>640</v>
      </c>
      <c r="G86" s="806"/>
      <c r="H86" s="806"/>
      <c r="I86" s="806"/>
      <c r="J86" s="806"/>
      <c r="K86" s="806"/>
      <c r="L86" s="806"/>
      <c r="M86" s="807"/>
      <c r="N86" s="28">
        <v>616</v>
      </c>
      <c r="O86" s="27">
        <v>4</v>
      </c>
      <c r="P86" s="26">
        <v>12</v>
      </c>
      <c r="Q86" s="12" t="s">
        <v>19</v>
      </c>
      <c r="R86" s="24" t="s">
        <v>11</v>
      </c>
      <c r="S86" s="25" t="s">
        <v>6</v>
      </c>
      <c r="T86" s="24" t="s">
        <v>5</v>
      </c>
      <c r="U86" s="23" t="s">
        <v>4</v>
      </c>
      <c r="V86" s="301"/>
      <c r="W86" s="294"/>
      <c r="X86" s="302">
        <f t="shared" si="11"/>
        <v>30000</v>
      </c>
      <c r="Y86" s="302">
        <f t="shared" si="11"/>
        <v>30000</v>
      </c>
      <c r="Z86" s="303">
        <f t="shared" si="11"/>
        <v>50000</v>
      </c>
      <c r="AA86" s="8"/>
      <c r="AB86" s="3"/>
    </row>
    <row r="87" spans="1:28" ht="29.25" customHeight="1" x14ac:dyDescent="0.2">
      <c r="A87" s="21"/>
      <c r="B87" s="20"/>
      <c r="C87" s="110"/>
      <c r="D87" s="19"/>
      <c r="E87" s="18"/>
      <c r="F87" s="16"/>
      <c r="G87" s="805" t="s">
        <v>97</v>
      </c>
      <c r="H87" s="806"/>
      <c r="I87" s="806"/>
      <c r="J87" s="806"/>
      <c r="K87" s="806"/>
      <c r="L87" s="806"/>
      <c r="M87" s="807"/>
      <c r="N87" s="28">
        <v>616</v>
      </c>
      <c r="O87" s="27">
        <v>4</v>
      </c>
      <c r="P87" s="26">
        <v>12</v>
      </c>
      <c r="Q87" s="12" t="s">
        <v>96</v>
      </c>
      <c r="R87" s="24" t="s">
        <v>11</v>
      </c>
      <c r="S87" s="25" t="s">
        <v>89</v>
      </c>
      <c r="T87" s="24" t="s">
        <v>5</v>
      </c>
      <c r="U87" s="23" t="s">
        <v>4</v>
      </c>
      <c r="V87" s="301"/>
      <c r="W87" s="294"/>
      <c r="X87" s="302">
        <f>X88+X91</f>
        <v>30000</v>
      </c>
      <c r="Y87" s="302">
        <f>Y88+Y91</f>
        <v>30000</v>
      </c>
      <c r="Z87" s="303">
        <f>Z88+Z91</f>
        <v>50000</v>
      </c>
      <c r="AA87" s="8"/>
      <c r="AB87" s="3"/>
    </row>
    <row r="88" spans="1:28" ht="43.5" customHeight="1" x14ac:dyDescent="0.2">
      <c r="A88" s="21"/>
      <c r="B88" s="20"/>
      <c r="C88" s="110"/>
      <c r="D88" s="19"/>
      <c r="E88" s="18"/>
      <c r="F88" s="17"/>
      <c r="G88" s="16"/>
      <c r="H88" s="805" t="s">
        <v>594</v>
      </c>
      <c r="I88" s="806"/>
      <c r="J88" s="806"/>
      <c r="K88" s="806"/>
      <c r="L88" s="806"/>
      <c r="M88" s="807"/>
      <c r="N88" s="28">
        <v>616</v>
      </c>
      <c r="O88" s="27">
        <v>4</v>
      </c>
      <c r="P88" s="26">
        <v>12</v>
      </c>
      <c r="Q88" s="12" t="s">
        <v>95</v>
      </c>
      <c r="R88" s="24" t="s">
        <v>11</v>
      </c>
      <c r="S88" s="25" t="s">
        <v>89</v>
      </c>
      <c r="T88" s="24" t="s">
        <v>79</v>
      </c>
      <c r="U88" s="23" t="s">
        <v>4</v>
      </c>
      <c r="V88" s="301"/>
      <c r="W88" s="294"/>
      <c r="X88" s="302">
        <f t="shared" si="11"/>
        <v>0</v>
      </c>
      <c r="Y88" s="302">
        <f t="shared" si="11"/>
        <v>0</v>
      </c>
      <c r="Z88" s="303">
        <f t="shared" si="11"/>
        <v>0</v>
      </c>
      <c r="AA88" s="8"/>
      <c r="AB88" s="3"/>
    </row>
    <row r="89" spans="1:28" ht="29.25" customHeight="1" x14ac:dyDescent="0.2">
      <c r="A89" s="21"/>
      <c r="B89" s="20"/>
      <c r="C89" s="110"/>
      <c r="D89" s="19"/>
      <c r="E89" s="18"/>
      <c r="F89" s="17"/>
      <c r="G89" s="17"/>
      <c r="H89" s="16"/>
      <c r="I89" s="805" t="s">
        <v>595</v>
      </c>
      <c r="J89" s="806"/>
      <c r="K89" s="806"/>
      <c r="L89" s="806"/>
      <c r="M89" s="807"/>
      <c r="N89" s="28">
        <v>616</v>
      </c>
      <c r="O89" s="27">
        <v>4</v>
      </c>
      <c r="P89" s="26">
        <v>12</v>
      </c>
      <c r="Q89" s="12" t="s">
        <v>94</v>
      </c>
      <c r="R89" s="24" t="s">
        <v>11</v>
      </c>
      <c r="S89" s="25" t="s">
        <v>89</v>
      </c>
      <c r="T89" s="24" t="s">
        <v>79</v>
      </c>
      <c r="U89" s="23" t="s">
        <v>93</v>
      </c>
      <c r="V89" s="301"/>
      <c r="W89" s="294"/>
      <c r="X89" s="302">
        <f>X90</f>
        <v>0</v>
      </c>
      <c r="Y89" s="302">
        <f>Y90</f>
        <v>0</v>
      </c>
      <c r="Z89" s="303">
        <f>Z90</f>
        <v>0</v>
      </c>
      <c r="AA89" s="8"/>
      <c r="AB89" s="3"/>
    </row>
    <row r="90" spans="1:28" ht="24.75" customHeight="1" x14ac:dyDescent="0.2">
      <c r="A90" s="21"/>
      <c r="B90" s="20"/>
      <c r="C90" s="110"/>
      <c r="D90" s="19"/>
      <c r="E90" s="18"/>
      <c r="F90" s="17"/>
      <c r="G90" s="17"/>
      <c r="H90" s="36"/>
      <c r="I90" s="35"/>
      <c r="J90" s="811" t="s">
        <v>91</v>
      </c>
      <c r="K90" s="811"/>
      <c r="L90" s="811"/>
      <c r="M90" s="812"/>
      <c r="N90" s="15">
        <v>616</v>
      </c>
      <c r="O90" s="14">
        <v>4</v>
      </c>
      <c r="P90" s="13">
        <v>12</v>
      </c>
      <c r="Q90" s="12" t="s">
        <v>94</v>
      </c>
      <c r="R90" s="10" t="s">
        <v>11</v>
      </c>
      <c r="S90" s="11" t="s">
        <v>89</v>
      </c>
      <c r="T90" s="10" t="s">
        <v>79</v>
      </c>
      <c r="U90" s="9" t="s">
        <v>93</v>
      </c>
      <c r="V90" s="566">
        <v>410</v>
      </c>
      <c r="W90" s="294"/>
      <c r="X90" s="305"/>
      <c r="Y90" s="305"/>
      <c r="Z90" s="306"/>
      <c r="AA90" s="8"/>
      <c r="AB90" s="3"/>
    </row>
    <row r="91" spans="1:28" ht="43.5" customHeight="1" x14ac:dyDescent="0.2">
      <c r="A91" s="21"/>
      <c r="B91" s="20"/>
      <c r="C91" s="110"/>
      <c r="D91" s="19"/>
      <c r="E91" s="18"/>
      <c r="F91" s="17"/>
      <c r="G91" s="17"/>
      <c r="H91" s="805" t="s">
        <v>592</v>
      </c>
      <c r="I91" s="806"/>
      <c r="J91" s="826"/>
      <c r="K91" s="826"/>
      <c r="L91" s="826"/>
      <c r="M91" s="827"/>
      <c r="N91" s="42">
        <v>616</v>
      </c>
      <c r="O91" s="41">
        <v>4</v>
      </c>
      <c r="P91" s="40">
        <v>12</v>
      </c>
      <c r="Q91" s="12" t="s">
        <v>92</v>
      </c>
      <c r="R91" s="114" t="s">
        <v>11</v>
      </c>
      <c r="S91" s="115">
        <v>1</v>
      </c>
      <c r="T91" s="114">
        <v>2</v>
      </c>
      <c r="U91" s="116" t="s">
        <v>4</v>
      </c>
      <c r="V91" s="313"/>
      <c r="W91" s="294"/>
      <c r="X91" s="302">
        <f t="shared" ref="X91:Z92" si="12">X92</f>
        <v>30000</v>
      </c>
      <c r="Y91" s="302">
        <f t="shared" si="12"/>
        <v>30000</v>
      </c>
      <c r="Z91" s="303">
        <f t="shared" si="12"/>
        <v>50000</v>
      </c>
      <c r="AA91" s="8"/>
      <c r="AB91" s="3"/>
    </row>
    <row r="92" spans="1:28" ht="29.25" customHeight="1" x14ac:dyDescent="0.2">
      <c r="A92" s="21"/>
      <c r="B92" s="20"/>
      <c r="C92" s="110"/>
      <c r="D92" s="19"/>
      <c r="E92" s="18"/>
      <c r="F92" s="17"/>
      <c r="G92" s="17"/>
      <c r="H92" s="16"/>
      <c r="I92" s="805" t="s">
        <v>593</v>
      </c>
      <c r="J92" s="806"/>
      <c r="K92" s="806"/>
      <c r="L92" s="806"/>
      <c r="M92" s="807"/>
      <c r="N92" s="28">
        <v>616</v>
      </c>
      <c r="O92" s="27">
        <v>4</v>
      </c>
      <c r="P92" s="26">
        <v>12</v>
      </c>
      <c r="Q92" s="12" t="s">
        <v>90</v>
      </c>
      <c r="R92" s="24" t="s">
        <v>11</v>
      </c>
      <c r="S92" s="25">
        <v>1</v>
      </c>
      <c r="T92" s="24">
        <v>2</v>
      </c>
      <c r="U92" s="23">
        <v>90044</v>
      </c>
      <c r="V92" s="301"/>
      <c r="W92" s="294"/>
      <c r="X92" s="302">
        <f t="shared" si="12"/>
        <v>30000</v>
      </c>
      <c r="Y92" s="302">
        <f t="shared" si="12"/>
        <v>30000</v>
      </c>
      <c r="Z92" s="303">
        <f t="shared" si="12"/>
        <v>50000</v>
      </c>
      <c r="AA92" s="8"/>
      <c r="AB92" s="3"/>
    </row>
    <row r="93" spans="1:28" ht="45" customHeight="1" x14ac:dyDescent="0.2">
      <c r="A93" s="21"/>
      <c r="B93" s="20"/>
      <c r="C93" s="110"/>
      <c r="D93" s="38"/>
      <c r="E93" s="37"/>
      <c r="F93" s="36"/>
      <c r="G93" s="36"/>
      <c r="H93" s="36"/>
      <c r="I93" s="35"/>
      <c r="J93" s="811" t="s">
        <v>57</v>
      </c>
      <c r="K93" s="811"/>
      <c r="L93" s="811"/>
      <c r="M93" s="812"/>
      <c r="N93" s="15">
        <v>616</v>
      </c>
      <c r="O93" s="14">
        <v>4</v>
      </c>
      <c r="P93" s="13">
        <v>12</v>
      </c>
      <c r="Q93" s="12" t="s">
        <v>90</v>
      </c>
      <c r="R93" s="10" t="s">
        <v>11</v>
      </c>
      <c r="S93" s="11">
        <v>1</v>
      </c>
      <c r="T93" s="10">
        <v>2</v>
      </c>
      <c r="U93" s="9">
        <v>90044</v>
      </c>
      <c r="V93" s="566">
        <v>240</v>
      </c>
      <c r="W93" s="294"/>
      <c r="X93" s="305">
        <v>30000</v>
      </c>
      <c r="Y93" s="305">
        <v>30000</v>
      </c>
      <c r="Z93" s="306">
        <v>50000</v>
      </c>
      <c r="AA93" s="8"/>
      <c r="AB93" s="3"/>
    </row>
    <row r="94" spans="1:28" ht="29.25" customHeight="1" x14ac:dyDescent="0.2">
      <c r="A94" s="21"/>
      <c r="B94" s="20"/>
      <c r="C94" s="110"/>
      <c r="D94" s="821" t="s">
        <v>88</v>
      </c>
      <c r="E94" s="822"/>
      <c r="F94" s="822"/>
      <c r="G94" s="822"/>
      <c r="H94" s="822"/>
      <c r="I94" s="822"/>
      <c r="J94" s="824"/>
      <c r="K94" s="824"/>
      <c r="L94" s="824"/>
      <c r="M94" s="825"/>
      <c r="N94" s="34">
        <v>616</v>
      </c>
      <c r="O94" s="33">
        <v>5</v>
      </c>
      <c r="P94" s="32" t="s">
        <v>1</v>
      </c>
      <c r="Q94" s="12" t="s">
        <v>1</v>
      </c>
      <c r="R94" s="117" t="s">
        <v>1</v>
      </c>
      <c r="S94" s="118" t="s">
        <v>1</v>
      </c>
      <c r="T94" s="117" t="s">
        <v>1</v>
      </c>
      <c r="U94" s="119" t="s">
        <v>1</v>
      </c>
      <c r="V94" s="316"/>
      <c r="W94" s="294"/>
      <c r="X94" s="317">
        <f>X95+X101+X107</f>
        <v>2552650</v>
      </c>
      <c r="Y94" s="317">
        <f>Y95+Y101+Y107</f>
        <v>2567545</v>
      </c>
      <c r="Z94" s="318">
        <f>Z95+Z101+Z107</f>
        <v>2925483</v>
      </c>
      <c r="AA94" s="8"/>
      <c r="AB94" s="3"/>
    </row>
    <row r="95" spans="1:28" ht="23.25" customHeight="1" x14ac:dyDescent="0.2">
      <c r="A95" s="21"/>
      <c r="B95" s="20"/>
      <c r="C95" s="110"/>
      <c r="D95" s="30"/>
      <c r="E95" s="801" t="s">
        <v>87</v>
      </c>
      <c r="F95" s="802"/>
      <c r="G95" s="802"/>
      <c r="H95" s="802"/>
      <c r="I95" s="802"/>
      <c r="J95" s="802"/>
      <c r="K95" s="802"/>
      <c r="L95" s="802"/>
      <c r="M95" s="828"/>
      <c r="N95" s="94">
        <v>616</v>
      </c>
      <c r="O95" s="95">
        <v>5</v>
      </c>
      <c r="P95" s="96">
        <v>1</v>
      </c>
      <c r="Q95" s="92" t="s">
        <v>1</v>
      </c>
      <c r="R95" s="97" t="s">
        <v>1</v>
      </c>
      <c r="S95" s="98" t="s">
        <v>1</v>
      </c>
      <c r="T95" s="97" t="s">
        <v>1</v>
      </c>
      <c r="U95" s="99" t="s">
        <v>1</v>
      </c>
      <c r="V95" s="297"/>
      <c r="W95" s="298"/>
      <c r="X95" s="299">
        <f t="shared" ref="X95:Z98" si="13">X96</f>
        <v>3111</v>
      </c>
      <c r="Y95" s="299">
        <f t="shared" si="13"/>
        <v>3500</v>
      </c>
      <c r="Z95" s="300">
        <f t="shared" si="13"/>
        <v>3500</v>
      </c>
      <c r="AA95" s="8"/>
      <c r="AB95" s="3"/>
    </row>
    <row r="96" spans="1:28" ht="78.75" customHeight="1" x14ac:dyDescent="0.2">
      <c r="A96" s="21"/>
      <c r="B96" s="20"/>
      <c r="C96" s="110"/>
      <c r="D96" s="19"/>
      <c r="E96" s="29"/>
      <c r="F96" s="805" t="s">
        <v>640</v>
      </c>
      <c r="G96" s="806"/>
      <c r="H96" s="806"/>
      <c r="I96" s="806"/>
      <c r="J96" s="806"/>
      <c r="K96" s="806"/>
      <c r="L96" s="806"/>
      <c r="M96" s="807"/>
      <c r="N96" s="28">
        <v>616</v>
      </c>
      <c r="O96" s="27">
        <v>5</v>
      </c>
      <c r="P96" s="26">
        <v>1</v>
      </c>
      <c r="Q96" s="12" t="s">
        <v>19</v>
      </c>
      <c r="R96" s="24" t="s">
        <v>11</v>
      </c>
      <c r="S96" s="25" t="s">
        <v>6</v>
      </c>
      <c r="T96" s="24" t="s">
        <v>5</v>
      </c>
      <c r="U96" s="23" t="s">
        <v>4</v>
      </c>
      <c r="V96" s="301"/>
      <c r="W96" s="294"/>
      <c r="X96" s="302">
        <f t="shared" si="13"/>
        <v>3111</v>
      </c>
      <c r="Y96" s="302">
        <f t="shared" si="13"/>
        <v>3500</v>
      </c>
      <c r="Z96" s="303">
        <f t="shared" si="13"/>
        <v>3500</v>
      </c>
      <c r="AA96" s="8"/>
      <c r="AB96" s="3"/>
    </row>
    <row r="97" spans="1:28" ht="23.25" customHeight="1" x14ac:dyDescent="0.2">
      <c r="A97" s="21"/>
      <c r="B97" s="20"/>
      <c r="C97" s="110"/>
      <c r="D97" s="19"/>
      <c r="E97" s="18"/>
      <c r="F97" s="16"/>
      <c r="G97" s="805" t="s">
        <v>86</v>
      </c>
      <c r="H97" s="806"/>
      <c r="I97" s="806"/>
      <c r="J97" s="806"/>
      <c r="K97" s="806"/>
      <c r="L97" s="806"/>
      <c r="M97" s="807"/>
      <c r="N97" s="28">
        <v>616</v>
      </c>
      <c r="O97" s="27">
        <v>5</v>
      </c>
      <c r="P97" s="26">
        <v>1</v>
      </c>
      <c r="Q97" s="12" t="s">
        <v>85</v>
      </c>
      <c r="R97" s="24" t="s">
        <v>11</v>
      </c>
      <c r="S97" s="25" t="s">
        <v>80</v>
      </c>
      <c r="T97" s="24" t="s">
        <v>5</v>
      </c>
      <c r="U97" s="23" t="s">
        <v>4</v>
      </c>
      <c r="V97" s="301"/>
      <c r="W97" s="294"/>
      <c r="X97" s="302">
        <f t="shared" si="13"/>
        <v>3111</v>
      </c>
      <c r="Y97" s="302">
        <f t="shared" si="13"/>
        <v>3500</v>
      </c>
      <c r="Z97" s="303">
        <f t="shared" si="13"/>
        <v>3500</v>
      </c>
      <c r="AA97" s="8"/>
      <c r="AB97" s="3"/>
    </row>
    <row r="98" spans="1:28" ht="29.25" customHeight="1" x14ac:dyDescent="0.2">
      <c r="A98" s="21"/>
      <c r="B98" s="20"/>
      <c r="C98" s="110"/>
      <c r="D98" s="19"/>
      <c r="E98" s="18"/>
      <c r="F98" s="17"/>
      <c r="G98" s="16"/>
      <c r="H98" s="805" t="s">
        <v>84</v>
      </c>
      <c r="I98" s="806"/>
      <c r="J98" s="806"/>
      <c r="K98" s="806"/>
      <c r="L98" s="806"/>
      <c r="M98" s="807"/>
      <c r="N98" s="28">
        <v>616</v>
      </c>
      <c r="O98" s="27">
        <v>5</v>
      </c>
      <c r="P98" s="26">
        <v>1</v>
      </c>
      <c r="Q98" s="12" t="s">
        <v>83</v>
      </c>
      <c r="R98" s="24" t="s">
        <v>11</v>
      </c>
      <c r="S98" s="25" t="s">
        <v>80</v>
      </c>
      <c r="T98" s="24" t="s">
        <v>79</v>
      </c>
      <c r="U98" s="23" t="s">
        <v>4</v>
      </c>
      <c r="V98" s="301"/>
      <c r="W98" s="294"/>
      <c r="X98" s="302">
        <f t="shared" si="13"/>
        <v>3111</v>
      </c>
      <c r="Y98" s="302">
        <f t="shared" si="13"/>
        <v>3500</v>
      </c>
      <c r="Z98" s="303">
        <f t="shared" si="13"/>
        <v>3500</v>
      </c>
      <c r="AA98" s="8"/>
      <c r="AB98" s="3"/>
    </row>
    <row r="99" spans="1:28" ht="23.25" customHeight="1" x14ac:dyDescent="0.2">
      <c r="A99" s="21"/>
      <c r="B99" s="20"/>
      <c r="C99" s="110"/>
      <c r="D99" s="19"/>
      <c r="E99" s="18"/>
      <c r="F99" s="17"/>
      <c r="G99" s="17"/>
      <c r="H99" s="16"/>
      <c r="I99" s="805" t="s">
        <v>82</v>
      </c>
      <c r="J99" s="806"/>
      <c r="K99" s="806"/>
      <c r="L99" s="806"/>
      <c r="M99" s="807"/>
      <c r="N99" s="28">
        <v>616</v>
      </c>
      <c r="O99" s="27">
        <v>5</v>
      </c>
      <c r="P99" s="26">
        <v>1</v>
      </c>
      <c r="Q99" s="12" t="s">
        <v>81</v>
      </c>
      <c r="R99" s="24" t="s">
        <v>11</v>
      </c>
      <c r="S99" s="25" t="s">
        <v>80</v>
      </c>
      <c r="T99" s="24" t="s">
        <v>79</v>
      </c>
      <c r="U99" s="23" t="s">
        <v>78</v>
      </c>
      <c r="V99" s="301"/>
      <c r="W99" s="294"/>
      <c r="X99" s="302">
        <f>X100</f>
        <v>3111</v>
      </c>
      <c r="Y99" s="302">
        <f>Y100</f>
        <v>3500</v>
      </c>
      <c r="Z99" s="303">
        <f>Z100</f>
        <v>3500</v>
      </c>
      <c r="AA99" s="8"/>
      <c r="AB99" s="3"/>
    </row>
    <row r="100" spans="1:28" ht="43.5" customHeight="1" x14ac:dyDescent="0.2">
      <c r="A100" s="21"/>
      <c r="B100" s="20"/>
      <c r="C100" s="110"/>
      <c r="D100" s="19"/>
      <c r="E100" s="37"/>
      <c r="F100" s="36"/>
      <c r="G100" s="36"/>
      <c r="H100" s="36"/>
      <c r="I100" s="35"/>
      <c r="J100" s="811" t="s">
        <v>57</v>
      </c>
      <c r="K100" s="811"/>
      <c r="L100" s="811"/>
      <c r="M100" s="812"/>
      <c r="N100" s="15">
        <v>616</v>
      </c>
      <c r="O100" s="14">
        <v>5</v>
      </c>
      <c r="P100" s="13">
        <v>1</v>
      </c>
      <c r="Q100" s="12" t="s">
        <v>81</v>
      </c>
      <c r="R100" s="10" t="s">
        <v>11</v>
      </c>
      <c r="S100" s="11" t="s">
        <v>80</v>
      </c>
      <c r="T100" s="10" t="s">
        <v>79</v>
      </c>
      <c r="U100" s="9" t="s">
        <v>78</v>
      </c>
      <c r="V100" s="304" t="s">
        <v>52</v>
      </c>
      <c r="W100" s="294"/>
      <c r="X100" s="305">
        <v>3111</v>
      </c>
      <c r="Y100" s="305">
        <v>3500</v>
      </c>
      <c r="Z100" s="306">
        <v>3500</v>
      </c>
      <c r="AA100" s="8"/>
      <c r="AB100" s="3"/>
    </row>
    <row r="101" spans="1:28" ht="23.25" customHeight="1" x14ac:dyDescent="0.2">
      <c r="A101" s="21"/>
      <c r="B101" s="20"/>
      <c r="C101" s="110"/>
      <c r="D101" s="19"/>
      <c r="E101" s="801" t="s">
        <v>77</v>
      </c>
      <c r="F101" s="802"/>
      <c r="G101" s="802"/>
      <c r="H101" s="802"/>
      <c r="I101" s="802"/>
      <c r="J101" s="803"/>
      <c r="K101" s="803"/>
      <c r="L101" s="803"/>
      <c r="M101" s="804"/>
      <c r="N101" s="89">
        <v>616</v>
      </c>
      <c r="O101" s="90">
        <v>5</v>
      </c>
      <c r="P101" s="91">
        <v>2</v>
      </c>
      <c r="Q101" s="92" t="s">
        <v>1</v>
      </c>
      <c r="R101" s="111" t="s">
        <v>1</v>
      </c>
      <c r="S101" s="112" t="s">
        <v>1</v>
      </c>
      <c r="T101" s="111" t="s">
        <v>1</v>
      </c>
      <c r="U101" s="113" t="s">
        <v>1</v>
      </c>
      <c r="V101" s="307"/>
      <c r="W101" s="298"/>
      <c r="X101" s="299">
        <f t="shared" ref="X101:Z104" si="14">X102</f>
        <v>688000</v>
      </c>
      <c r="Y101" s="299">
        <f t="shared" si="14"/>
        <v>706100</v>
      </c>
      <c r="Z101" s="300">
        <f t="shared" si="14"/>
        <v>706100</v>
      </c>
      <c r="AA101" s="8"/>
      <c r="AB101" s="3"/>
    </row>
    <row r="102" spans="1:28" ht="79.5" customHeight="1" x14ac:dyDescent="0.2">
      <c r="A102" s="21"/>
      <c r="B102" s="20"/>
      <c r="C102" s="110"/>
      <c r="D102" s="19"/>
      <c r="E102" s="29"/>
      <c r="F102" s="805" t="s">
        <v>640</v>
      </c>
      <c r="G102" s="806"/>
      <c r="H102" s="806"/>
      <c r="I102" s="806"/>
      <c r="J102" s="806"/>
      <c r="K102" s="806"/>
      <c r="L102" s="806"/>
      <c r="M102" s="807"/>
      <c r="N102" s="28">
        <v>616</v>
      </c>
      <c r="O102" s="27">
        <v>5</v>
      </c>
      <c r="P102" s="26">
        <v>2</v>
      </c>
      <c r="Q102" s="12" t="s">
        <v>19</v>
      </c>
      <c r="R102" s="24" t="s">
        <v>11</v>
      </c>
      <c r="S102" s="25" t="s">
        <v>6</v>
      </c>
      <c r="T102" s="24" t="s">
        <v>5</v>
      </c>
      <c r="U102" s="23" t="s">
        <v>4</v>
      </c>
      <c r="V102" s="301"/>
      <c r="W102" s="294"/>
      <c r="X102" s="302">
        <f t="shared" si="14"/>
        <v>688000</v>
      </c>
      <c r="Y102" s="302">
        <f t="shared" si="14"/>
        <v>706100</v>
      </c>
      <c r="Z102" s="303">
        <f t="shared" si="14"/>
        <v>706100</v>
      </c>
      <c r="AA102" s="8"/>
      <c r="AB102" s="3"/>
    </row>
    <row r="103" spans="1:28" ht="43.5" customHeight="1" x14ac:dyDescent="0.2">
      <c r="A103" s="21"/>
      <c r="B103" s="20"/>
      <c r="C103" s="110"/>
      <c r="D103" s="19"/>
      <c r="E103" s="18"/>
      <c r="F103" s="16"/>
      <c r="G103" s="805" t="s">
        <v>76</v>
      </c>
      <c r="H103" s="806"/>
      <c r="I103" s="806"/>
      <c r="J103" s="806"/>
      <c r="K103" s="806"/>
      <c r="L103" s="806"/>
      <c r="M103" s="807"/>
      <c r="N103" s="28">
        <v>616</v>
      </c>
      <c r="O103" s="27">
        <v>5</v>
      </c>
      <c r="P103" s="26">
        <v>2</v>
      </c>
      <c r="Q103" s="12" t="s">
        <v>75</v>
      </c>
      <c r="R103" s="24" t="s">
        <v>11</v>
      </c>
      <c r="S103" s="25" t="s">
        <v>70</v>
      </c>
      <c r="T103" s="24" t="s">
        <v>5</v>
      </c>
      <c r="U103" s="23" t="s">
        <v>4</v>
      </c>
      <c r="V103" s="301"/>
      <c r="W103" s="294"/>
      <c r="X103" s="302">
        <f t="shared" si="14"/>
        <v>688000</v>
      </c>
      <c r="Y103" s="302">
        <f t="shared" si="14"/>
        <v>706100</v>
      </c>
      <c r="Z103" s="303">
        <f t="shared" si="14"/>
        <v>706100</v>
      </c>
      <c r="AA103" s="8"/>
      <c r="AB103" s="3"/>
    </row>
    <row r="104" spans="1:28" ht="29.25" customHeight="1" x14ac:dyDescent="0.2">
      <c r="A104" s="21"/>
      <c r="B104" s="20"/>
      <c r="C104" s="110"/>
      <c r="D104" s="19"/>
      <c r="E104" s="18"/>
      <c r="F104" s="17"/>
      <c r="G104" s="16"/>
      <c r="H104" s="805" t="s">
        <v>74</v>
      </c>
      <c r="I104" s="806"/>
      <c r="J104" s="806"/>
      <c r="K104" s="806"/>
      <c r="L104" s="806"/>
      <c r="M104" s="807"/>
      <c r="N104" s="28">
        <v>616</v>
      </c>
      <c r="O104" s="27">
        <v>5</v>
      </c>
      <c r="P104" s="26">
        <v>2</v>
      </c>
      <c r="Q104" s="12" t="s">
        <v>73</v>
      </c>
      <c r="R104" s="24" t="s">
        <v>11</v>
      </c>
      <c r="S104" s="25" t="s">
        <v>70</v>
      </c>
      <c r="T104" s="24" t="s">
        <v>54</v>
      </c>
      <c r="U104" s="23" t="s">
        <v>4</v>
      </c>
      <c r="V104" s="301"/>
      <c r="W104" s="294"/>
      <c r="X104" s="302">
        <f t="shared" si="14"/>
        <v>688000</v>
      </c>
      <c r="Y104" s="302">
        <f t="shared" si="14"/>
        <v>706100</v>
      </c>
      <c r="Z104" s="303">
        <f t="shared" si="14"/>
        <v>706100</v>
      </c>
      <c r="AA104" s="8"/>
      <c r="AB104" s="3"/>
    </row>
    <row r="105" spans="1:28" ht="29.25" customHeight="1" x14ac:dyDescent="0.2">
      <c r="A105" s="21"/>
      <c r="B105" s="20"/>
      <c r="C105" s="110"/>
      <c r="D105" s="19"/>
      <c r="E105" s="18"/>
      <c r="F105" s="17"/>
      <c r="G105" s="17"/>
      <c r="H105" s="16"/>
      <c r="I105" s="805" t="s">
        <v>72</v>
      </c>
      <c r="J105" s="806"/>
      <c r="K105" s="806"/>
      <c r="L105" s="806"/>
      <c r="M105" s="807"/>
      <c r="N105" s="28">
        <v>616</v>
      </c>
      <c r="O105" s="27">
        <v>5</v>
      </c>
      <c r="P105" s="26">
        <v>2</v>
      </c>
      <c r="Q105" s="12" t="s">
        <v>71</v>
      </c>
      <c r="R105" s="24" t="s">
        <v>11</v>
      </c>
      <c r="S105" s="25" t="s">
        <v>70</v>
      </c>
      <c r="T105" s="24" t="s">
        <v>54</v>
      </c>
      <c r="U105" s="23" t="s">
        <v>69</v>
      </c>
      <c r="V105" s="301"/>
      <c r="W105" s="294"/>
      <c r="X105" s="302">
        <f>X106</f>
        <v>688000</v>
      </c>
      <c r="Y105" s="302">
        <f>Y106</f>
        <v>706100</v>
      </c>
      <c r="Z105" s="303">
        <f>Z106</f>
        <v>706100</v>
      </c>
      <c r="AA105" s="8"/>
      <c r="AB105" s="3"/>
    </row>
    <row r="106" spans="1:28" ht="43.5" customHeight="1" x14ac:dyDescent="0.2">
      <c r="A106" s="21"/>
      <c r="B106" s="20"/>
      <c r="C106" s="110"/>
      <c r="D106" s="19"/>
      <c r="E106" s="37"/>
      <c r="F106" s="36"/>
      <c r="G106" s="36"/>
      <c r="H106" s="36"/>
      <c r="I106" s="35"/>
      <c r="J106" s="811" t="s">
        <v>57</v>
      </c>
      <c r="K106" s="811"/>
      <c r="L106" s="811"/>
      <c r="M106" s="812"/>
      <c r="N106" s="15">
        <v>616</v>
      </c>
      <c r="O106" s="14">
        <v>5</v>
      </c>
      <c r="P106" s="13">
        <v>2</v>
      </c>
      <c r="Q106" s="12" t="s">
        <v>71</v>
      </c>
      <c r="R106" s="10" t="s">
        <v>11</v>
      </c>
      <c r="S106" s="11" t="s">
        <v>70</v>
      </c>
      <c r="T106" s="10" t="s">
        <v>54</v>
      </c>
      <c r="U106" s="9" t="s">
        <v>69</v>
      </c>
      <c r="V106" s="304" t="s">
        <v>52</v>
      </c>
      <c r="W106" s="294"/>
      <c r="X106" s="305">
        <v>688000</v>
      </c>
      <c r="Y106" s="305">
        <v>706100</v>
      </c>
      <c r="Z106" s="306">
        <v>706100</v>
      </c>
      <c r="AA106" s="8"/>
      <c r="AB106" s="3"/>
    </row>
    <row r="107" spans="1:28" ht="23.25" customHeight="1" x14ac:dyDescent="0.2">
      <c r="A107" s="21"/>
      <c r="B107" s="20"/>
      <c r="C107" s="110"/>
      <c r="D107" s="19"/>
      <c r="E107" s="801" t="s">
        <v>68</v>
      </c>
      <c r="F107" s="802"/>
      <c r="G107" s="802"/>
      <c r="H107" s="802"/>
      <c r="I107" s="802"/>
      <c r="J107" s="803"/>
      <c r="K107" s="803"/>
      <c r="L107" s="803"/>
      <c r="M107" s="804"/>
      <c r="N107" s="89">
        <v>616</v>
      </c>
      <c r="O107" s="90">
        <v>5</v>
      </c>
      <c r="P107" s="91">
        <v>3</v>
      </c>
      <c r="Q107" s="92" t="s">
        <v>1</v>
      </c>
      <c r="R107" s="111" t="s">
        <v>1</v>
      </c>
      <c r="S107" s="112" t="s">
        <v>1</v>
      </c>
      <c r="T107" s="111" t="s">
        <v>1</v>
      </c>
      <c r="U107" s="113" t="s">
        <v>1</v>
      </c>
      <c r="V107" s="307"/>
      <c r="W107" s="298"/>
      <c r="X107" s="308">
        <f t="shared" ref="X107:Z108" si="15">X108</f>
        <v>1861539</v>
      </c>
      <c r="Y107" s="308">
        <f t="shared" si="15"/>
        <v>1857945</v>
      </c>
      <c r="Z107" s="309">
        <f t="shared" si="15"/>
        <v>2215883</v>
      </c>
      <c r="AA107" s="8"/>
      <c r="AB107" s="3"/>
    </row>
    <row r="108" spans="1:28" ht="90" customHeight="1" x14ac:dyDescent="0.2">
      <c r="A108" s="21"/>
      <c r="B108" s="20"/>
      <c r="C108" s="110"/>
      <c r="D108" s="19"/>
      <c r="E108" s="29"/>
      <c r="F108" s="805" t="s">
        <v>640</v>
      </c>
      <c r="G108" s="806"/>
      <c r="H108" s="806"/>
      <c r="I108" s="806"/>
      <c r="J108" s="806"/>
      <c r="K108" s="806"/>
      <c r="L108" s="806"/>
      <c r="M108" s="807"/>
      <c r="N108" s="28">
        <v>616</v>
      </c>
      <c r="O108" s="27">
        <v>5</v>
      </c>
      <c r="P108" s="26">
        <v>3</v>
      </c>
      <c r="Q108" s="12" t="s">
        <v>19</v>
      </c>
      <c r="R108" s="24" t="s">
        <v>11</v>
      </c>
      <c r="S108" s="25" t="s">
        <v>6</v>
      </c>
      <c r="T108" s="24" t="s">
        <v>5</v>
      </c>
      <c r="U108" s="23" t="s">
        <v>4</v>
      </c>
      <c r="V108" s="301"/>
      <c r="W108" s="294"/>
      <c r="X108" s="302">
        <f t="shared" si="15"/>
        <v>1861539</v>
      </c>
      <c r="Y108" s="302">
        <f t="shared" si="15"/>
        <v>1857945</v>
      </c>
      <c r="Z108" s="303">
        <f t="shared" si="15"/>
        <v>2215883</v>
      </c>
      <c r="AA108" s="8"/>
      <c r="AB108" s="3"/>
    </row>
    <row r="109" spans="1:28" ht="29.25" customHeight="1" x14ac:dyDescent="0.2">
      <c r="A109" s="21"/>
      <c r="B109" s="20"/>
      <c r="C109" s="110"/>
      <c r="D109" s="19"/>
      <c r="E109" s="18"/>
      <c r="F109" s="16"/>
      <c r="G109" s="805" t="s">
        <v>67</v>
      </c>
      <c r="H109" s="806"/>
      <c r="I109" s="806"/>
      <c r="J109" s="806"/>
      <c r="K109" s="806"/>
      <c r="L109" s="806"/>
      <c r="M109" s="807"/>
      <c r="N109" s="28">
        <v>616</v>
      </c>
      <c r="O109" s="27">
        <v>5</v>
      </c>
      <c r="P109" s="26">
        <v>3</v>
      </c>
      <c r="Q109" s="12" t="s">
        <v>66</v>
      </c>
      <c r="R109" s="24" t="s">
        <v>11</v>
      </c>
      <c r="S109" s="25" t="s">
        <v>55</v>
      </c>
      <c r="T109" s="24" t="s">
        <v>5</v>
      </c>
      <c r="U109" s="23" t="s">
        <v>4</v>
      </c>
      <c r="V109" s="301"/>
      <c r="W109" s="294"/>
      <c r="X109" s="302">
        <f>X110+X113</f>
        <v>1861539</v>
      </c>
      <c r="Y109" s="302">
        <f>Y110+Y113</f>
        <v>1857945</v>
      </c>
      <c r="Z109" s="303">
        <f>Z110+Z113</f>
        <v>2215883</v>
      </c>
      <c r="AA109" s="8"/>
      <c r="AB109" s="3"/>
    </row>
    <row r="110" spans="1:28" ht="29.25" customHeight="1" x14ac:dyDescent="0.2">
      <c r="A110" s="21"/>
      <c r="B110" s="20"/>
      <c r="C110" s="110"/>
      <c r="D110" s="19"/>
      <c r="E110" s="18"/>
      <c r="F110" s="17"/>
      <c r="G110" s="16"/>
      <c r="H110" s="805" t="s">
        <v>65</v>
      </c>
      <c r="I110" s="806"/>
      <c r="J110" s="806"/>
      <c r="K110" s="806"/>
      <c r="L110" s="806"/>
      <c r="M110" s="807"/>
      <c r="N110" s="28">
        <v>616</v>
      </c>
      <c r="O110" s="27">
        <v>5</v>
      </c>
      <c r="P110" s="26">
        <v>3</v>
      </c>
      <c r="Q110" s="12" t="s">
        <v>64</v>
      </c>
      <c r="R110" s="24" t="s">
        <v>11</v>
      </c>
      <c r="S110" s="25" t="s">
        <v>55</v>
      </c>
      <c r="T110" s="24" t="s">
        <v>9</v>
      </c>
      <c r="U110" s="23" t="s">
        <v>4</v>
      </c>
      <c r="V110" s="301"/>
      <c r="W110" s="294"/>
      <c r="X110" s="302">
        <f t="shared" ref="X110:Z111" si="16">X111</f>
        <v>0</v>
      </c>
      <c r="Y110" s="302">
        <f t="shared" si="16"/>
        <v>0</v>
      </c>
      <c r="Z110" s="303">
        <f t="shared" si="16"/>
        <v>0</v>
      </c>
      <c r="AA110" s="8"/>
      <c r="AB110" s="3"/>
    </row>
    <row r="111" spans="1:28" ht="23.25" customHeight="1" x14ac:dyDescent="0.2">
      <c r="A111" s="21"/>
      <c r="B111" s="20"/>
      <c r="C111" s="110"/>
      <c r="D111" s="19"/>
      <c r="E111" s="18"/>
      <c r="F111" s="17"/>
      <c r="G111" s="17"/>
      <c r="H111" s="16"/>
      <c r="I111" s="805" t="s">
        <v>63</v>
      </c>
      <c r="J111" s="806"/>
      <c r="K111" s="806"/>
      <c r="L111" s="806"/>
      <c r="M111" s="807"/>
      <c r="N111" s="28">
        <v>616</v>
      </c>
      <c r="O111" s="27">
        <v>5</v>
      </c>
      <c r="P111" s="26">
        <v>3</v>
      </c>
      <c r="Q111" s="12" t="s">
        <v>62</v>
      </c>
      <c r="R111" s="24" t="s">
        <v>11</v>
      </c>
      <c r="S111" s="25" t="s">
        <v>55</v>
      </c>
      <c r="T111" s="24" t="s">
        <v>9</v>
      </c>
      <c r="U111" s="23" t="s">
        <v>61</v>
      </c>
      <c r="V111" s="301"/>
      <c r="W111" s="294"/>
      <c r="X111" s="302">
        <f t="shared" si="16"/>
        <v>0</v>
      </c>
      <c r="Y111" s="302">
        <f t="shared" si="16"/>
        <v>0</v>
      </c>
      <c r="Z111" s="303">
        <f>Z112</f>
        <v>0</v>
      </c>
      <c r="AA111" s="8"/>
      <c r="AB111" s="3"/>
    </row>
    <row r="112" spans="1:28" ht="43.5" customHeight="1" x14ac:dyDescent="0.2">
      <c r="A112" s="21"/>
      <c r="B112" s="20"/>
      <c r="C112" s="110"/>
      <c r="D112" s="19"/>
      <c r="E112" s="18"/>
      <c r="F112" s="17"/>
      <c r="G112" s="17"/>
      <c r="H112" s="36"/>
      <c r="I112" s="35"/>
      <c r="J112" s="811" t="s">
        <v>57</v>
      </c>
      <c r="K112" s="811"/>
      <c r="L112" s="811"/>
      <c r="M112" s="812"/>
      <c r="N112" s="15">
        <v>616</v>
      </c>
      <c r="O112" s="14">
        <v>5</v>
      </c>
      <c r="P112" s="13">
        <v>3</v>
      </c>
      <c r="Q112" s="12" t="s">
        <v>62</v>
      </c>
      <c r="R112" s="10" t="s">
        <v>11</v>
      </c>
      <c r="S112" s="11" t="s">
        <v>55</v>
      </c>
      <c r="T112" s="10" t="s">
        <v>9</v>
      </c>
      <c r="U112" s="9" t="s">
        <v>61</v>
      </c>
      <c r="V112" s="304" t="s">
        <v>52</v>
      </c>
      <c r="W112" s="294"/>
      <c r="X112" s="305"/>
      <c r="Y112" s="305"/>
      <c r="Z112" s="306"/>
      <c r="AA112" s="8"/>
      <c r="AB112" s="3"/>
    </row>
    <row r="113" spans="1:28" ht="23.25" customHeight="1" x14ac:dyDescent="0.2">
      <c r="A113" s="21"/>
      <c r="B113" s="20"/>
      <c r="C113" s="110"/>
      <c r="D113" s="19"/>
      <c r="E113" s="18"/>
      <c r="F113" s="17"/>
      <c r="G113" s="17"/>
      <c r="H113" s="805" t="s">
        <v>60</v>
      </c>
      <c r="I113" s="806"/>
      <c r="J113" s="826"/>
      <c r="K113" s="826"/>
      <c r="L113" s="826"/>
      <c r="M113" s="827"/>
      <c r="N113" s="42">
        <v>616</v>
      </c>
      <c r="O113" s="41">
        <v>5</v>
      </c>
      <c r="P113" s="40">
        <v>3</v>
      </c>
      <c r="Q113" s="12" t="s">
        <v>59</v>
      </c>
      <c r="R113" s="114" t="s">
        <v>11</v>
      </c>
      <c r="S113" s="115" t="s">
        <v>55</v>
      </c>
      <c r="T113" s="114" t="s">
        <v>54</v>
      </c>
      <c r="U113" s="116" t="s">
        <v>4</v>
      </c>
      <c r="V113" s="313"/>
      <c r="W113" s="294"/>
      <c r="X113" s="314">
        <f t="shared" ref="X113:Z114" si="17">X114</f>
        <v>1861539</v>
      </c>
      <c r="Y113" s="314">
        <f>Y114</f>
        <v>1857945</v>
      </c>
      <c r="Z113" s="315">
        <f t="shared" si="17"/>
        <v>2215883</v>
      </c>
      <c r="AA113" s="8"/>
      <c r="AB113" s="3"/>
    </row>
    <row r="114" spans="1:28" ht="23.25" customHeight="1" x14ac:dyDescent="0.2">
      <c r="A114" s="21"/>
      <c r="B114" s="20"/>
      <c r="C114" s="110"/>
      <c r="D114" s="19"/>
      <c r="E114" s="18"/>
      <c r="F114" s="17"/>
      <c r="G114" s="17"/>
      <c r="H114" s="16"/>
      <c r="I114" s="805" t="s">
        <v>58</v>
      </c>
      <c r="J114" s="806"/>
      <c r="K114" s="806"/>
      <c r="L114" s="806"/>
      <c r="M114" s="807"/>
      <c r="N114" s="28">
        <v>616</v>
      </c>
      <c r="O114" s="27">
        <v>5</v>
      </c>
      <c r="P114" s="26">
        <v>3</v>
      </c>
      <c r="Q114" s="12" t="s">
        <v>56</v>
      </c>
      <c r="R114" s="24" t="s">
        <v>11</v>
      </c>
      <c r="S114" s="25" t="s">
        <v>55</v>
      </c>
      <c r="T114" s="24" t="s">
        <v>54</v>
      </c>
      <c r="U114" s="23" t="s">
        <v>53</v>
      </c>
      <c r="V114" s="301"/>
      <c r="W114" s="294"/>
      <c r="X114" s="302">
        <f>X115</f>
        <v>1861539</v>
      </c>
      <c r="Y114" s="302">
        <f t="shared" si="17"/>
        <v>1857945</v>
      </c>
      <c r="Z114" s="303">
        <f t="shared" si="17"/>
        <v>2215883</v>
      </c>
      <c r="AA114" s="8"/>
      <c r="AB114" s="3"/>
    </row>
    <row r="115" spans="1:28" ht="43.5" customHeight="1" x14ac:dyDescent="0.2">
      <c r="A115" s="21"/>
      <c r="B115" s="20"/>
      <c r="C115" s="110"/>
      <c r="D115" s="38"/>
      <c r="E115" s="37"/>
      <c r="F115" s="36"/>
      <c r="G115" s="36"/>
      <c r="H115" s="36"/>
      <c r="I115" s="35"/>
      <c r="J115" s="811" t="s">
        <v>57</v>
      </c>
      <c r="K115" s="811"/>
      <c r="L115" s="811"/>
      <c r="M115" s="812"/>
      <c r="N115" s="15">
        <v>616</v>
      </c>
      <c r="O115" s="14">
        <v>5</v>
      </c>
      <c r="P115" s="13">
        <v>3</v>
      </c>
      <c r="Q115" s="12" t="s">
        <v>56</v>
      </c>
      <c r="R115" s="10" t="s">
        <v>11</v>
      </c>
      <c r="S115" s="11" t="s">
        <v>55</v>
      </c>
      <c r="T115" s="10" t="s">
        <v>54</v>
      </c>
      <c r="U115" s="9" t="s">
        <v>53</v>
      </c>
      <c r="V115" s="304" t="s">
        <v>52</v>
      </c>
      <c r="W115" s="294"/>
      <c r="X115" s="305">
        <v>1861539</v>
      </c>
      <c r="Y115" s="305">
        <v>1857945</v>
      </c>
      <c r="Z115" s="306">
        <v>2215883</v>
      </c>
      <c r="AA115" s="8"/>
      <c r="AB115" s="3"/>
    </row>
    <row r="116" spans="1:28" ht="23.25" customHeight="1" x14ac:dyDescent="0.2">
      <c r="A116" s="21"/>
      <c r="B116" s="20"/>
      <c r="C116" s="110"/>
      <c r="D116" s="821" t="s">
        <v>51</v>
      </c>
      <c r="E116" s="822"/>
      <c r="F116" s="822"/>
      <c r="G116" s="822"/>
      <c r="H116" s="822"/>
      <c r="I116" s="822"/>
      <c r="J116" s="824"/>
      <c r="K116" s="824"/>
      <c r="L116" s="824"/>
      <c r="M116" s="825"/>
      <c r="N116" s="34">
        <v>616</v>
      </c>
      <c r="O116" s="33">
        <v>8</v>
      </c>
      <c r="P116" s="32" t="s">
        <v>1</v>
      </c>
      <c r="Q116" s="12" t="s">
        <v>1</v>
      </c>
      <c r="R116" s="117" t="s">
        <v>1</v>
      </c>
      <c r="S116" s="118" t="s">
        <v>1</v>
      </c>
      <c r="T116" s="117" t="s">
        <v>1</v>
      </c>
      <c r="U116" s="119" t="s">
        <v>1</v>
      </c>
      <c r="V116" s="316"/>
      <c r="W116" s="294"/>
      <c r="X116" s="317">
        <f>X117</f>
        <v>3346000</v>
      </c>
      <c r="Y116" s="317">
        <f>Y117</f>
        <v>3346000</v>
      </c>
      <c r="Z116" s="318">
        <f>Z117</f>
        <v>3346000</v>
      </c>
      <c r="AA116" s="8"/>
      <c r="AB116" s="3"/>
    </row>
    <row r="117" spans="1:28" ht="23.25" customHeight="1" x14ac:dyDescent="0.2">
      <c r="A117" s="21"/>
      <c r="B117" s="20"/>
      <c r="C117" s="110"/>
      <c r="D117" s="30"/>
      <c r="E117" s="801" t="s">
        <v>50</v>
      </c>
      <c r="F117" s="802"/>
      <c r="G117" s="802"/>
      <c r="H117" s="802"/>
      <c r="I117" s="802"/>
      <c r="J117" s="802"/>
      <c r="K117" s="802"/>
      <c r="L117" s="802"/>
      <c r="M117" s="828"/>
      <c r="N117" s="94">
        <v>616</v>
      </c>
      <c r="O117" s="95">
        <v>8</v>
      </c>
      <c r="P117" s="96">
        <v>1</v>
      </c>
      <c r="Q117" s="92" t="s">
        <v>1</v>
      </c>
      <c r="R117" s="97" t="s">
        <v>1</v>
      </c>
      <c r="S117" s="98" t="s">
        <v>1</v>
      </c>
      <c r="T117" s="97" t="s">
        <v>1</v>
      </c>
      <c r="U117" s="99" t="s">
        <v>1</v>
      </c>
      <c r="V117" s="297"/>
      <c r="W117" s="298"/>
      <c r="X117" s="299">
        <f t="shared" ref="X117:Z120" si="18">X118</f>
        <v>3346000</v>
      </c>
      <c r="Y117" s="299">
        <f t="shared" si="18"/>
        <v>3346000</v>
      </c>
      <c r="Z117" s="300">
        <f t="shared" si="18"/>
        <v>3346000</v>
      </c>
      <c r="AA117" s="8"/>
      <c r="AB117" s="3"/>
    </row>
    <row r="118" spans="1:28" ht="29.25" customHeight="1" x14ac:dyDescent="0.2">
      <c r="A118" s="21"/>
      <c r="B118" s="20"/>
      <c r="C118" s="110"/>
      <c r="D118" s="19"/>
      <c r="E118" s="29"/>
      <c r="F118" s="805" t="s">
        <v>641</v>
      </c>
      <c r="G118" s="806"/>
      <c r="H118" s="806"/>
      <c r="I118" s="806"/>
      <c r="J118" s="806"/>
      <c r="K118" s="806"/>
      <c r="L118" s="806"/>
      <c r="M118" s="807"/>
      <c r="N118" s="28">
        <v>616</v>
      </c>
      <c r="O118" s="27">
        <v>8</v>
      </c>
      <c r="P118" s="26">
        <v>1</v>
      </c>
      <c r="Q118" s="12" t="s">
        <v>49</v>
      </c>
      <c r="R118" s="24" t="s">
        <v>33</v>
      </c>
      <c r="S118" s="25" t="s">
        <v>6</v>
      </c>
      <c r="T118" s="24" t="s">
        <v>5</v>
      </c>
      <c r="U118" s="23" t="s">
        <v>4</v>
      </c>
      <c r="V118" s="301"/>
      <c r="W118" s="294"/>
      <c r="X118" s="302">
        <f>X119+X123</f>
        <v>3346000</v>
      </c>
      <c r="Y118" s="302">
        <f>Y119+Y123</f>
        <v>3346000</v>
      </c>
      <c r="Z118" s="303">
        <f>Z119+Z123</f>
        <v>3346000</v>
      </c>
      <c r="AA118" s="8"/>
      <c r="AB118" s="3"/>
    </row>
    <row r="119" spans="1:28" ht="23.25" customHeight="1" x14ac:dyDescent="0.2">
      <c r="A119" s="21"/>
      <c r="B119" s="20"/>
      <c r="C119" s="110"/>
      <c r="D119" s="19"/>
      <c r="E119" s="18"/>
      <c r="F119" s="16"/>
      <c r="G119" s="805" t="s">
        <v>48</v>
      </c>
      <c r="H119" s="806"/>
      <c r="I119" s="806"/>
      <c r="J119" s="806"/>
      <c r="K119" s="806"/>
      <c r="L119" s="806"/>
      <c r="M119" s="807"/>
      <c r="N119" s="28">
        <v>616</v>
      </c>
      <c r="O119" s="27">
        <v>8</v>
      </c>
      <c r="P119" s="26">
        <v>1</v>
      </c>
      <c r="Q119" s="12" t="s">
        <v>47</v>
      </c>
      <c r="R119" s="24" t="s">
        <v>33</v>
      </c>
      <c r="S119" s="25" t="s">
        <v>42</v>
      </c>
      <c r="T119" s="24" t="s">
        <v>5</v>
      </c>
      <c r="U119" s="23" t="s">
        <v>4</v>
      </c>
      <c r="V119" s="301"/>
      <c r="W119" s="294"/>
      <c r="X119" s="302">
        <f t="shared" si="18"/>
        <v>0</v>
      </c>
      <c r="Y119" s="302"/>
      <c r="Z119" s="303">
        <f t="shared" si="18"/>
        <v>0</v>
      </c>
      <c r="AA119" s="8"/>
      <c r="AB119" s="3"/>
    </row>
    <row r="120" spans="1:28" ht="29.25" customHeight="1" x14ac:dyDescent="0.2">
      <c r="A120" s="21"/>
      <c r="B120" s="20"/>
      <c r="C120" s="110"/>
      <c r="D120" s="19"/>
      <c r="E120" s="18"/>
      <c r="F120" s="17"/>
      <c r="G120" s="16"/>
      <c r="H120" s="805" t="s">
        <v>46</v>
      </c>
      <c r="I120" s="806"/>
      <c r="J120" s="806"/>
      <c r="K120" s="806"/>
      <c r="L120" s="806"/>
      <c r="M120" s="807"/>
      <c r="N120" s="28">
        <v>616</v>
      </c>
      <c r="O120" s="27">
        <v>8</v>
      </c>
      <c r="P120" s="26">
        <v>1</v>
      </c>
      <c r="Q120" s="12" t="s">
        <v>45</v>
      </c>
      <c r="R120" s="24" t="s">
        <v>33</v>
      </c>
      <c r="S120" s="25" t="s">
        <v>42</v>
      </c>
      <c r="T120" s="24" t="s">
        <v>9</v>
      </c>
      <c r="U120" s="23" t="s">
        <v>4</v>
      </c>
      <c r="V120" s="301"/>
      <c r="W120" s="294"/>
      <c r="X120" s="302">
        <f t="shared" si="18"/>
        <v>0</v>
      </c>
      <c r="Y120" s="302">
        <f t="shared" si="18"/>
        <v>0</v>
      </c>
      <c r="Z120" s="303">
        <f t="shared" si="18"/>
        <v>0</v>
      </c>
      <c r="AA120" s="8"/>
      <c r="AB120" s="3"/>
    </row>
    <row r="121" spans="1:28" ht="23.25" customHeight="1" x14ac:dyDescent="0.2">
      <c r="A121" s="21"/>
      <c r="B121" s="20"/>
      <c r="C121" s="110"/>
      <c r="D121" s="19"/>
      <c r="E121" s="18"/>
      <c r="F121" s="17"/>
      <c r="G121" s="17"/>
      <c r="H121" s="16"/>
      <c r="I121" s="805" t="s">
        <v>44</v>
      </c>
      <c r="J121" s="806"/>
      <c r="K121" s="806"/>
      <c r="L121" s="806"/>
      <c r="M121" s="807"/>
      <c r="N121" s="28">
        <v>616</v>
      </c>
      <c r="O121" s="27">
        <v>8</v>
      </c>
      <c r="P121" s="26">
        <v>1</v>
      </c>
      <c r="Q121" s="12" t="s">
        <v>43</v>
      </c>
      <c r="R121" s="24" t="s">
        <v>33</v>
      </c>
      <c r="S121" s="25" t="s">
        <v>42</v>
      </c>
      <c r="T121" s="24" t="s">
        <v>9</v>
      </c>
      <c r="U121" s="23" t="s">
        <v>41</v>
      </c>
      <c r="V121" s="301"/>
      <c r="W121" s="294"/>
      <c r="X121" s="302">
        <f>X122</f>
        <v>0</v>
      </c>
      <c r="Y121" s="302">
        <f>Y122</f>
        <v>0</v>
      </c>
      <c r="Z121" s="303">
        <f>Z122</f>
        <v>0</v>
      </c>
      <c r="AA121" s="8"/>
      <c r="AB121" s="3"/>
    </row>
    <row r="122" spans="1:28" ht="23.25" customHeight="1" x14ac:dyDescent="0.2">
      <c r="A122" s="21"/>
      <c r="B122" s="20"/>
      <c r="C122" s="110"/>
      <c r="D122" s="19"/>
      <c r="E122" s="18"/>
      <c r="F122" s="17"/>
      <c r="G122" s="36"/>
      <c r="H122" s="36"/>
      <c r="I122" s="35"/>
      <c r="J122" s="811" t="s">
        <v>35</v>
      </c>
      <c r="K122" s="811"/>
      <c r="L122" s="811"/>
      <c r="M122" s="812"/>
      <c r="N122" s="15">
        <v>616</v>
      </c>
      <c r="O122" s="14">
        <v>8</v>
      </c>
      <c r="P122" s="13">
        <v>1</v>
      </c>
      <c r="Q122" s="12" t="s">
        <v>43</v>
      </c>
      <c r="R122" s="10" t="s">
        <v>33</v>
      </c>
      <c r="S122" s="11" t="s">
        <v>42</v>
      </c>
      <c r="T122" s="10" t="s">
        <v>9</v>
      </c>
      <c r="U122" s="9" t="s">
        <v>41</v>
      </c>
      <c r="V122" s="304" t="s">
        <v>30</v>
      </c>
      <c r="W122" s="294"/>
      <c r="X122" s="305"/>
      <c r="Y122" s="305"/>
      <c r="Z122" s="306"/>
      <c r="AA122" s="8"/>
      <c r="AB122" s="3"/>
    </row>
    <row r="123" spans="1:28" ht="23.25" customHeight="1" x14ac:dyDescent="0.2">
      <c r="A123" s="21"/>
      <c r="B123" s="20"/>
      <c r="C123" s="110"/>
      <c r="D123" s="19"/>
      <c r="E123" s="18"/>
      <c r="F123" s="17"/>
      <c r="G123" s="805" t="s">
        <v>40</v>
      </c>
      <c r="H123" s="806"/>
      <c r="I123" s="806"/>
      <c r="J123" s="826"/>
      <c r="K123" s="826"/>
      <c r="L123" s="826"/>
      <c r="M123" s="827"/>
      <c r="N123" s="42">
        <v>616</v>
      </c>
      <c r="O123" s="41">
        <v>8</v>
      </c>
      <c r="P123" s="40">
        <v>1</v>
      </c>
      <c r="Q123" s="12" t="s">
        <v>39</v>
      </c>
      <c r="R123" s="114" t="s">
        <v>33</v>
      </c>
      <c r="S123" s="115" t="s">
        <v>32</v>
      </c>
      <c r="T123" s="114" t="s">
        <v>5</v>
      </c>
      <c r="U123" s="116" t="s">
        <v>4</v>
      </c>
      <c r="V123" s="313"/>
      <c r="W123" s="294"/>
      <c r="X123" s="302">
        <f t="shared" ref="X123:Z124" si="19">X124</f>
        <v>3346000</v>
      </c>
      <c r="Y123" s="302">
        <f t="shared" si="19"/>
        <v>3346000</v>
      </c>
      <c r="Z123" s="303">
        <f t="shared" si="19"/>
        <v>3346000</v>
      </c>
      <c r="AA123" s="8"/>
      <c r="AB123" s="3"/>
    </row>
    <row r="124" spans="1:28" ht="29.25" customHeight="1" x14ac:dyDescent="0.2">
      <c r="A124" s="21"/>
      <c r="B124" s="20"/>
      <c r="C124" s="110"/>
      <c r="D124" s="19"/>
      <c r="E124" s="18"/>
      <c r="F124" s="17"/>
      <c r="G124" s="16"/>
      <c r="H124" s="805" t="s">
        <v>38</v>
      </c>
      <c r="I124" s="806"/>
      <c r="J124" s="806"/>
      <c r="K124" s="806"/>
      <c r="L124" s="806"/>
      <c r="M124" s="807"/>
      <c r="N124" s="28">
        <v>616</v>
      </c>
      <c r="O124" s="27">
        <v>8</v>
      </c>
      <c r="P124" s="26">
        <v>1</v>
      </c>
      <c r="Q124" s="12" t="s">
        <v>37</v>
      </c>
      <c r="R124" s="24" t="s">
        <v>33</v>
      </c>
      <c r="S124" s="25" t="s">
        <v>32</v>
      </c>
      <c r="T124" s="24" t="s">
        <v>9</v>
      </c>
      <c r="U124" s="23" t="s">
        <v>4</v>
      </c>
      <c r="V124" s="301"/>
      <c r="W124" s="294"/>
      <c r="X124" s="302">
        <f t="shared" si="19"/>
        <v>3346000</v>
      </c>
      <c r="Y124" s="302">
        <f t="shared" si="19"/>
        <v>3346000</v>
      </c>
      <c r="Z124" s="303">
        <f t="shared" si="19"/>
        <v>3346000</v>
      </c>
      <c r="AA124" s="8"/>
      <c r="AB124" s="3"/>
    </row>
    <row r="125" spans="1:28" ht="23.25" customHeight="1" x14ac:dyDescent="0.2">
      <c r="A125" s="21"/>
      <c r="B125" s="20"/>
      <c r="C125" s="110"/>
      <c r="D125" s="19"/>
      <c r="E125" s="18"/>
      <c r="F125" s="17"/>
      <c r="G125" s="17"/>
      <c r="H125" s="16"/>
      <c r="I125" s="805" t="s">
        <v>36</v>
      </c>
      <c r="J125" s="806"/>
      <c r="K125" s="806"/>
      <c r="L125" s="806"/>
      <c r="M125" s="807"/>
      <c r="N125" s="28">
        <v>616</v>
      </c>
      <c r="O125" s="27">
        <v>8</v>
      </c>
      <c r="P125" s="26">
        <v>1</v>
      </c>
      <c r="Q125" s="12" t="s">
        <v>34</v>
      </c>
      <c r="R125" s="24" t="s">
        <v>33</v>
      </c>
      <c r="S125" s="25" t="s">
        <v>32</v>
      </c>
      <c r="T125" s="24" t="s">
        <v>9</v>
      </c>
      <c r="U125" s="23" t="s">
        <v>31</v>
      </c>
      <c r="V125" s="301"/>
      <c r="W125" s="294"/>
      <c r="X125" s="302">
        <f>X126</f>
        <v>3346000</v>
      </c>
      <c r="Y125" s="302">
        <f>Y126</f>
        <v>3346000</v>
      </c>
      <c r="Z125" s="303">
        <f>Z126</f>
        <v>3346000</v>
      </c>
      <c r="AA125" s="8"/>
      <c r="AB125" s="3"/>
    </row>
    <row r="126" spans="1:28" ht="23.25" customHeight="1" x14ac:dyDescent="0.2">
      <c r="A126" s="21"/>
      <c r="B126" s="20"/>
      <c r="C126" s="110"/>
      <c r="D126" s="38"/>
      <c r="E126" s="37"/>
      <c r="F126" s="36"/>
      <c r="G126" s="36"/>
      <c r="H126" s="36"/>
      <c r="I126" s="35"/>
      <c r="J126" s="811" t="s">
        <v>35</v>
      </c>
      <c r="K126" s="811"/>
      <c r="L126" s="811"/>
      <c r="M126" s="812"/>
      <c r="N126" s="15">
        <v>616</v>
      </c>
      <c r="O126" s="14">
        <v>8</v>
      </c>
      <c r="P126" s="13">
        <v>1</v>
      </c>
      <c r="Q126" s="12" t="s">
        <v>34</v>
      </c>
      <c r="R126" s="10" t="s">
        <v>33</v>
      </c>
      <c r="S126" s="11" t="s">
        <v>32</v>
      </c>
      <c r="T126" s="10" t="s">
        <v>9</v>
      </c>
      <c r="U126" s="9" t="s">
        <v>31</v>
      </c>
      <c r="V126" s="304" t="s">
        <v>30</v>
      </c>
      <c r="W126" s="294"/>
      <c r="X126" s="305">
        <v>3346000</v>
      </c>
      <c r="Y126" s="305">
        <v>3346000</v>
      </c>
      <c r="Z126" s="306">
        <v>3346000</v>
      </c>
      <c r="AA126" s="8"/>
      <c r="AB126" s="3"/>
    </row>
    <row r="127" spans="1:28" ht="23.25" customHeight="1" x14ac:dyDescent="0.2">
      <c r="A127" s="21"/>
      <c r="B127" s="20"/>
      <c r="C127" s="110"/>
      <c r="D127" s="821" t="s">
        <v>29</v>
      </c>
      <c r="E127" s="822"/>
      <c r="F127" s="822"/>
      <c r="G127" s="822"/>
      <c r="H127" s="822"/>
      <c r="I127" s="822"/>
      <c r="J127" s="824"/>
      <c r="K127" s="824"/>
      <c r="L127" s="824"/>
      <c r="M127" s="825"/>
      <c r="N127" s="34">
        <v>616</v>
      </c>
      <c r="O127" s="33">
        <v>10</v>
      </c>
      <c r="P127" s="32" t="s">
        <v>1</v>
      </c>
      <c r="Q127" s="12" t="s">
        <v>1</v>
      </c>
      <c r="R127" s="117" t="s">
        <v>1</v>
      </c>
      <c r="S127" s="118" t="s">
        <v>1</v>
      </c>
      <c r="T127" s="117" t="s">
        <v>1</v>
      </c>
      <c r="U127" s="119" t="s">
        <v>1</v>
      </c>
      <c r="V127" s="316"/>
      <c r="W127" s="294"/>
      <c r="X127" s="317">
        <f>X128+X134</f>
        <v>376526</v>
      </c>
      <c r="Y127" s="317">
        <f>Y128+Y134</f>
        <v>376526</v>
      </c>
      <c r="Z127" s="318">
        <f>Z128+Z134</f>
        <v>376526</v>
      </c>
      <c r="AA127" s="8"/>
      <c r="AB127" s="3"/>
    </row>
    <row r="128" spans="1:28" ht="23.25" customHeight="1" x14ac:dyDescent="0.2">
      <c r="A128" s="21"/>
      <c r="B128" s="20"/>
      <c r="C128" s="110"/>
      <c r="D128" s="30"/>
      <c r="E128" s="801" t="s">
        <v>28</v>
      </c>
      <c r="F128" s="802"/>
      <c r="G128" s="802"/>
      <c r="H128" s="802"/>
      <c r="I128" s="802"/>
      <c r="J128" s="802"/>
      <c r="K128" s="802"/>
      <c r="L128" s="802"/>
      <c r="M128" s="828"/>
      <c r="N128" s="94">
        <v>616</v>
      </c>
      <c r="O128" s="95">
        <v>10</v>
      </c>
      <c r="P128" s="96">
        <v>1</v>
      </c>
      <c r="Q128" s="92" t="s">
        <v>1</v>
      </c>
      <c r="R128" s="97" t="s">
        <v>1</v>
      </c>
      <c r="S128" s="98" t="s">
        <v>1</v>
      </c>
      <c r="T128" s="97" t="s">
        <v>1</v>
      </c>
      <c r="U128" s="99" t="s">
        <v>1</v>
      </c>
      <c r="V128" s="297"/>
      <c r="W128" s="298"/>
      <c r="X128" s="299">
        <f t="shared" ref="X128:Z131" si="20">X129</f>
        <v>376526</v>
      </c>
      <c r="Y128" s="299">
        <f t="shared" si="20"/>
        <v>376526</v>
      </c>
      <c r="Z128" s="300">
        <f t="shared" si="20"/>
        <v>376526</v>
      </c>
      <c r="AA128" s="8"/>
      <c r="AB128" s="3"/>
    </row>
    <row r="129" spans="1:28" ht="29.25" customHeight="1" x14ac:dyDescent="0.2">
      <c r="A129" s="21"/>
      <c r="B129" s="20"/>
      <c r="C129" s="110"/>
      <c r="D129" s="19"/>
      <c r="E129" s="29"/>
      <c r="F129" s="805" t="s">
        <v>137</v>
      </c>
      <c r="G129" s="806"/>
      <c r="H129" s="806"/>
      <c r="I129" s="806"/>
      <c r="J129" s="806"/>
      <c r="K129" s="806"/>
      <c r="L129" s="806"/>
      <c r="M129" s="807"/>
      <c r="N129" s="28">
        <v>616</v>
      </c>
      <c r="O129" s="27">
        <v>10</v>
      </c>
      <c r="P129" s="26">
        <v>1</v>
      </c>
      <c r="Q129" s="12" t="s">
        <v>19</v>
      </c>
      <c r="R129" s="24">
        <v>75</v>
      </c>
      <c r="S129" s="25" t="s">
        <v>6</v>
      </c>
      <c r="T129" s="24" t="s">
        <v>5</v>
      </c>
      <c r="U129" s="23" t="s">
        <v>4</v>
      </c>
      <c r="V129" s="301"/>
      <c r="W129" s="294"/>
      <c r="X129" s="302">
        <f t="shared" si="20"/>
        <v>376526</v>
      </c>
      <c r="Y129" s="302">
        <f t="shared" si="20"/>
        <v>376526</v>
      </c>
      <c r="Z129" s="303">
        <f t="shared" si="20"/>
        <v>376526</v>
      </c>
      <c r="AA129" s="8"/>
      <c r="AB129" s="3"/>
    </row>
    <row r="130" spans="1:28" ht="21.75" customHeight="1" x14ac:dyDescent="0.2">
      <c r="A130" s="21"/>
      <c r="B130" s="20"/>
      <c r="C130" s="110"/>
      <c r="D130" s="19"/>
      <c r="E130" s="18"/>
      <c r="F130" s="16"/>
      <c r="G130" s="805" t="s">
        <v>608</v>
      </c>
      <c r="H130" s="806"/>
      <c r="I130" s="806"/>
      <c r="J130" s="806"/>
      <c r="K130" s="806"/>
      <c r="L130" s="806"/>
      <c r="M130" s="807"/>
      <c r="N130" s="28">
        <v>616</v>
      </c>
      <c r="O130" s="27">
        <v>10</v>
      </c>
      <c r="P130" s="26">
        <v>1</v>
      </c>
      <c r="Q130" s="12" t="s">
        <v>27</v>
      </c>
      <c r="R130" s="24">
        <v>75</v>
      </c>
      <c r="S130" s="25">
        <v>0</v>
      </c>
      <c r="T130" s="24" t="s">
        <v>5</v>
      </c>
      <c r="U130" s="23" t="s">
        <v>4</v>
      </c>
      <c r="V130" s="301"/>
      <c r="W130" s="294"/>
      <c r="X130" s="302">
        <f t="shared" si="20"/>
        <v>376526</v>
      </c>
      <c r="Y130" s="302">
        <f t="shared" si="20"/>
        <v>376526</v>
      </c>
      <c r="Z130" s="303">
        <f t="shared" si="20"/>
        <v>376526</v>
      </c>
      <c r="AA130" s="8"/>
      <c r="AB130" s="3"/>
    </row>
    <row r="131" spans="1:28" ht="29.25" customHeight="1" x14ac:dyDescent="0.2">
      <c r="A131" s="21"/>
      <c r="B131" s="20"/>
      <c r="C131" s="110"/>
      <c r="D131" s="19"/>
      <c r="E131" s="18"/>
      <c r="F131" s="17"/>
      <c r="G131" s="16"/>
      <c r="H131" s="805" t="s">
        <v>25</v>
      </c>
      <c r="I131" s="806"/>
      <c r="J131" s="806"/>
      <c r="K131" s="806"/>
      <c r="L131" s="806"/>
      <c r="M131" s="807"/>
      <c r="N131" s="28">
        <v>616</v>
      </c>
      <c r="O131" s="27">
        <v>10</v>
      </c>
      <c r="P131" s="26">
        <v>1</v>
      </c>
      <c r="Q131" s="12" t="s">
        <v>26</v>
      </c>
      <c r="R131" s="24">
        <v>75</v>
      </c>
      <c r="S131" s="25">
        <v>0</v>
      </c>
      <c r="T131" s="24">
        <v>0</v>
      </c>
      <c r="U131" s="23">
        <v>20001</v>
      </c>
      <c r="V131" s="301"/>
      <c r="W131" s="294"/>
      <c r="X131" s="302">
        <f t="shared" si="20"/>
        <v>376526</v>
      </c>
      <c r="Y131" s="302">
        <f t="shared" si="20"/>
        <v>376526</v>
      </c>
      <c r="Z131" s="303">
        <f t="shared" si="20"/>
        <v>376526</v>
      </c>
      <c r="AA131" s="8"/>
      <c r="AB131" s="3"/>
    </row>
    <row r="132" spans="1:28" ht="29.25" customHeight="1" x14ac:dyDescent="0.2">
      <c r="A132" s="21"/>
      <c r="B132" s="20"/>
      <c r="C132" s="110"/>
      <c r="D132" s="19"/>
      <c r="E132" s="18"/>
      <c r="F132" s="17"/>
      <c r="G132" s="17"/>
      <c r="H132" s="16"/>
      <c r="I132" s="805" t="s">
        <v>25</v>
      </c>
      <c r="J132" s="806"/>
      <c r="K132" s="806"/>
      <c r="L132" s="806"/>
      <c r="M132" s="807"/>
      <c r="N132" s="28">
        <v>616</v>
      </c>
      <c r="O132" s="27">
        <v>10</v>
      </c>
      <c r="P132" s="26">
        <v>1</v>
      </c>
      <c r="Q132" s="12" t="s">
        <v>23</v>
      </c>
      <c r="R132" s="24">
        <v>75</v>
      </c>
      <c r="S132" s="25">
        <v>0</v>
      </c>
      <c r="T132" s="24">
        <v>0</v>
      </c>
      <c r="U132" s="23">
        <v>20001</v>
      </c>
      <c r="V132" s="301"/>
      <c r="W132" s="294"/>
      <c r="X132" s="302">
        <f>X133</f>
        <v>376526</v>
      </c>
      <c r="Y132" s="302">
        <f>Y133</f>
        <v>376526</v>
      </c>
      <c r="Z132" s="303">
        <f>Z133</f>
        <v>376526</v>
      </c>
      <c r="AA132" s="8"/>
      <c r="AB132" s="3"/>
    </row>
    <row r="133" spans="1:28" ht="29.25" customHeight="1" x14ac:dyDescent="0.2">
      <c r="A133" s="21"/>
      <c r="B133" s="20"/>
      <c r="C133" s="110"/>
      <c r="D133" s="19"/>
      <c r="E133" s="37"/>
      <c r="F133" s="36"/>
      <c r="G133" s="36"/>
      <c r="H133" s="36"/>
      <c r="I133" s="35"/>
      <c r="J133" s="811" t="s">
        <v>24</v>
      </c>
      <c r="K133" s="811"/>
      <c r="L133" s="811"/>
      <c r="M133" s="812"/>
      <c r="N133" s="15">
        <v>616</v>
      </c>
      <c r="O133" s="14">
        <v>10</v>
      </c>
      <c r="P133" s="13">
        <v>1</v>
      </c>
      <c r="Q133" s="12" t="s">
        <v>23</v>
      </c>
      <c r="R133" s="10">
        <v>75</v>
      </c>
      <c r="S133" s="11">
        <v>0</v>
      </c>
      <c r="T133" s="10">
        <v>0</v>
      </c>
      <c r="U133" s="9">
        <v>20001</v>
      </c>
      <c r="V133" s="304" t="s">
        <v>22</v>
      </c>
      <c r="W133" s="294"/>
      <c r="X133" s="305">
        <v>376526</v>
      </c>
      <c r="Y133" s="305">
        <v>376526</v>
      </c>
      <c r="Z133" s="306">
        <v>376526</v>
      </c>
      <c r="AA133" s="8"/>
      <c r="AB133" s="3"/>
    </row>
    <row r="134" spans="1:28" ht="23.25" customHeight="1" x14ac:dyDescent="0.2">
      <c r="A134" s="21"/>
      <c r="B134" s="20"/>
      <c r="C134" s="110"/>
      <c r="D134" s="19"/>
      <c r="E134" s="801" t="s">
        <v>21</v>
      </c>
      <c r="F134" s="802"/>
      <c r="G134" s="802"/>
      <c r="H134" s="802"/>
      <c r="I134" s="802"/>
      <c r="J134" s="803"/>
      <c r="K134" s="803"/>
      <c r="L134" s="803"/>
      <c r="M134" s="804"/>
      <c r="N134" s="89">
        <v>616</v>
      </c>
      <c r="O134" s="90">
        <v>10</v>
      </c>
      <c r="P134" s="91">
        <v>3</v>
      </c>
      <c r="Q134" s="92" t="s">
        <v>1</v>
      </c>
      <c r="R134" s="111" t="s">
        <v>1</v>
      </c>
      <c r="S134" s="112" t="s">
        <v>1</v>
      </c>
      <c r="T134" s="111" t="s">
        <v>1</v>
      </c>
      <c r="U134" s="113" t="s">
        <v>1</v>
      </c>
      <c r="V134" s="307"/>
      <c r="W134" s="298"/>
      <c r="X134" s="299">
        <f t="shared" ref="X134:Z137" si="21">X135</f>
        <v>0</v>
      </c>
      <c r="Y134" s="299">
        <f t="shared" si="21"/>
        <v>0</v>
      </c>
      <c r="Z134" s="300">
        <f t="shared" si="21"/>
        <v>0</v>
      </c>
      <c r="AA134" s="8"/>
      <c r="AB134" s="3"/>
    </row>
    <row r="135" spans="1:28" ht="77.25" customHeight="1" x14ac:dyDescent="0.2">
      <c r="A135" s="21"/>
      <c r="B135" s="20"/>
      <c r="C135" s="110"/>
      <c r="D135" s="19"/>
      <c r="E135" s="29"/>
      <c r="F135" s="805" t="s">
        <v>640</v>
      </c>
      <c r="G135" s="806"/>
      <c r="H135" s="806"/>
      <c r="I135" s="806"/>
      <c r="J135" s="806"/>
      <c r="K135" s="806"/>
      <c r="L135" s="806"/>
      <c r="M135" s="807"/>
      <c r="N135" s="28">
        <v>616</v>
      </c>
      <c r="O135" s="27">
        <v>10</v>
      </c>
      <c r="P135" s="26">
        <v>3</v>
      </c>
      <c r="Q135" s="12" t="s">
        <v>19</v>
      </c>
      <c r="R135" s="24" t="s">
        <v>11</v>
      </c>
      <c r="S135" s="25" t="s">
        <v>6</v>
      </c>
      <c r="T135" s="24" t="s">
        <v>5</v>
      </c>
      <c r="U135" s="23" t="s">
        <v>4</v>
      </c>
      <c r="V135" s="301"/>
      <c r="W135" s="294"/>
      <c r="X135" s="302">
        <f t="shared" si="21"/>
        <v>0</v>
      </c>
      <c r="Y135" s="302">
        <f t="shared" si="21"/>
        <v>0</v>
      </c>
      <c r="Z135" s="303">
        <f t="shared" si="21"/>
        <v>0</v>
      </c>
      <c r="AA135" s="8"/>
      <c r="AB135" s="3"/>
    </row>
    <row r="136" spans="1:28" ht="29.25" customHeight="1" x14ac:dyDescent="0.2">
      <c r="A136" s="21"/>
      <c r="B136" s="20"/>
      <c r="C136" s="110"/>
      <c r="D136" s="19"/>
      <c r="E136" s="18"/>
      <c r="F136" s="16"/>
      <c r="G136" s="805" t="s">
        <v>18</v>
      </c>
      <c r="H136" s="806"/>
      <c r="I136" s="806"/>
      <c r="J136" s="806"/>
      <c r="K136" s="806"/>
      <c r="L136" s="806"/>
      <c r="M136" s="807"/>
      <c r="N136" s="28">
        <v>616</v>
      </c>
      <c r="O136" s="27">
        <v>10</v>
      </c>
      <c r="P136" s="26">
        <v>3</v>
      </c>
      <c r="Q136" s="12" t="s">
        <v>17</v>
      </c>
      <c r="R136" s="24" t="s">
        <v>11</v>
      </c>
      <c r="S136" s="25" t="s">
        <v>10</v>
      </c>
      <c r="T136" s="24" t="s">
        <v>5</v>
      </c>
      <c r="U136" s="23" t="s">
        <v>4</v>
      </c>
      <c r="V136" s="301"/>
      <c r="W136" s="294"/>
      <c r="X136" s="302">
        <f t="shared" si="21"/>
        <v>0</v>
      </c>
      <c r="Y136" s="302">
        <f t="shared" si="21"/>
        <v>0</v>
      </c>
      <c r="Z136" s="303">
        <f t="shared" si="21"/>
        <v>0</v>
      </c>
      <c r="AA136" s="8"/>
      <c r="AB136" s="3"/>
    </row>
    <row r="137" spans="1:28" ht="75" customHeight="1" x14ac:dyDescent="0.2">
      <c r="A137" s="21"/>
      <c r="B137" s="20"/>
      <c r="C137" s="110"/>
      <c r="D137" s="19"/>
      <c r="E137" s="18"/>
      <c r="F137" s="17"/>
      <c r="G137" s="16"/>
      <c r="H137" s="805" t="s">
        <v>16</v>
      </c>
      <c r="I137" s="806"/>
      <c r="J137" s="806"/>
      <c r="K137" s="806"/>
      <c r="L137" s="806"/>
      <c r="M137" s="807"/>
      <c r="N137" s="28">
        <v>616</v>
      </c>
      <c r="O137" s="27">
        <v>10</v>
      </c>
      <c r="P137" s="26">
        <v>3</v>
      </c>
      <c r="Q137" s="12" t="s">
        <v>15</v>
      </c>
      <c r="R137" s="24" t="s">
        <v>11</v>
      </c>
      <c r="S137" s="25" t="s">
        <v>10</v>
      </c>
      <c r="T137" s="24" t="s">
        <v>9</v>
      </c>
      <c r="U137" s="23" t="s">
        <v>4</v>
      </c>
      <c r="V137" s="301"/>
      <c r="W137" s="294"/>
      <c r="X137" s="302">
        <f t="shared" si="21"/>
        <v>0</v>
      </c>
      <c r="Y137" s="302">
        <f t="shared" si="21"/>
        <v>0</v>
      </c>
      <c r="Z137" s="303">
        <f t="shared" si="21"/>
        <v>0</v>
      </c>
      <c r="AA137" s="8"/>
      <c r="AB137" s="3"/>
    </row>
    <row r="138" spans="1:28" ht="15.75" x14ac:dyDescent="0.2">
      <c r="A138" s="21"/>
      <c r="B138" s="20"/>
      <c r="C138" s="110"/>
      <c r="D138" s="19"/>
      <c r="E138" s="18"/>
      <c r="F138" s="17"/>
      <c r="G138" s="17"/>
      <c r="H138" s="16"/>
      <c r="I138" s="805" t="s">
        <v>14</v>
      </c>
      <c r="J138" s="806"/>
      <c r="K138" s="806"/>
      <c r="L138" s="806"/>
      <c r="M138" s="807"/>
      <c r="N138" s="28">
        <v>616</v>
      </c>
      <c r="O138" s="27">
        <v>10</v>
      </c>
      <c r="P138" s="26">
        <v>3</v>
      </c>
      <c r="Q138" s="12" t="s">
        <v>12</v>
      </c>
      <c r="R138" s="24" t="s">
        <v>11</v>
      </c>
      <c r="S138" s="25" t="s">
        <v>10</v>
      </c>
      <c r="T138" s="24" t="s">
        <v>9</v>
      </c>
      <c r="U138" s="23" t="s">
        <v>656</v>
      </c>
      <c r="V138" s="301"/>
      <c r="W138" s="294"/>
      <c r="X138" s="302">
        <f>X139</f>
        <v>0</v>
      </c>
      <c r="Y138" s="302">
        <f>Y139</f>
        <v>0</v>
      </c>
      <c r="Z138" s="303">
        <f>Z139</f>
        <v>0</v>
      </c>
      <c r="AA138" s="8"/>
      <c r="AB138" s="3"/>
    </row>
    <row r="139" spans="1:28" ht="15.75" x14ac:dyDescent="0.2">
      <c r="A139" s="21"/>
      <c r="B139" s="20"/>
      <c r="C139" s="110"/>
      <c r="D139" s="38"/>
      <c r="E139" s="37"/>
      <c r="F139" s="36"/>
      <c r="G139" s="36"/>
      <c r="H139" s="36"/>
      <c r="I139" s="35"/>
      <c r="J139" s="811" t="s">
        <v>13</v>
      </c>
      <c r="K139" s="811"/>
      <c r="L139" s="811"/>
      <c r="M139" s="812"/>
      <c r="N139" s="15">
        <v>616</v>
      </c>
      <c r="O139" s="14">
        <v>10</v>
      </c>
      <c r="P139" s="13">
        <v>3</v>
      </c>
      <c r="Q139" s="12" t="s">
        <v>12</v>
      </c>
      <c r="R139" s="10" t="s">
        <v>11</v>
      </c>
      <c r="S139" s="11" t="s">
        <v>10</v>
      </c>
      <c r="T139" s="10" t="s">
        <v>9</v>
      </c>
      <c r="U139" s="9" t="s">
        <v>656</v>
      </c>
      <c r="V139" s="304" t="s">
        <v>7</v>
      </c>
      <c r="W139" s="294"/>
      <c r="X139" s="305"/>
      <c r="Y139" s="305"/>
      <c r="Z139" s="306"/>
      <c r="AA139" s="8"/>
      <c r="AB139" s="3"/>
    </row>
    <row r="140" spans="1:28" ht="15.75" x14ac:dyDescent="0.2">
      <c r="A140" s="21"/>
      <c r="B140" s="20"/>
      <c r="C140" s="110"/>
      <c r="D140" s="504"/>
      <c r="E140" s="37"/>
      <c r="F140" s="502"/>
      <c r="G140" s="502"/>
      <c r="H140" s="502"/>
      <c r="I140" s="503"/>
      <c r="J140" s="85"/>
      <c r="K140" s="85"/>
      <c r="L140" s="86"/>
      <c r="M140" s="174" t="s">
        <v>582</v>
      </c>
      <c r="N140" s="506">
        <v>616</v>
      </c>
      <c r="O140" s="14">
        <v>11</v>
      </c>
      <c r="P140" s="13"/>
      <c r="Q140" s="12"/>
      <c r="R140" s="10"/>
      <c r="S140" s="11"/>
      <c r="T140" s="10"/>
      <c r="U140" s="9"/>
      <c r="V140" s="322"/>
      <c r="W140" s="570"/>
      <c r="X140" s="571">
        <f>X143</f>
        <v>225000</v>
      </c>
      <c r="Y140" s="571">
        <f>Y143</f>
        <v>200000</v>
      </c>
      <c r="Z140" s="324">
        <f>Z143</f>
        <v>225000</v>
      </c>
      <c r="AA140" s="8"/>
      <c r="AB140" s="3"/>
    </row>
    <row r="141" spans="1:28" ht="84" customHeight="1" x14ac:dyDescent="0.2">
      <c r="A141" s="21"/>
      <c r="B141" s="20"/>
      <c r="C141" s="110"/>
      <c r="D141" s="657"/>
      <c r="E141" s="37"/>
      <c r="F141" s="655"/>
      <c r="G141" s="655"/>
      <c r="H141" s="655"/>
      <c r="I141" s="656"/>
      <c r="J141" s="85"/>
      <c r="K141" s="85"/>
      <c r="L141" s="86"/>
      <c r="M141" s="654" t="s">
        <v>640</v>
      </c>
      <c r="N141" s="658"/>
      <c r="O141" s="652"/>
      <c r="P141" s="13"/>
      <c r="Q141" s="12"/>
      <c r="R141" s="653"/>
      <c r="S141" s="11"/>
      <c r="T141" s="653"/>
      <c r="U141" s="9"/>
      <c r="V141" s="322"/>
      <c r="W141" s="570"/>
      <c r="X141" s="568">
        <f>X143</f>
        <v>225000</v>
      </c>
      <c r="Y141" s="568">
        <f>Y143</f>
        <v>200000</v>
      </c>
      <c r="Z141" s="569">
        <f>Z143</f>
        <v>225000</v>
      </c>
      <c r="AA141" s="8"/>
      <c r="AB141" s="3"/>
    </row>
    <row r="142" spans="1:28" ht="30" customHeight="1" x14ac:dyDescent="0.2">
      <c r="A142" s="21"/>
      <c r="B142" s="20"/>
      <c r="C142" s="110"/>
      <c r="D142" s="703"/>
      <c r="E142" s="37"/>
      <c r="F142" s="699"/>
      <c r="G142" s="699"/>
      <c r="H142" s="699"/>
      <c r="I142" s="700"/>
      <c r="J142" s="85"/>
      <c r="K142" s="85"/>
      <c r="L142" s="86"/>
      <c r="M142" s="697" t="s">
        <v>655</v>
      </c>
      <c r="N142" s="709"/>
      <c r="O142" s="694"/>
      <c r="P142" s="13"/>
      <c r="Q142" s="12"/>
      <c r="R142" s="695"/>
      <c r="S142" s="11"/>
      <c r="T142" s="695"/>
      <c r="U142" s="9"/>
      <c r="V142" s="322"/>
      <c r="W142" s="570"/>
      <c r="X142" s="568">
        <f>X143</f>
        <v>225000</v>
      </c>
      <c r="Y142" s="568">
        <f>Y143</f>
        <v>200000</v>
      </c>
      <c r="Z142" s="569">
        <f>Z143</f>
        <v>225000</v>
      </c>
      <c r="AA142" s="8"/>
      <c r="AB142" s="3"/>
    </row>
    <row r="143" spans="1:28" ht="47.25" x14ac:dyDescent="0.2">
      <c r="A143" s="21"/>
      <c r="B143" s="20"/>
      <c r="C143" s="110"/>
      <c r="D143" s="504"/>
      <c r="E143" s="37"/>
      <c r="F143" s="502"/>
      <c r="G143" s="502"/>
      <c r="H143" s="502"/>
      <c r="I143" s="503"/>
      <c r="J143" s="85"/>
      <c r="K143" s="85"/>
      <c r="L143" s="86"/>
      <c r="M143" s="501" t="s">
        <v>584</v>
      </c>
      <c r="N143" s="506">
        <v>616</v>
      </c>
      <c r="O143" s="14">
        <v>11</v>
      </c>
      <c r="P143" s="13">
        <v>1</v>
      </c>
      <c r="Q143" s="12"/>
      <c r="R143" s="10">
        <v>85</v>
      </c>
      <c r="S143" s="11">
        <v>0</v>
      </c>
      <c r="T143" s="10">
        <v>0</v>
      </c>
      <c r="U143" s="9">
        <v>0</v>
      </c>
      <c r="V143" s="567"/>
      <c r="W143" s="294"/>
      <c r="X143" s="568">
        <f t="shared" ref="X143:Z144" si="22">X144</f>
        <v>225000</v>
      </c>
      <c r="Y143" s="568">
        <f t="shared" si="22"/>
        <v>200000</v>
      </c>
      <c r="Z143" s="569">
        <f t="shared" si="22"/>
        <v>225000</v>
      </c>
      <c r="AA143" s="8"/>
      <c r="AB143" s="3"/>
    </row>
    <row r="144" spans="1:28" ht="78.75" x14ac:dyDescent="0.2">
      <c r="A144" s="21"/>
      <c r="B144" s="20"/>
      <c r="C144" s="110"/>
      <c r="D144" s="504"/>
      <c r="E144" s="37"/>
      <c r="F144" s="502"/>
      <c r="G144" s="502"/>
      <c r="H144" s="502"/>
      <c r="I144" s="503"/>
      <c r="J144" s="85"/>
      <c r="K144" s="85"/>
      <c r="L144" s="86"/>
      <c r="M144" s="501" t="s">
        <v>585</v>
      </c>
      <c r="N144" s="506">
        <v>616</v>
      </c>
      <c r="O144" s="14">
        <v>11</v>
      </c>
      <c r="P144" s="13">
        <v>1</v>
      </c>
      <c r="Q144" s="12"/>
      <c r="R144" s="10">
        <v>85</v>
      </c>
      <c r="S144" s="11">
        <v>8</v>
      </c>
      <c r="T144" s="10">
        <v>1</v>
      </c>
      <c r="U144" s="9">
        <v>90042</v>
      </c>
      <c r="V144" s="567"/>
      <c r="W144" s="294"/>
      <c r="X144" s="568">
        <f t="shared" si="22"/>
        <v>225000</v>
      </c>
      <c r="Y144" s="568">
        <f t="shared" si="22"/>
        <v>200000</v>
      </c>
      <c r="Z144" s="569">
        <f t="shared" si="22"/>
        <v>225000</v>
      </c>
      <c r="AA144" s="8"/>
      <c r="AB144" s="3"/>
    </row>
    <row r="145" spans="1:28" ht="47.25" x14ac:dyDescent="0.2">
      <c r="A145" s="21"/>
      <c r="B145" s="20"/>
      <c r="C145" s="110"/>
      <c r="D145" s="504"/>
      <c r="E145" s="37"/>
      <c r="F145" s="502"/>
      <c r="G145" s="502"/>
      <c r="H145" s="502"/>
      <c r="I145" s="503"/>
      <c r="J145" s="85"/>
      <c r="K145" s="85"/>
      <c r="L145" s="86"/>
      <c r="M145" s="501" t="s">
        <v>57</v>
      </c>
      <c r="N145" s="506">
        <v>616</v>
      </c>
      <c r="O145" s="14">
        <v>11</v>
      </c>
      <c r="P145" s="13">
        <v>1</v>
      </c>
      <c r="Q145" s="12"/>
      <c r="R145" s="10">
        <v>84</v>
      </c>
      <c r="S145" s="11">
        <v>0</v>
      </c>
      <c r="T145" s="10">
        <v>1</v>
      </c>
      <c r="U145" s="9">
        <v>90042</v>
      </c>
      <c r="V145" s="566">
        <v>240</v>
      </c>
      <c r="W145" s="294"/>
      <c r="X145" s="305">
        <v>225000</v>
      </c>
      <c r="Y145" s="305">
        <v>200000</v>
      </c>
      <c r="Z145" s="306">
        <v>225000</v>
      </c>
      <c r="AA145" s="8"/>
      <c r="AB145" s="3"/>
    </row>
    <row r="146" spans="1:28" ht="15.75" x14ac:dyDescent="0.2">
      <c r="A146" s="21"/>
      <c r="B146" s="20"/>
      <c r="C146" s="110"/>
      <c r="D146" s="504"/>
      <c r="E146" s="37"/>
      <c r="F146" s="502"/>
      <c r="G146" s="502"/>
      <c r="H146" s="502"/>
      <c r="I146" s="503"/>
      <c r="J146" s="85"/>
      <c r="K146" s="85"/>
      <c r="L146" s="86"/>
      <c r="M146" s="174" t="s">
        <v>586</v>
      </c>
      <c r="N146" s="659">
        <v>12</v>
      </c>
      <c r="O146" s="14"/>
      <c r="P146" s="13"/>
      <c r="Q146" s="12"/>
      <c r="R146" s="10"/>
      <c r="S146" s="11"/>
      <c r="T146" s="10"/>
      <c r="U146" s="9"/>
      <c r="V146" s="567"/>
      <c r="W146" s="294"/>
      <c r="X146" s="571">
        <f t="shared" ref="X146:Z148" si="23">X147</f>
        <v>0</v>
      </c>
      <c r="Y146" s="571">
        <f t="shared" si="23"/>
        <v>0</v>
      </c>
      <c r="Z146" s="324">
        <f t="shared" si="23"/>
        <v>0</v>
      </c>
      <c r="AA146" s="8"/>
      <c r="AB146" s="3"/>
    </row>
    <row r="147" spans="1:28" ht="78.75" x14ac:dyDescent="0.2">
      <c r="A147" s="21"/>
      <c r="B147" s="20"/>
      <c r="C147" s="110"/>
      <c r="D147" s="504"/>
      <c r="E147" s="37"/>
      <c r="F147" s="502"/>
      <c r="G147" s="502"/>
      <c r="H147" s="502"/>
      <c r="I147" s="503"/>
      <c r="J147" s="85"/>
      <c r="K147" s="85"/>
      <c r="L147" s="86"/>
      <c r="M147" s="501" t="s">
        <v>638</v>
      </c>
      <c r="N147" s="506">
        <v>616</v>
      </c>
      <c r="O147" s="14">
        <v>12</v>
      </c>
      <c r="P147" s="13">
        <v>2</v>
      </c>
      <c r="Q147" s="12"/>
      <c r="R147" s="10"/>
      <c r="S147" s="11"/>
      <c r="T147" s="10"/>
      <c r="U147" s="9"/>
      <c r="V147" s="567"/>
      <c r="W147" s="294"/>
      <c r="X147" s="568">
        <f t="shared" si="23"/>
        <v>0</v>
      </c>
      <c r="Y147" s="568">
        <f t="shared" si="23"/>
        <v>0</v>
      </c>
      <c r="Z147" s="569">
        <f t="shared" si="23"/>
        <v>0</v>
      </c>
      <c r="AA147" s="8"/>
      <c r="AB147" s="3"/>
    </row>
    <row r="148" spans="1:28" ht="63" x14ac:dyDescent="0.2">
      <c r="A148" s="21"/>
      <c r="B148" s="20"/>
      <c r="C148" s="110"/>
      <c r="D148" s="504"/>
      <c r="E148" s="37"/>
      <c r="F148" s="502"/>
      <c r="G148" s="502"/>
      <c r="H148" s="502"/>
      <c r="I148" s="503"/>
      <c r="J148" s="85"/>
      <c r="K148" s="85"/>
      <c r="L148" s="86"/>
      <c r="M148" s="501" t="s">
        <v>587</v>
      </c>
      <c r="N148" s="506">
        <v>616</v>
      </c>
      <c r="O148" s="14">
        <v>12</v>
      </c>
      <c r="P148" s="13">
        <v>2</v>
      </c>
      <c r="Q148" s="12"/>
      <c r="R148" s="10">
        <v>86</v>
      </c>
      <c r="S148" s="11">
        <v>0</v>
      </c>
      <c r="T148" s="10">
        <v>2</v>
      </c>
      <c r="U148" s="9">
        <v>0</v>
      </c>
      <c r="V148" s="567"/>
      <c r="W148" s="294"/>
      <c r="X148" s="568">
        <f t="shared" si="23"/>
        <v>0</v>
      </c>
      <c r="Y148" s="568">
        <f t="shared" si="23"/>
        <v>0</v>
      </c>
      <c r="Z148" s="569">
        <f t="shared" si="23"/>
        <v>0</v>
      </c>
      <c r="AA148" s="8"/>
      <c r="AB148" s="3"/>
    </row>
    <row r="149" spans="1:28" ht="31.5" x14ac:dyDescent="0.2">
      <c r="A149" s="21"/>
      <c r="B149" s="20"/>
      <c r="C149" s="110"/>
      <c r="D149" s="509"/>
      <c r="E149" s="37"/>
      <c r="F149" s="512"/>
      <c r="G149" s="512"/>
      <c r="H149" s="512"/>
      <c r="I149" s="513"/>
      <c r="J149" s="85"/>
      <c r="K149" s="85"/>
      <c r="L149" s="86"/>
      <c r="M149" s="515" t="s">
        <v>588</v>
      </c>
      <c r="N149" s="519">
        <v>616</v>
      </c>
      <c r="O149" s="562">
        <v>12</v>
      </c>
      <c r="P149" s="13">
        <v>2</v>
      </c>
      <c r="Q149" s="12"/>
      <c r="R149" s="563">
        <v>86</v>
      </c>
      <c r="S149" s="11">
        <v>0</v>
      </c>
      <c r="T149" s="563">
        <v>2</v>
      </c>
      <c r="U149" s="9">
        <v>90011</v>
      </c>
      <c r="V149" s="567"/>
      <c r="W149" s="294"/>
      <c r="X149" s="568">
        <f>X150+X151</f>
        <v>0</v>
      </c>
      <c r="Y149" s="568">
        <f>Y150+Y151</f>
        <v>0</v>
      </c>
      <c r="Z149" s="569">
        <f>Z150+Z151</f>
        <v>0</v>
      </c>
      <c r="AA149" s="8"/>
      <c r="AB149" s="3"/>
    </row>
    <row r="150" spans="1:28" ht="47.25" x14ac:dyDescent="0.2">
      <c r="A150" s="21"/>
      <c r="B150" s="20"/>
      <c r="C150" s="110"/>
      <c r="D150" s="509"/>
      <c r="E150" s="37"/>
      <c r="F150" s="512"/>
      <c r="G150" s="512"/>
      <c r="H150" s="512"/>
      <c r="I150" s="513"/>
      <c r="J150" s="85"/>
      <c r="K150" s="85"/>
      <c r="L150" s="86"/>
      <c r="M150" s="515" t="s">
        <v>57</v>
      </c>
      <c r="N150" s="519">
        <v>616</v>
      </c>
      <c r="O150" s="562">
        <v>12</v>
      </c>
      <c r="P150" s="13">
        <v>2</v>
      </c>
      <c r="Q150" s="12"/>
      <c r="R150" s="563">
        <v>86</v>
      </c>
      <c r="S150" s="11">
        <v>0</v>
      </c>
      <c r="T150" s="563">
        <v>2</v>
      </c>
      <c r="U150" s="9">
        <v>90011</v>
      </c>
      <c r="V150" s="566">
        <v>240</v>
      </c>
      <c r="W150" s="294"/>
      <c r="X150" s="305"/>
      <c r="Y150" s="305"/>
      <c r="Z150" s="306"/>
      <c r="AA150" s="8"/>
      <c r="AB150" s="3"/>
    </row>
    <row r="151" spans="1:28" ht="75.75" customHeight="1" x14ac:dyDescent="0.2">
      <c r="A151" s="21"/>
      <c r="B151" s="20"/>
      <c r="C151" s="110"/>
      <c r="D151" s="667"/>
      <c r="E151" s="37"/>
      <c r="F151" s="665"/>
      <c r="G151" s="665"/>
      <c r="H151" s="665"/>
      <c r="I151" s="666"/>
      <c r="J151" s="85"/>
      <c r="K151" s="85"/>
      <c r="L151" s="86"/>
      <c r="M151" s="663" t="s">
        <v>611</v>
      </c>
      <c r="N151" s="669">
        <v>616</v>
      </c>
      <c r="O151" s="660">
        <v>12</v>
      </c>
      <c r="P151" s="13">
        <v>2</v>
      </c>
      <c r="Q151" s="12"/>
      <c r="R151" s="661">
        <v>86</v>
      </c>
      <c r="S151" s="11">
        <v>0</v>
      </c>
      <c r="T151" s="661">
        <v>2</v>
      </c>
      <c r="U151" s="9">
        <v>90011</v>
      </c>
      <c r="V151" s="566">
        <v>810</v>
      </c>
      <c r="W151" s="294"/>
      <c r="X151" s="305"/>
      <c r="Y151" s="305"/>
      <c r="Z151" s="306"/>
      <c r="AA151" s="8"/>
      <c r="AB151" s="3"/>
    </row>
    <row r="152" spans="1:28" ht="15.75" x14ac:dyDescent="0.2">
      <c r="A152" s="21"/>
      <c r="B152" s="20"/>
      <c r="C152" s="110"/>
      <c r="D152" s="38"/>
      <c r="E152" s="37"/>
      <c r="F152" s="36"/>
      <c r="G152" s="36"/>
      <c r="H152" s="36"/>
      <c r="I152" s="35"/>
      <c r="J152" s="85"/>
      <c r="K152" s="85"/>
      <c r="L152" s="86"/>
      <c r="M152" s="101" t="s">
        <v>188</v>
      </c>
      <c r="N152" s="15"/>
      <c r="O152" s="14"/>
      <c r="P152" s="13"/>
      <c r="Q152" s="12"/>
      <c r="R152" s="10"/>
      <c r="S152" s="11"/>
      <c r="T152" s="87"/>
      <c r="U152" s="88"/>
      <c r="V152" s="319"/>
      <c r="W152" s="294"/>
      <c r="X152" s="320">
        <f>X127+X116+X94+X75+X54+X47+X16+X140+X146+X29</f>
        <v>19872355</v>
      </c>
      <c r="Y152" s="320">
        <f>Y127+Y116+Y94+Y75+Y54+Y47+Y16+Y140+Y146</f>
        <v>19236002</v>
      </c>
      <c r="Z152" s="321">
        <f>Z127+Z116+Z94+Z75+Z54+Z47+Z16+Z140+Z146</f>
        <v>19063774</v>
      </c>
      <c r="AA152" s="8"/>
      <c r="AB152" s="3"/>
    </row>
    <row r="153" spans="1:28" ht="18.75" customHeight="1" thickBot="1" x14ac:dyDescent="0.25">
      <c r="A153" s="21"/>
      <c r="B153" s="20"/>
      <c r="C153" s="110"/>
      <c r="D153" s="821" t="s">
        <v>3</v>
      </c>
      <c r="E153" s="822"/>
      <c r="F153" s="822"/>
      <c r="G153" s="822"/>
      <c r="H153" s="822"/>
      <c r="I153" s="822"/>
      <c r="J153" s="824"/>
      <c r="K153" s="824"/>
      <c r="L153" s="825"/>
      <c r="M153" s="821"/>
      <c r="N153" s="82">
        <v>610</v>
      </c>
      <c r="O153" s="83"/>
      <c r="P153" s="83" t="s">
        <v>1</v>
      </c>
      <c r="Q153" s="12" t="s">
        <v>1</v>
      </c>
      <c r="R153" s="813" t="s">
        <v>1</v>
      </c>
      <c r="S153" s="814"/>
      <c r="T153" s="814"/>
      <c r="U153" s="815"/>
      <c r="V153" s="322"/>
      <c r="W153" s="294"/>
      <c r="X153" s="323">
        <v>0</v>
      </c>
      <c r="Y153" s="323">
        <f>(Y152-Y57-Y51)*2.5606612%</f>
        <v>486353.03943512001</v>
      </c>
      <c r="Z153" s="324">
        <f>(Z152-Z57-Z51)*5.263159756%</f>
        <v>990580.98188788188</v>
      </c>
      <c r="AA153" s="8"/>
      <c r="AB153" s="3"/>
    </row>
    <row r="154" spans="1:28" ht="21.75" customHeight="1" thickBot="1" x14ac:dyDescent="0.25">
      <c r="A154" s="4"/>
      <c r="B154" s="6"/>
      <c r="C154" s="120"/>
      <c r="D154" s="121"/>
      <c r="E154" s="121"/>
      <c r="F154" s="121"/>
      <c r="G154" s="121"/>
      <c r="H154" s="121"/>
      <c r="I154" s="121"/>
      <c r="J154" s="121"/>
      <c r="K154" s="121"/>
      <c r="L154" s="5"/>
      <c r="M154" s="208" t="s">
        <v>0</v>
      </c>
      <c r="N154" s="209"/>
      <c r="O154" s="209"/>
      <c r="P154" s="209"/>
      <c r="Q154" s="210"/>
      <c r="R154" s="209"/>
      <c r="S154" s="209"/>
      <c r="T154" s="209"/>
      <c r="U154" s="209"/>
      <c r="V154" s="325"/>
      <c r="W154" s="326"/>
      <c r="X154" s="327">
        <f>X152+X153</f>
        <v>19872355</v>
      </c>
      <c r="Y154" s="327">
        <f t="shared" ref="Y154:Z154" si="24">Y152+Y153</f>
        <v>19722355.039435118</v>
      </c>
      <c r="Z154" s="328">
        <f t="shared" si="24"/>
        <v>20054354.981887881</v>
      </c>
      <c r="AA154" s="3"/>
      <c r="AB154" s="2"/>
    </row>
    <row r="155" spans="1:28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3"/>
      <c r="X155" s="2"/>
      <c r="Y155" s="4"/>
      <c r="Z155" s="3"/>
      <c r="AA155" s="3"/>
      <c r="AB155" s="2"/>
    </row>
  </sheetData>
  <mergeCells count="120">
    <mergeCell ref="M8:Z10"/>
    <mergeCell ref="R41:U41"/>
    <mergeCell ref="R42:U42"/>
    <mergeCell ref="R44:U44"/>
    <mergeCell ref="R46:U46"/>
    <mergeCell ref="R43:U43"/>
    <mergeCell ref="J139:M139"/>
    <mergeCell ref="G136:M136"/>
    <mergeCell ref="G119:M119"/>
    <mergeCell ref="H137:M137"/>
    <mergeCell ref="I121:M121"/>
    <mergeCell ref="I125:M125"/>
    <mergeCell ref="I132:M132"/>
    <mergeCell ref="I138:M138"/>
    <mergeCell ref="I114:M114"/>
    <mergeCell ref="F135:M135"/>
    <mergeCell ref="G130:M130"/>
    <mergeCell ref="E128:M128"/>
    <mergeCell ref="E134:M134"/>
    <mergeCell ref="H131:M131"/>
    <mergeCell ref="J126:M126"/>
    <mergeCell ref="J133:M133"/>
    <mergeCell ref="F118:M118"/>
    <mergeCell ref="F129:M129"/>
    <mergeCell ref="D127:M127"/>
    <mergeCell ref="H62:M62"/>
    <mergeCell ref="H68:M68"/>
    <mergeCell ref="J84:M84"/>
    <mergeCell ref="F96:M96"/>
    <mergeCell ref="F102:M102"/>
    <mergeCell ref="D94:M94"/>
    <mergeCell ref="I51:M51"/>
    <mergeCell ref="I57:M57"/>
    <mergeCell ref="I63:M63"/>
    <mergeCell ref="I69:M69"/>
    <mergeCell ref="I80:M80"/>
    <mergeCell ref="I83:M83"/>
    <mergeCell ref="J58:M58"/>
    <mergeCell ref="J64:M64"/>
    <mergeCell ref="J70:M70"/>
    <mergeCell ref="J52:M52"/>
    <mergeCell ref="J53:M53"/>
    <mergeCell ref="H88:M88"/>
    <mergeCell ref="H91:M91"/>
    <mergeCell ref="G87:M87"/>
    <mergeCell ref="G97:M97"/>
    <mergeCell ref="I89:M89"/>
    <mergeCell ref="H113:M113"/>
    <mergeCell ref="H120:M120"/>
    <mergeCell ref="H124:M124"/>
    <mergeCell ref="J90:M90"/>
    <mergeCell ref="J93:M93"/>
    <mergeCell ref="J100:M100"/>
    <mergeCell ref="J106:M106"/>
    <mergeCell ref="J112:M112"/>
    <mergeCell ref="I105:M105"/>
    <mergeCell ref="I111:M111"/>
    <mergeCell ref="G103:M103"/>
    <mergeCell ref="G109:M109"/>
    <mergeCell ref="H98:M98"/>
    <mergeCell ref="H104:M104"/>
    <mergeCell ref="I92:M92"/>
    <mergeCell ref="I99:M99"/>
    <mergeCell ref="H110:M110"/>
    <mergeCell ref="E107:M107"/>
    <mergeCell ref="E117:M117"/>
    <mergeCell ref="D116:M116"/>
    <mergeCell ref="G123:M123"/>
    <mergeCell ref="J115:M115"/>
    <mergeCell ref="J122:M122"/>
    <mergeCell ref="F108:M108"/>
    <mergeCell ref="E95:M95"/>
    <mergeCell ref="R153:U153"/>
    <mergeCell ref="R13:U13"/>
    <mergeCell ref="R14:U14"/>
    <mergeCell ref="C15:M15"/>
    <mergeCell ref="D16:M16"/>
    <mergeCell ref="D47:M47"/>
    <mergeCell ref="D54:M54"/>
    <mergeCell ref="I20:M20"/>
    <mergeCell ref="I25:M25"/>
    <mergeCell ref="I34:M34"/>
    <mergeCell ref="I37:M37"/>
    <mergeCell ref="D153:M153"/>
    <mergeCell ref="E18:M18"/>
    <mergeCell ref="E22:M22"/>
    <mergeCell ref="E32:M32"/>
    <mergeCell ref="E48:M48"/>
    <mergeCell ref="E55:M55"/>
    <mergeCell ref="J21:M21"/>
    <mergeCell ref="J26:M26"/>
    <mergeCell ref="J27:M27"/>
    <mergeCell ref="J35:M35"/>
    <mergeCell ref="J38:M38"/>
    <mergeCell ref="J39:M39"/>
    <mergeCell ref="H24:M24"/>
    <mergeCell ref="E101:M101"/>
    <mergeCell ref="F60:M60"/>
    <mergeCell ref="F66:M66"/>
    <mergeCell ref="F77:M77"/>
    <mergeCell ref="F86:M86"/>
    <mergeCell ref="F19:M19"/>
    <mergeCell ref="R45:U45"/>
    <mergeCell ref="E85:M85"/>
    <mergeCell ref="G61:M61"/>
    <mergeCell ref="G67:M67"/>
    <mergeCell ref="G78:M78"/>
    <mergeCell ref="J40:M40"/>
    <mergeCell ref="H50:M50"/>
    <mergeCell ref="H79:M79"/>
    <mergeCell ref="H82:M82"/>
    <mergeCell ref="J81:M81"/>
    <mergeCell ref="D75:M75"/>
    <mergeCell ref="F23:M23"/>
    <mergeCell ref="F33:M33"/>
    <mergeCell ref="F49:M49"/>
    <mergeCell ref="F56:M56"/>
    <mergeCell ref="E59:M59"/>
    <mergeCell ref="E65:M65"/>
    <mergeCell ref="E76:M76"/>
  </mergeCells>
  <pageMargins left="0.196850393700787" right="0.196850393700787" top="0.39370078740157499" bottom="0.196850393700787" header="0.196850393700787" footer="0.196850393700787"/>
  <pageSetup paperSize="9" fitToHeight="0" orientation="landscape" r:id="rId1"/>
  <headerFooter alignWithMargins="0">
    <oddHeader>&amp;CСтраница &amp;P из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workbookViewId="0">
      <selection activeCell="N7" sqref="N7"/>
    </sheetView>
  </sheetViews>
  <sheetFormatPr defaultColWidth="9.140625" defaultRowHeight="12.75" x14ac:dyDescent="0.2"/>
  <cols>
    <col min="1" max="1" width="0.5703125" style="1" customWidth="1"/>
    <col min="2" max="13" width="0" style="1" hidden="1" customWidth="1"/>
    <col min="14" max="14" width="50" style="1" customWidth="1"/>
    <col min="15" max="15" width="0" style="1" hidden="1" customWidth="1"/>
    <col min="16" max="16" width="5.42578125" style="1" customWidth="1"/>
    <col min="17" max="17" width="5.28515625" style="1" customWidth="1"/>
    <col min="18" max="24" width="0" style="1" hidden="1" customWidth="1"/>
    <col min="25" max="25" width="14.7109375" style="1" customWidth="1"/>
    <col min="26" max="26" width="14.85546875" style="1" customWidth="1"/>
    <col min="27" max="27" width="14.42578125" style="1" customWidth="1"/>
    <col min="28" max="28" width="1" style="1" hidden="1" customWidth="1"/>
    <col min="29" max="29" width="1.140625" style="1" customWidth="1"/>
    <col min="30" max="256" width="9.140625" style="1" customWidth="1"/>
    <col min="257" max="16384" width="9.140625" style="1"/>
  </cols>
  <sheetData>
    <row r="1" spans="1:29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2"/>
      <c r="Z1" s="75"/>
      <c r="AA1" s="2"/>
      <c r="AB1" s="3"/>
      <c r="AC1" s="2"/>
    </row>
    <row r="2" spans="1:29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8"/>
      <c r="X2" s="76"/>
      <c r="Y2" s="127" t="s">
        <v>627</v>
      </c>
      <c r="Z2" s="75"/>
      <c r="AA2" s="2"/>
      <c r="AB2" s="3"/>
      <c r="AC2" s="2"/>
    </row>
    <row r="3" spans="1:29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8"/>
      <c r="X3" s="76"/>
      <c r="Y3" s="127" t="s">
        <v>185</v>
      </c>
      <c r="Z3" s="75"/>
      <c r="AA3" s="2"/>
      <c r="AB3" s="3"/>
      <c r="AC3" s="2"/>
    </row>
    <row r="4" spans="1:29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8"/>
      <c r="X4" s="76"/>
      <c r="Y4" s="127" t="s">
        <v>184</v>
      </c>
      <c r="Z4" s="75"/>
      <c r="AA4" s="3"/>
      <c r="AB4" s="3"/>
      <c r="AC4" s="2"/>
    </row>
    <row r="5" spans="1:29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"/>
      <c r="P5" s="4"/>
      <c r="Q5" s="2"/>
      <c r="R5" s="79"/>
      <c r="S5" s="81"/>
      <c r="T5" s="79"/>
      <c r="U5" s="79"/>
      <c r="V5" s="79"/>
      <c r="W5" s="78"/>
      <c r="X5" s="80"/>
      <c r="Y5" s="127" t="s">
        <v>578</v>
      </c>
      <c r="Z5" s="79"/>
      <c r="AA5" s="73"/>
      <c r="AB5" s="3"/>
      <c r="AC5" s="2"/>
    </row>
    <row r="6" spans="1:29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8"/>
      <c r="X6" s="76"/>
      <c r="Y6" s="127" t="s">
        <v>713</v>
      </c>
      <c r="Z6" s="75"/>
      <c r="AA6" s="2"/>
      <c r="AB6" s="3"/>
      <c r="AC6" s="2"/>
    </row>
    <row r="7" spans="1:29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5"/>
      <c r="AA7" s="3"/>
      <c r="AB7" s="3"/>
      <c r="AC7" s="2"/>
    </row>
    <row r="8" spans="1:29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3"/>
      <c r="AC8" s="2"/>
    </row>
    <row r="9" spans="1:29" ht="12.75" customHeight="1" x14ac:dyDescent="0.25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835" t="s">
        <v>642</v>
      </c>
      <c r="O9" s="836"/>
      <c r="P9" s="836"/>
      <c r="Q9" s="836"/>
      <c r="R9" s="836"/>
      <c r="S9" s="836"/>
      <c r="T9" s="836"/>
      <c r="U9" s="836"/>
      <c r="V9" s="836"/>
      <c r="W9" s="836"/>
      <c r="X9" s="836"/>
      <c r="Y9" s="836"/>
      <c r="Z9" s="836"/>
      <c r="AA9" s="836"/>
      <c r="AB9" s="3"/>
      <c r="AC9" s="2"/>
    </row>
    <row r="10" spans="1:29" ht="12.75" customHeight="1" x14ac:dyDescent="0.25">
      <c r="A10" s="74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3"/>
      <c r="AC10" s="2"/>
    </row>
    <row r="11" spans="1:29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836"/>
      <c r="O11" s="836"/>
      <c r="P11" s="836"/>
      <c r="Q11" s="836"/>
      <c r="R11" s="836"/>
      <c r="S11" s="836"/>
      <c r="T11" s="836"/>
      <c r="U11" s="836"/>
      <c r="V11" s="836"/>
      <c r="W11" s="836"/>
      <c r="X11" s="836"/>
      <c r="Y11" s="836"/>
      <c r="Z11" s="836"/>
      <c r="AA11" s="836"/>
      <c r="AB11" s="3"/>
      <c r="AC11" s="2"/>
    </row>
    <row r="12" spans="1:29" ht="24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128"/>
      <c r="N12" s="836"/>
      <c r="O12" s="836"/>
      <c r="P12" s="836"/>
      <c r="Q12" s="836"/>
      <c r="R12" s="836"/>
      <c r="S12" s="836"/>
      <c r="T12" s="836"/>
      <c r="U12" s="836"/>
      <c r="V12" s="836"/>
      <c r="W12" s="836"/>
      <c r="X12" s="836"/>
      <c r="Y12" s="836"/>
      <c r="Z12" s="836"/>
      <c r="AA12" s="836"/>
      <c r="AB12" s="3"/>
      <c r="AC12" s="2"/>
    </row>
    <row r="13" spans="1:29" ht="12.75" customHeight="1" thickBot="1" x14ac:dyDescent="0.3">
      <c r="A13" s="70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8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  <c r="AA13" s="131" t="s">
        <v>182</v>
      </c>
      <c r="AB13" s="3"/>
      <c r="AC13" s="2"/>
    </row>
    <row r="14" spans="1:29" ht="42" customHeight="1" thickBot="1" x14ac:dyDescent="0.25">
      <c r="A14" s="7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5"/>
      <c r="M14" s="64"/>
      <c r="N14" s="132" t="s">
        <v>181</v>
      </c>
      <c r="O14" s="133" t="s">
        <v>180</v>
      </c>
      <c r="P14" s="134" t="s">
        <v>179</v>
      </c>
      <c r="Q14" s="134" t="s">
        <v>178</v>
      </c>
      <c r="R14" s="135" t="s">
        <v>177</v>
      </c>
      <c r="S14" s="837" t="s">
        <v>176</v>
      </c>
      <c r="T14" s="837"/>
      <c r="U14" s="837"/>
      <c r="V14" s="837"/>
      <c r="W14" s="133" t="s">
        <v>175</v>
      </c>
      <c r="X14" s="134" t="s">
        <v>174</v>
      </c>
      <c r="Y14" s="134">
        <v>2019</v>
      </c>
      <c r="Z14" s="132">
        <v>2020</v>
      </c>
      <c r="AA14" s="136">
        <v>2021</v>
      </c>
      <c r="AB14" s="58"/>
      <c r="AC14" s="3"/>
    </row>
    <row r="15" spans="1:29" ht="12" customHeight="1" thickBot="1" x14ac:dyDescent="0.25">
      <c r="A15" s="49"/>
      <c r="B15" s="54"/>
      <c r="C15" s="137"/>
      <c r="D15" s="55"/>
      <c r="E15" s="54"/>
      <c r="F15" s="54"/>
      <c r="G15" s="54"/>
      <c r="H15" s="54"/>
      <c r="I15" s="54"/>
      <c r="J15" s="54"/>
      <c r="K15" s="54"/>
      <c r="L15" s="54"/>
      <c r="M15" s="53"/>
      <c r="N15" s="138">
        <v>1</v>
      </c>
      <c r="O15" s="139">
        <v>2</v>
      </c>
      <c r="P15" s="138">
        <v>2</v>
      </c>
      <c r="Q15" s="138">
        <v>3</v>
      </c>
      <c r="R15" s="140">
        <v>5</v>
      </c>
      <c r="S15" s="838">
        <v>5</v>
      </c>
      <c r="T15" s="838"/>
      <c r="U15" s="838"/>
      <c r="V15" s="838"/>
      <c r="W15" s="141">
        <v>6</v>
      </c>
      <c r="X15" s="139">
        <v>7</v>
      </c>
      <c r="Y15" s="138">
        <v>4</v>
      </c>
      <c r="Z15" s="138">
        <v>5</v>
      </c>
      <c r="AA15" s="138">
        <v>6</v>
      </c>
      <c r="AB15" s="49"/>
      <c r="AC15" s="3"/>
    </row>
    <row r="16" spans="1:29" ht="15" customHeight="1" x14ac:dyDescent="0.2">
      <c r="A16" s="21"/>
      <c r="B16" s="142"/>
      <c r="C16" s="143"/>
      <c r="D16" s="839" t="s">
        <v>173</v>
      </c>
      <c r="E16" s="839"/>
      <c r="F16" s="839"/>
      <c r="G16" s="839"/>
      <c r="H16" s="839"/>
      <c r="I16" s="839"/>
      <c r="J16" s="839"/>
      <c r="K16" s="839"/>
      <c r="L16" s="839"/>
      <c r="M16" s="839"/>
      <c r="N16" s="839"/>
      <c r="O16" s="840"/>
      <c r="P16" s="144">
        <v>1</v>
      </c>
      <c r="Q16" s="145" t="s">
        <v>5</v>
      </c>
      <c r="R16" s="146" t="s">
        <v>189</v>
      </c>
      <c r="S16" s="147" t="s">
        <v>5</v>
      </c>
      <c r="T16" s="148" t="s">
        <v>6</v>
      </c>
      <c r="U16" s="147" t="s">
        <v>5</v>
      </c>
      <c r="V16" s="149" t="s">
        <v>4</v>
      </c>
      <c r="W16" s="841"/>
      <c r="X16" s="842"/>
      <c r="Y16" s="329">
        <f>Y17+Y18+Y20+Y19</f>
        <v>10961124</v>
      </c>
      <c r="Z16" s="329">
        <f>Z17+Z18+Z20</f>
        <v>10434876</v>
      </c>
      <c r="AA16" s="329">
        <f>AA17+AA18+AA20</f>
        <v>9843980</v>
      </c>
      <c r="AB16" s="150"/>
      <c r="AC16" s="151"/>
    </row>
    <row r="17" spans="1:29" ht="49.5" customHeight="1" x14ac:dyDescent="0.2">
      <c r="A17" s="21"/>
      <c r="B17" s="152"/>
      <c r="C17" s="153"/>
      <c r="D17" s="154"/>
      <c r="E17" s="843" t="s">
        <v>172</v>
      </c>
      <c r="F17" s="843"/>
      <c r="G17" s="843"/>
      <c r="H17" s="843"/>
      <c r="I17" s="843"/>
      <c r="J17" s="843"/>
      <c r="K17" s="843"/>
      <c r="L17" s="843"/>
      <c r="M17" s="843"/>
      <c r="N17" s="843"/>
      <c r="O17" s="844"/>
      <c r="P17" s="14">
        <v>1</v>
      </c>
      <c r="Q17" s="13">
        <v>2</v>
      </c>
      <c r="R17" s="155" t="s">
        <v>189</v>
      </c>
      <c r="S17" s="13" t="s">
        <v>5</v>
      </c>
      <c r="T17" s="156" t="s">
        <v>6</v>
      </c>
      <c r="U17" s="13" t="s">
        <v>5</v>
      </c>
      <c r="V17" s="157" t="s">
        <v>4</v>
      </c>
      <c r="W17" s="845"/>
      <c r="X17" s="846"/>
      <c r="Y17" s="285">
        <v>935289</v>
      </c>
      <c r="Z17" s="285">
        <v>935289</v>
      </c>
      <c r="AA17" s="285">
        <v>935289</v>
      </c>
      <c r="AB17" s="159"/>
      <c r="AC17" s="151"/>
    </row>
    <row r="18" spans="1:29" ht="65.25" customHeight="1" x14ac:dyDescent="0.2">
      <c r="A18" s="21"/>
      <c r="B18" s="152"/>
      <c r="C18" s="153"/>
      <c r="D18" s="154"/>
      <c r="E18" s="843" t="s">
        <v>168</v>
      </c>
      <c r="F18" s="843"/>
      <c r="G18" s="843"/>
      <c r="H18" s="843"/>
      <c r="I18" s="843"/>
      <c r="J18" s="843"/>
      <c r="K18" s="843"/>
      <c r="L18" s="843"/>
      <c r="M18" s="843"/>
      <c r="N18" s="843"/>
      <c r="O18" s="844"/>
      <c r="P18" s="14">
        <v>1</v>
      </c>
      <c r="Q18" s="13">
        <v>4</v>
      </c>
      <c r="R18" s="155" t="s">
        <v>189</v>
      </c>
      <c r="S18" s="13" t="s">
        <v>5</v>
      </c>
      <c r="T18" s="156" t="s">
        <v>6</v>
      </c>
      <c r="U18" s="13" t="s">
        <v>5</v>
      </c>
      <c r="V18" s="157" t="s">
        <v>4</v>
      </c>
      <c r="W18" s="845"/>
      <c r="X18" s="846"/>
      <c r="Y18" s="285">
        <v>2884801</v>
      </c>
      <c r="Z18" s="285">
        <v>2876301</v>
      </c>
      <c r="AA18" s="285">
        <v>2876301</v>
      </c>
      <c r="AB18" s="159"/>
      <c r="AC18" s="151"/>
    </row>
    <row r="19" spans="1:29" ht="52.5" customHeight="1" x14ac:dyDescent="0.25">
      <c r="A19" s="21"/>
      <c r="B19" s="152"/>
      <c r="C19" s="153"/>
      <c r="D19" s="704"/>
      <c r="E19" s="706"/>
      <c r="F19" s="706"/>
      <c r="G19" s="706"/>
      <c r="H19" s="706"/>
      <c r="I19" s="706"/>
      <c r="J19" s="706"/>
      <c r="K19" s="706"/>
      <c r="L19" s="706"/>
      <c r="M19" s="706"/>
      <c r="N19" s="731" t="s">
        <v>661</v>
      </c>
      <c r="O19" s="707"/>
      <c r="P19" s="694">
        <v>1</v>
      </c>
      <c r="Q19" s="13">
        <v>6</v>
      </c>
      <c r="R19" s="155"/>
      <c r="S19" s="13"/>
      <c r="T19" s="156"/>
      <c r="U19" s="13"/>
      <c r="V19" s="157"/>
      <c r="W19" s="708"/>
      <c r="X19" s="709"/>
      <c r="Y19" s="285">
        <v>46413</v>
      </c>
      <c r="Z19" s="285"/>
      <c r="AA19" s="285"/>
      <c r="AB19" s="159"/>
      <c r="AC19" s="151"/>
    </row>
    <row r="20" spans="1:29" ht="15" customHeight="1" x14ac:dyDescent="0.2">
      <c r="A20" s="21"/>
      <c r="B20" s="152"/>
      <c r="C20" s="153"/>
      <c r="D20" s="154"/>
      <c r="E20" s="843" t="s">
        <v>162</v>
      </c>
      <c r="F20" s="843"/>
      <c r="G20" s="843"/>
      <c r="H20" s="843"/>
      <c r="I20" s="843"/>
      <c r="J20" s="843"/>
      <c r="K20" s="843"/>
      <c r="L20" s="843"/>
      <c r="M20" s="843"/>
      <c r="N20" s="843"/>
      <c r="O20" s="844"/>
      <c r="P20" s="14">
        <v>1</v>
      </c>
      <c r="Q20" s="13">
        <v>13</v>
      </c>
      <c r="R20" s="155" t="s">
        <v>189</v>
      </c>
      <c r="S20" s="13" t="s">
        <v>5</v>
      </c>
      <c r="T20" s="156" t="s">
        <v>6</v>
      </c>
      <c r="U20" s="13" t="s">
        <v>5</v>
      </c>
      <c r="V20" s="157" t="s">
        <v>4</v>
      </c>
      <c r="W20" s="845"/>
      <c r="X20" s="846"/>
      <c r="Y20" s="285">
        <v>7094621</v>
      </c>
      <c r="Z20" s="285">
        <v>6623286</v>
      </c>
      <c r="AA20" s="285">
        <v>6032390</v>
      </c>
      <c r="AB20" s="159"/>
      <c r="AC20" s="151"/>
    </row>
    <row r="21" spans="1:29" ht="15" customHeight="1" x14ac:dyDescent="0.2">
      <c r="A21" s="21"/>
      <c r="B21" s="152"/>
      <c r="C21" s="160"/>
      <c r="D21" s="847" t="s">
        <v>151</v>
      </c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8"/>
      <c r="P21" s="84">
        <v>2</v>
      </c>
      <c r="Q21" s="83" t="s">
        <v>5</v>
      </c>
      <c r="R21" s="155" t="s">
        <v>189</v>
      </c>
      <c r="S21" s="13" t="s">
        <v>5</v>
      </c>
      <c r="T21" s="156" t="s">
        <v>6</v>
      </c>
      <c r="U21" s="13" t="s">
        <v>5</v>
      </c>
      <c r="V21" s="157" t="s">
        <v>4</v>
      </c>
      <c r="W21" s="849"/>
      <c r="X21" s="850"/>
      <c r="Y21" s="330">
        <f>Y22</f>
        <v>224842</v>
      </c>
      <c r="Z21" s="330">
        <f>Z22</f>
        <v>224842</v>
      </c>
      <c r="AA21" s="330">
        <f>AA22</f>
        <v>224842</v>
      </c>
      <c r="AB21" s="159"/>
      <c r="AC21" s="151"/>
    </row>
    <row r="22" spans="1:29" ht="15" customHeight="1" x14ac:dyDescent="0.2">
      <c r="A22" s="21"/>
      <c r="B22" s="152"/>
      <c r="C22" s="153"/>
      <c r="D22" s="154"/>
      <c r="E22" s="843" t="s">
        <v>150</v>
      </c>
      <c r="F22" s="843"/>
      <c r="G22" s="843"/>
      <c r="H22" s="843"/>
      <c r="I22" s="843"/>
      <c r="J22" s="843"/>
      <c r="K22" s="843"/>
      <c r="L22" s="843"/>
      <c r="M22" s="843"/>
      <c r="N22" s="843"/>
      <c r="O22" s="844"/>
      <c r="P22" s="14">
        <v>2</v>
      </c>
      <c r="Q22" s="13">
        <v>3</v>
      </c>
      <c r="R22" s="155" t="s">
        <v>189</v>
      </c>
      <c r="S22" s="13" t="s">
        <v>5</v>
      </c>
      <c r="T22" s="156" t="s">
        <v>6</v>
      </c>
      <c r="U22" s="13" t="s">
        <v>5</v>
      </c>
      <c r="V22" s="157" t="s">
        <v>4</v>
      </c>
      <c r="W22" s="845"/>
      <c r="X22" s="846"/>
      <c r="Y22" s="285">
        <v>224842</v>
      </c>
      <c r="Z22" s="285">
        <v>224842</v>
      </c>
      <c r="AA22" s="285">
        <v>224842</v>
      </c>
      <c r="AB22" s="159"/>
      <c r="AC22" s="151"/>
    </row>
    <row r="23" spans="1:29" ht="29.25" customHeight="1" x14ac:dyDescent="0.2">
      <c r="A23" s="21"/>
      <c r="B23" s="152"/>
      <c r="C23" s="160"/>
      <c r="D23" s="847" t="s">
        <v>139</v>
      </c>
      <c r="E23" s="847"/>
      <c r="F23" s="847"/>
      <c r="G23" s="847"/>
      <c r="H23" s="847"/>
      <c r="I23" s="847"/>
      <c r="J23" s="847"/>
      <c r="K23" s="847"/>
      <c r="L23" s="847"/>
      <c r="M23" s="847"/>
      <c r="N23" s="847"/>
      <c r="O23" s="848"/>
      <c r="P23" s="84">
        <v>3</v>
      </c>
      <c r="Q23" s="83" t="s">
        <v>5</v>
      </c>
      <c r="R23" s="155" t="s">
        <v>189</v>
      </c>
      <c r="S23" s="13" t="s">
        <v>5</v>
      </c>
      <c r="T23" s="156" t="s">
        <v>6</v>
      </c>
      <c r="U23" s="13" t="s">
        <v>5</v>
      </c>
      <c r="V23" s="157" t="s">
        <v>4</v>
      </c>
      <c r="W23" s="849"/>
      <c r="X23" s="850"/>
      <c r="Y23" s="330">
        <f>Y24+Y25+Y26+Y27</f>
        <v>222600</v>
      </c>
      <c r="Z23" s="330">
        <f>Z24+Z25+Z26+Z27</f>
        <v>122600</v>
      </c>
      <c r="AA23" s="330">
        <f>AA24+AA25+AA26+AA27</f>
        <v>138330</v>
      </c>
      <c r="AB23" s="159"/>
      <c r="AC23" s="151"/>
    </row>
    <row r="24" spans="1:29" ht="15" customHeight="1" x14ac:dyDescent="0.2">
      <c r="A24" s="21"/>
      <c r="B24" s="152"/>
      <c r="C24" s="153"/>
      <c r="D24" s="154"/>
      <c r="E24" s="843" t="s">
        <v>138</v>
      </c>
      <c r="F24" s="843"/>
      <c r="G24" s="843"/>
      <c r="H24" s="843"/>
      <c r="I24" s="843"/>
      <c r="J24" s="843"/>
      <c r="K24" s="843"/>
      <c r="L24" s="843"/>
      <c r="M24" s="843"/>
      <c r="N24" s="843"/>
      <c r="O24" s="844"/>
      <c r="P24" s="14">
        <v>3</v>
      </c>
      <c r="Q24" s="13">
        <v>4</v>
      </c>
      <c r="R24" s="155" t="s">
        <v>189</v>
      </c>
      <c r="S24" s="13" t="s">
        <v>5</v>
      </c>
      <c r="T24" s="156" t="s">
        <v>6</v>
      </c>
      <c r="U24" s="13" t="s">
        <v>5</v>
      </c>
      <c r="V24" s="157" t="s">
        <v>4</v>
      </c>
      <c r="W24" s="845"/>
      <c r="X24" s="846"/>
      <c r="Y24" s="285">
        <v>17900</v>
      </c>
      <c r="Z24" s="285">
        <v>17900</v>
      </c>
      <c r="AA24" s="285">
        <v>17900</v>
      </c>
      <c r="AB24" s="159"/>
      <c r="AC24" s="151"/>
    </row>
    <row r="25" spans="1:29" ht="48.75" customHeight="1" x14ac:dyDescent="0.2">
      <c r="A25" s="21"/>
      <c r="B25" s="152"/>
      <c r="C25" s="153"/>
      <c r="D25" s="154"/>
      <c r="E25" s="843" t="s">
        <v>131</v>
      </c>
      <c r="F25" s="843"/>
      <c r="G25" s="843"/>
      <c r="H25" s="843"/>
      <c r="I25" s="843"/>
      <c r="J25" s="843"/>
      <c r="K25" s="843"/>
      <c r="L25" s="843"/>
      <c r="M25" s="843"/>
      <c r="N25" s="843"/>
      <c r="O25" s="844"/>
      <c r="P25" s="14">
        <v>3</v>
      </c>
      <c r="Q25" s="13">
        <v>9</v>
      </c>
      <c r="R25" s="155" t="s">
        <v>189</v>
      </c>
      <c r="S25" s="13" t="s">
        <v>5</v>
      </c>
      <c r="T25" s="156" t="s">
        <v>6</v>
      </c>
      <c r="U25" s="13" t="s">
        <v>5</v>
      </c>
      <c r="V25" s="157" t="s">
        <v>4</v>
      </c>
      <c r="W25" s="845"/>
      <c r="X25" s="846"/>
      <c r="Y25" s="285"/>
      <c r="Z25" s="285"/>
      <c r="AA25" s="285"/>
      <c r="AB25" s="159"/>
      <c r="AC25" s="151"/>
    </row>
    <row r="26" spans="1:29" ht="15" customHeight="1" x14ac:dyDescent="0.2">
      <c r="A26" s="21"/>
      <c r="B26" s="152"/>
      <c r="C26" s="153"/>
      <c r="D26" s="154"/>
      <c r="E26" s="843" t="s">
        <v>122</v>
      </c>
      <c r="F26" s="843"/>
      <c r="G26" s="843"/>
      <c r="H26" s="843"/>
      <c r="I26" s="843"/>
      <c r="J26" s="843"/>
      <c r="K26" s="843"/>
      <c r="L26" s="843"/>
      <c r="M26" s="843"/>
      <c r="N26" s="843"/>
      <c r="O26" s="844"/>
      <c r="P26" s="14">
        <v>3</v>
      </c>
      <c r="Q26" s="13">
        <v>10</v>
      </c>
      <c r="R26" s="155" t="s">
        <v>189</v>
      </c>
      <c r="S26" s="13" t="s">
        <v>5</v>
      </c>
      <c r="T26" s="156" t="s">
        <v>6</v>
      </c>
      <c r="U26" s="13" t="s">
        <v>5</v>
      </c>
      <c r="V26" s="157" t="s">
        <v>4</v>
      </c>
      <c r="W26" s="845"/>
      <c r="X26" s="846"/>
      <c r="Y26" s="285">
        <v>144700</v>
      </c>
      <c r="Z26" s="285">
        <v>104700</v>
      </c>
      <c r="AA26" s="285">
        <v>120430</v>
      </c>
      <c r="AB26" s="159"/>
      <c r="AC26" s="151"/>
    </row>
    <row r="27" spans="1:29" ht="48.75" customHeight="1" x14ac:dyDescent="0.2">
      <c r="A27" s="21"/>
      <c r="B27" s="152"/>
      <c r="C27" s="160"/>
      <c r="D27" s="520"/>
      <c r="E27" s="516"/>
      <c r="F27" s="516"/>
      <c r="G27" s="516"/>
      <c r="H27" s="516"/>
      <c r="I27" s="516"/>
      <c r="J27" s="516"/>
      <c r="K27" s="516"/>
      <c r="L27" s="516"/>
      <c r="M27" s="516"/>
      <c r="N27" s="516" t="s">
        <v>589</v>
      </c>
      <c r="O27" s="517"/>
      <c r="P27" s="562">
        <v>3</v>
      </c>
      <c r="Q27" s="13">
        <v>14</v>
      </c>
      <c r="R27" s="155"/>
      <c r="S27" s="13"/>
      <c r="T27" s="156"/>
      <c r="U27" s="13"/>
      <c r="V27" s="157"/>
      <c r="W27" s="518"/>
      <c r="X27" s="519"/>
      <c r="Y27" s="285">
        <v>60000</v>
      </c>
      <c r="Z27" s="285"/>
      <c r="AA27" s="285"/>
      <c r="AB27" s="159"/>
      <c r="AC27" s="151"/>
    </row>
    <row r="28" spans="1:29" ht="15" customHeight="1" x14ac:dyDescent="0.2">
      <c r="A28" s="21"/>
      <c r="B28" s="152"/>
      <c r="C28" s="160"/>
      <c r="D28" s="847" t="s">
        <v>114</v>
      </c>
      <c r="E28" s="847"/>
      <c r="F28" s="847"/>
      <c r="G28" s="847"/>
      <c r="H28" s="847"/>
      <c r="I28" s="847"/>
      <c r="J28" s="847"/>
      <c r="K28" s="847"/>
      <c r="L28" s="847"/>
      <c r="M28" s="847"/>
      <c r="N28" s="847"/>
      <c r="O28" s="848"/>
      <c r="P28" s="84">
        <v>4</v>
      </c>
      <c r="Q28" s="83" t="s">
        <v>5</v>
      </c>
      <c r="R28" s="155" t="s">
        <v>189</v>
      </c>
      <c r="S28" s="13" t="s">
        <v>5</v>
      </c>
      <c r="T28" s="156" t="s">
        <v>6</v>
      </c>
      <c r="U28" s="13" t="s">
        <v>5</v>
      </c>
      <c r="V28" s="157" t="s">
        <v>4</v>
      </c>
      <c r="W28" s="849"/>
      <c r="X28" s="850"/>
      <c r="Y28" s="330">
        <f>Y29+Y30</f>
        <v>1963613</v>
      </c>
      <c r="Z28" s="330">
        <f>Z29+Z30</f>
        <v>1963613</v>
      </c>
      <c r="AA28" s="330">
        <f>AA29+AA30</f>
        <v>1983613</v>
      </c>
      <c r="AB28" s="159"/>
      <c r="AC28" s="151"/>
    </row>
    <row r="29" spans="1:29" ht="15" customHeight="1" x14ac:dyDescent="0.2">
      <c r="A29" s="21"/>
      <c r="B29" s="152"/>
      <c r="C29" s="153"/>
      <c r="D29" s="154"/>
      <c r="E29" s="843" t="s">
        <v>113</v>
      </c>
      <c r="F29" s="843"/>
      <c r="G29" s="843"/>
      <c r="H29" s="843"/>
      <c r="I29" s="843"/>
      <c r="J29" s="843"/>
      <c r="K29" s="843"/>
      <c r="L29" s="843"/>
      <c r="M29" s="843"/>
      <c r="N29" s="843"/>
      <c r="O29" s="844"/>
      <c r="P29" s="14">
        <v>4</v>
      </c>
      <c r="Q29" s="13">
        <v>9</v>
      </c>
      <c r="R29" s="155" t="s">
        <v>189</v>
      </c>
      <c r="S29" s="13" t="s">
        <v>5</v>
      </c>
      <c r="T29" s="156" t="s">
        <v>6</v>
      </c>
      <c r="U29" s="13" t="s">
        <v>5</v>
      </c>
      <c r="V29" s="157" t="s">
        <v>4</v>
      </c>
      <c r="W29" s="845"/>
      <c r="X29" s="846"/>
      <c r="Y29" s="285">
        <v>1933613</v>
      </c>
      <c r="Z29" s="285">
        <v>1933613</v>
      </c>
      <c r="AA29" s="285">
        <v>1933613</v>
      </c>
      <c r="AB29" s="159"/>
      <c r="AC29" s="151"/>
    </row>
    <row r="30" spans="1:29" ht="29.25" customHeight="1" x14ac:dyDescent="0.2">
      <c r="A30" s="21"/>
      <c r="B30" s="152"/>
      <c r="C30" s="153"/>
      <c r="D30" s="154"/>
      <c r="E30" s="843" t="s">
        <v>98</v>
      </c>
      <c r="F30" s="843"/>
      <c r="G30" s="843"/>
      <c r="H30" s="843"/>
      <c r="I30" s="843"/>
      <c r="J30" s="843"/>
      <c r="K30" s="843"/>
      <c r="L30" s="843"/>
      <c r="M30" s="843"/>
      <c r="N30" s="843"/>
      <c r="O30" s="844"/>
      <c r="P30" s="14">
        <v>4</v>
      </c>
      <c r="Q30" s="13">
        <v>12</v>
      </c>
      <c r="R30" s="155" t="s">
        <v>189</v>
      </c>
      <c r="S30" s="13" t="s">
        <v>5</v>
      </c>
      <c r="T30" s="156" t="s">
        <v>6</v>
      </c>
      <c r="U30" s="13" t="s">
        <v>5</v>
      </c>
      <c r="V30" s="157" t="s">
        <v>4</v>
      </c>
      <c r="W30" s="845"/>
      <c r="X30" s="846"/>
      <c r="Y30" s="285">
        <v>30000</v>
      </c>
      <c r="Z30" s="285">
        <v>30000</v>
      </c>
      <c r="AA30" s="285">
        <v>50000</v>
      </c>
      <c r="AB30" s="159"/>
      <c r="AC30" s="151"/>
    </row>
    <row r="31" spans="1:29" ht="29.25" customHeight="1" x14ac:dyDescent="0.2">
      <c r="A31" s="21"/>
      <c r="B31" s="152"/>
      <c r="C31" s="160"/>
      <c r="D31" s="847" t="s">
        <v>88</v>
      </c>
      <c r="E31" s="847"/>
      <c r="F31" s="847"/>
      <c r="G31" s="847"/>
      <c r="H31" s="847"/>
      <c r="I31" s="847"/>
      <c r="J31" s="847"/>
      <c r="K31" s="847"/>
      <c r="L31" s="847"/>
      <c r="M31" s="847"/>
      <c r="N31" s="847"/>
      <c r="O31" s="848"/>
      <c r="P31" s="84">
        <v>5</v>
      </c>
      <c r="Q31" s="83" t="s">
        <v>5</v>
      </c>
      <c r="R31" s="155" t="s">
        <v>189</v>
      </c>
      <c r="S31" s="13" t="s">
        <v>5</v>
      </c>
      <c r="T31" s="156" t="s">
        <v>6</v>
      </c>
      <c r="U31" s="13" t="s">
        <v>5</v>
      </c>
      <c r="V31" s="157" t="s">
        <v>4</v>
      </c>
      <c r="W31" s="849"/>
      <c r="X31" s="850"/>
      <c r="Y31" s="330">
        <f>Y32+Y33+Y34</f>
        <v>2552650</v>
      </c>
      <c r="Z31" s="330">
        <f>Z32+Z33+Z34</f>
        <v>2567545</v>
      </c>
      <c r="AA31" s="330">
        <f>AA32+AA33+AA34</f>
        <v>2925483</v>
      </c>
      <c r="AB31" s="159"/>
      <c r="AC31" s="151"/>
    </row>
    <row r="32" spans="1:29" ht="15" customHeight="1" x14ac:dyDescent="0.2">
      <c r="A32" s="21"/>
      <c r="B32" s="152"/>
      <c r="C32" s="153"/>
      <c r="D32" s="154"/>
      <c r="E32" s="843" t="s">
        <v>87</v>
      </c>
      <c r="F32" s="843"/>
      <c r="G32" s="843"/>
      <c r="H32" s="843"/>
      <c r="I32" s="843"/>
      <c r="J32" s="843"/>
      <c r="K32" s="843"/>
      <c r="L32" s="843"/>
      <c r="M32" s="843"/>
      <c r="N32" s="843"/>
      <c r="O32" s="844"/>
      <c r="P32" s="14">
        <v>5</v>
      </c>
      <c r="Q32" s="13">
        <v>1</v>
      </c>
      <c r="R32" s="155" t="s">
        <v>189</v>
      </c>
      <c r="S32" s="13" t="s">
        <v>5</v>
      </c>
      <c r="T32" s="156" t="s">
        <v>6</v>
      </c>
      <c r="U32" s="13" t="s">
        <v>5</v>
      </c>
      <c r="V32" s="157" t="s">
        <v>4</v>
      </c>
      <c r="W32" s="845"/>
      <c r="X32" s="846"/>
      <c r="Y32" s="285">
        <v>3111</v>
      </c>
      <c r="Z32" s="285">
        <v>3500</v>
      </c>
      <c r="AA32" s="285">
        <v>3500</v>
      </c>
      <c r="AB32" s="159"/>
      <c r="AC32" s="151"/>
    </row>
    <row r="33" spans="1:29" ht="15" customHeight="1" x14ac:dyDescent="0.2">
      <c r="A33" s="21"/>
      <c r="B33" s="152"/>
      <c r="C33" s="153"/>
      <c r="D33" s="154"/>
      <c r="E33" s="843" t="s">
        <v>77</v>
      </c>
      <c r="F33" s="843"/>
      <c r="G33" s="843"/>
      <c r="H33" s="843"/>
      <c r="I33" s="843"/>
      <c r="J33" s="843"/>
      <c r="K33" s="843"/>
      <c r="L33" s="843"/>
      <c r="M33" s="843"/>
      <c r="N33" s="843"/>
      <c r="O33" s="844"/>
      <c r="P33" s="14">
        <v>5</v>
      </c>
      <c r="Q33" s="13">
        <v>2</v>
      </c>
      <c r="R33" s="155" t="s">
        <v>189</v>
      </c>
      <c r="S33" s="13" t="s">
        <v>5</v>
      </c>
      <c r="T33" s="156" t="s">
        <v>6</v>
      </c>
      <c r="U33" s="13" t="s">
        <v>5</v>
      </c>
      <c r="V33" s="157" t="s">
        <v>4</v>
      </c>
      <c r="W33" s="845"/>
      <c r="X33" s="846"/>
      <c r="Y33" s="285">
        <v>688000</v>
      </c>
      <c r="Z33" s="285">
        <v>706100</v>
      </c>
      <c r="AA33" s="285">
        <v>706100</v>
      </c>
      <c r="AB33" s="159"/>
      <c r="AC33" s="151"/>
    </row>
    <row r="34" spans="1:29" ht="15" customHeight="1" x14ac:dyDescent="0.2">
      <c r="A34" s="21"/>
      <c r="B34" s="152"/>
      <c r="C34" s="153"/>
      <c r="D34" s="154"/>
      <c r="E34" s="843" t="s">
        <v>68</v>
      </c>
      <c r="F34" s="843"/>
      <c r="G34" s="843"/>
      <c r="H34" s="843"/>
      <c r="I34" s="843"/>
      <c r="J34" s="843"/>
      <c r="K34" s="843"/>
      <c r="L34" s="843"/>
      <c r="M34" s="843"/>
      <c r="N34" s="843"/>
      <c r="O34" s="844"/>
      <c r="P34" s="14">
        <v>5</v>
      </c>
      <c r="Q34" s="13">
        <v>3</v>
      </c>
      <c r="R34" s="155" t="s">
        <v>189</v>
      </c>
      <c r="S34" s="13" t="s">
        <v>5</v>
      </c>
      <c r="T34" s="156" t="s">
        <v>6</v>
      </c>
      <c r="U34" s="13" t="s">
        <v>5</v>
      </c>
      <c r="V34" s="157" t="s">
        <v>4</v>
      </c>
      <c r="W34" s="845"/>
      <c r="X34" s="846"/>
      <c r="Y34" s="285">
        <v>1861539</v>
      </c>
      <c r="Z34" s="285">
        <v>1857945</v>
      </c>
      <c r="AA34" s="285">
        <v>2215883</v>
      </c>
      <c r="AB34" s="159"/>
      <c r="AC34" s="151"/>
    </row>
    <row r="35" spans="1:29" ht="15" customHeight="1" x14ac:dyDescent="0.2">
      <c r="A35" s="21"/>
      <c r="B35" s="152"/>
      <c r="C35" s="160"/>
      <c r="D35" s="847" t="s">
        <v>51</v>
      </c>
      <c r="E35" s="847"/>
      <c r="F35" s="847"/>
      <c r="G35" s="847"/>
      <c r="H35" s="847"/>
      <c r="I35" s="847"/>
      <c r="J35" s="847"/>
      <c r="K35" s="847"/>
      <c r="L35" s="847"/>
      <c r="M35" s="847"/>
      <c r="N35" s="847"/>
      <c r="O35" s="848"/>
      <c r="P35" s="84">
        <v>8</v>
      </c>
      <c r="Q35" s="83" t="s">
        <v>5</v>
      </c>
      <c r="R35" s="155" t="s">
        <v>189</v>
      </c>
      <c r="S35" s="13" t="s">
        <v>5</v>
      </c>
      <c r="T35" s="156" t="s">
        <v>6</v>
      </c>
      <c r="U35" s="13" t="s">
        <v>5</v>
      </c>
      <c r="V35" s="157" t="s">
        <v>4</v>
      </c>
      <c r="W35" s="849"/>
      <c r="X35" s="850"/>
      <c r="Y35" s="330">
        <f>Y36</f>
        <v>3346000</v>
      </c>
      <c r="Z35" s="330">
        <f>Z36</f>
        <v>3346000</v>
      </c>
      <c r="AA35" s="330">
        <f>AA36</f>
        <v>3346000</v>
      </c>
      <c r="AB35" s="159"/>
      <c r="AC35" s="151"/>
    </row>
    <row r="36" spans="1:29" ht="15" customHeight="1" x14ac:dyDescent="0.2">
      <c r="A36" s="21"/>
      <c r="B36" s="152"/>
      <c r="C36" s="153"/>
      <c r="D36" s="154"/>
      <c r="E36" s="843" t="s">
        <v>50</v>
      </c>
      <c r="F36" s="843"/>
      <c r="G36" s="843"/>
      <c r="H36" s="843"/>
      <c r="I36" s="843"/>
      <c r="J36" s="843"/>
      <c r="K36" s="843"/>
      <c r="L36" s="843"/>
      <c r="M36" s="843"/>
      <c r="N36" s="843"/>
      <c r="O36" s="844"/>
      <c r="P36" s="14">
        <v>8</v>
      </c>
      <c r="Q36" s="13">
        <v>1</v>
      </c>
      <c r="R36" s="155" t="s">
        <v>189</v>
      </c>
      <c r="S36" s="13" t="s">
        <v>5</v>
      </c>
      <c r="T36" s="156" t="s">
        <v>6</v>
      </c>
      <c r="U36" s="13" t="s">
        <v>5</v>
      </c>
      <c r="V36" s="157" t="s">
        <v>4</v>
      </c>
      <c r="W36" s="845"/>
      <c r="X36" s="846"/>
      <c r="Y36" s="285">
        <v>3346000</v>
      </c>
      <c r="Z36" s="285">
        <v>3346000</v>
      </c>
      <c r="AA36" s="285">
        <v>3346000</v>
      </c>
      <c r="AB36" s="159"/>
      <c r="AC36" s="151"/>
    </row>
    <row r="37" spans="1:29" ht="15" customHeight="1" x14ac:dyDescent="0.2">
      <c r="A37" s="21"/>
      <c r="B37" s="152"/>
      <c r="C37" s="160"/>
      <c r="D37" s="847" t="s">
        <v>29</v>
      </c>
      <c r="E37" s="847"/>
      <c r="F37" s="847"/>
      <c r="G37" s="847"/>
      <c r="H37" s="847"/>
      <c r="I37" s="847"/>
      <c r="J37" s="847"/>
      <c r="K37" s="847"/>
      <c r="L37" s="847"/>
      <c r="M37" s="847"/>
      <c r="N37" s="847"/>
      <c r="O37" s="848"/>
      <c r="P37" s="84">
        <v>10</v>
      </c>
      <c r="Q37" s="83" t="s">
        <v>5</v>
      </c>
      <c r="R37" s="155" t="s">
        <v>189</v>
      </c>
      <c r="S37" s="13" t="s">
        <v>5</v>
      </c>
      <c r="T37" s="156" t="s">
        <v>6</v>
      </c>
      <c r="U37" s="13" t="s">
        <v>5</v>
      </c>
      <c r="V37" s="157" t="s">
        <v>4</v>
      </c>
      <c r="W37" s="849"/>
      <c r="X37" s="850"/>
      <c r="Y37" s="330">
        <f>Y38+Y39</f>
        <v>376526</v>
      </c>
      <c r="Z37" s="330">
        <f>Z38+Z39</f>
        <v>376526</v>
      </c>
      <c r="AA37" s="330">
        <f>AA38+AA39</f>
        <v>376526</v>
      </c>
      <c r="AB37" s="159"/>
      <c r="AC37" s="151"/>
    </row>
    <row r="38" spans="1:29" ht="15" customHeight="1" x14ac:dyDescent="0.2">
      <c r="A38" s="21"/>
      <c r="B38" s="152"/>
      <c r="C38" s="153"/>
      <c r="D38" s="154"/>
      <c r="E38" s="843" t="s">
        <v>28</v>
      </c>
      <c r="F38" s="843"/>
      <c r="G38" s="843"/>
      <c r="H38" s="843"/>
      <c r="I38" s="843"/>
      <c r="J38" s="843"/>
      <c r="K38" s="843"/>
      <c r="L38" s="843"/>
      <c r="M38" s="843"/>
      <c r="N38" s="843"/>
      <c r="O38" s="844"/>
      <c r="P38" s="14">
        <v>10</v>
      </c>
      <c r="Q38" s="13">
        <v>1</v>
      </c>
      <c r="R38" s="155" t="s">
        <v>189</v>
      </c>
      <c r="S38" s="13" t="s">
        <v>5</v>
      </c>
      <c r="T38" s="156" t="s">
        <v>6</v>
      </c>
      <c r="U38" s="13" t="s">
        <v>5</v>
      </c>
      <c r="V38" s="157" t="s">
        <v>4</v>
      </c>
      <c r="W38" s="845"/>
      <c r="X38" s="846"/>
      <c r="Y38" s="285">
        <v>376526</v>
      </c>
      <c r="Z38" s="285">
        <v>376526</v>
      </c>
      <c r="AA38" s="285">
        <v>376526</v>
      </c>
      <c r="AB38" s="159"/>
      <c r="AC38" s="151"/>
    </row>
    <row r="39" spans="1:29" ht="15" customHeight="1" x14ac:dyDescent="0.2">
      <c r="A39" s="21"/>
      <c r="B39" s="152"/>
      <c r="C39" s="153"/>
      <c r="D39" s="154"/>
      <c r="E39" s="843" t="s">
        <v>21</v>
      </c>
      <c r="F39" s="843"/>
      <c r="G39" s="843"/>
      <c r="H39" s="843"/>
      <c r="I39" s="843"/>
      <c r="J39" s="843"/>
      <c r="K39" s="843"/>
      <c r="L39" s="843"/>
      <c r="M39" s="843"/>
      <c r="N39" s="843"/>
      <c r="O39" s="844"/>
      <c r="P39" s="14">
        <v>10</v>
      </c>
      <c r="Q39" s="13">
        <v>3</v>
      </c>
      <c r="R39" s="155" t="s">
        <v>189</v>
      </c>
      <c r="S39" s="13" t="s">
        <v>5</v>
      </c>
      <c r="T39" s="156" t="s">
        <v>6</v>
      </c>
      <c r="U39" s="13" t="s">
        <v>5</v>
      </c>
      <c r="V39" s="157" t="s">
        <v>4</v>
      </c>
      <c r="W39" s="845"/>
      <c r="X39" s="846"/>
      <c r="Y39" s="285"/>
      <c r="Z39" s="285"/>
      <c r="AA39" s="285"/>
      <c r="AB39" s="159"/>
      <c r="AC39" s="151"/>
    </row>
    <row r="40" spans="1:29" ht="21.75" customHeight="1" x14ac:dyDescent="0.2">
      <c r="A40" s="21"/>
      <c r="B40" s="152"/>
      <c r="C40" s="160"/>
      <c r="D40" s="520"/>
      <c r="E40" s="516"/>
      <c r="F40" s="516"/>
      <c r="G40" s="516"/>
      <c r="H40" s="516"/>
      <c r="I40" s="516"/>
      <c r="J40" s="516"/>
      <c r="K40" s="516"/>
      <c r="L40" s="516"/>
      <c r="M40" s="516"/>
      <c r="N40" s="522" t="s">
        <v>582</v>
      </c>
      <c r="O40" s="590"/>
      <c r="P40" s="47">
        <v>11</v>
      </c>
      <c r="Q40" s="46">
        <v>0</v>
      </c>
      <c r="R40" s="591"/>
      <c r="S40" s="46"/>
      <c r="T40" s="592"/>
      <c r="U40" s="46"/>
      <c r="V40" s="593"/>
      <c r="W40" s="524"/>
      <c r="X40" s="525"/>
      <c r="Y40" s="331">
        <f>Y41</f>
        <v>225000</v>
      </c>
      <c r="Z40" s="331">
        <f>Z41</f>
        <v>200000</v>
      </c>
      <c r="AA40" s="331">
        <f>AA41</f>
        <v>225000</v>
      </c>
      <c r="AB40" s="159"/>
      <c r="AC40" s="151"/>
    </row>
    <row r="41" spans="1:29" ht="15" customHeight="1" x14ac:dyDescent="0.2">
      <c r="A41" s="21"/>
      <c r="B41" s="152"/>
      <c r="C41" s="160"/>
      <c r="D41" s="520"/>
      <c r="E41" s="516"/>
      <c r="F41" s="516"/>
      <c r="G41" s="516"/>
      <c r="H41" s="516"/>
      <c r="I41" s="516"/>
      <c r="J41" s="516"/>
      <c r="K41" s="516"/>
      <c r="L41" s="516"/>
      <c r="M41" s="516"/>
      <c r="N41" s="589" t="s">
        <v>596</v>
      </c>
      <c r="O41" s="590"/>
      <c r="P41" s="27">
        <v>11</v>
      </c>
      <c r="Q41" s="26">
        <v>1</v>
      </c>
      <c r="R41" s="163"/>
      <c r="S41" s="26"/>
      <c r="T41" s="164"/>
      <c r="U41" s="26"/>
      <c r="V41" s="165"/>
      <c r="W41" s="22"/>
      <c r="X41" s="28"/>
      <c r="Y41" s="287">
        <v>225000</v>
      </c>
      <c r="Z41" s="287">
        <v>200000</v>
      </c>
      <c r="AA41" s="287">
        <v>225000</v>
      </c>
      <c r="AB41" s="159"/>
      <c r="AC41" s="151"/>
    </row>
    <row r="42" spans="1:29" ht="21.75" customHeight="1" x14ac:dyDescent="0.2">
      <c r="A42" s="21"/>
      <c r="B42" s="152"/>
      <c r="C42" s="160"/>
      <c r="D42" s="520"/>
      <c r="E42" s="516"/>
      <c r="F42" s="516"/>
      <c r="G42" s="516"/>
      <c r="H42" s="516"/>
      <c r="I42" s="516"/>
      <c r="J42" s="516"/>
      <c r="K42" s="516"/>
      <c r="L42" s="516"/>
      <c r="M42" s="516"/>
      <c r="N42" s="522" t="s">
        <v>586</v>
      </c>
      <c r="O42" s="523"/>
      <c r="P42" s="47">
        <v>12</v>
      </c>
      <c r="Q42" s="46">
        <v>0</v>
      </c>
      <c r="R42" s="591"/>
      <c r="S42" s="46"/>
      <c r="T42" s="592"/>
      <c r="U42" s="46"/>
      <c r="V42" s="593"/>
      <c r="W42" s="524"/>
      <c r="X42" s="525"/>
      <c r="Y42" s="331">
        <f>Y43</f>
        <v>0</v>
      </c>
      <c r="Z42" s="331">
        <f>Z43</f>
        <v>0</v>
      </c>
      <c r="AA42" s="331">
        <f>AA43</f>
        <v>0</v>
      </c>
      <c r="AB42" s="159"/>
      <c r="AC42" s="151"/>
    </row>
    <row r="43" spans="1:29" ht="15" customHeight="1" x14ac:dyDescent="0.2">
      <c r="A43" s="21"/>
      <c r="B43" s="152"/>
      <c r="C43" s="160"/>
      <c r="D43" s="520"/>
      <c r="E43" s="516"/>
      <c r="F43" s="516"/>
      <c r="G43" s="516"/>
      <c r="H43" s="516"/>
      <c r="I43" s="516"/>
      <c r="J43" s="516"/>
      <c r="K43" s="516"/>
      <c r="L43" s="516"/>
      <c r="M43" s="516"/>
      <c r="N43" s="589" t="s">
        <v>597</v>
      </c>
      <c r="O43" s="590"/>
      <c r="P43" s="27">
        <v>12</v>
      </c>
      <c r="Q43" s="26">
        <v>2</v>
      </c>
      <c r="R43" s="163"/>
      <c r="S43" s="26"/>
      <c r="T43" s="164"/>
      <c r="U43" s="26"/>
      <c r="V43" s="165"/>
      <c r="W43" s="22"/>
      <c r="X43" s="28"/>
      <c r="Y43" s="287"/>
      <c r="Z43" s="287"/>
      <c r="AA43" s="287"/>
      <c r="AB43" s="159"/>
      <c r="AC43" s="151"/>
    </row>
    <row r="44" spans="1:29" ht="15" customHeight="1" thickBot="1" x14ac:dyDescent="0.25">
      <c r="A44" s="21"/>
      <c r="B44" s="152"/>
      <c r="C44" s="160"/>
      <c r="D44" s="847" t="s">
        <v>3</v>
      </c>
      <c r="E44" s="847"/>
      <c r="F44" s="847"/>
      <c r="G44" s="847"/>
      <c r="H44" s="847"/>
      <c r="I44" s="847"/>
      <c r="J44" s="847"/>
      <c r="K44" s="847"/>
      <c r="L44" s="847"/>
      <c r="M44" s="847"/>
      <c r="N44" s="851"/>
      <c r="O44" s="852"/>
      <c r="P44" s="47"/>
      <c r="Q44" s="46"/>
      <c r="R44" s="163" t="s">
        <v>189</v>
      </c>
      <c r="S44" s="26" t="s">
        <v>5</v>
      </c>
      <c r="T44" s="164" t="s">
        <v>6</v>
      </c>
      <c r="U44" s="26" t="s">
        <v>5</v>
      </c>
      <c r="V44" s="165" t="s">
        <v>4</v>
      </c>
      <c r="W44" s="853"/>
      <c r="X44" s="854"/>
      <c r="Y44" s="331">
        <f>Ведомст!X153</f>
        <v>0</v>
      </c>
      <c r="Z44" s="331">
        <f>Ведомст!Y153</f>
        <v>486353.03943512001</v>
      </c>
      <c r="AA44" s="332">
        <f>Ведомст!Z153</f>
        <v>990580.98188788188</v>
      </c>
      <c r="AB44" s="159"/>
      <c r="AC44" s="151"/>
    </row>
    <row r="45" spans="1:29" ht="21.75" customHeight="1" thickBot="1" x14ac:dyDescent="0.3">
      <c r="A45" s="4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  <c r="N45" s="211" t="s">
        <v>0</v>
      </c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333">
        <f>Y16+Y21+Y23+Y28+Y31+Y35+Y37+Y44+Y40+Y42</f>
        <v>19872355</v>
      </c>
      <c r="Z45" s="333">
        <f>Z16+Z21+Z23+Z28+Z31+Z35+Z37+Z44+Z40+Z42</f>
        <v>19722355.039435118</v>
      </c>
      <c r="AA45" s="334">
        <f>AA16+AA21+AA23+AA28+AA31+AA35+AA37+AA44+AA40+AA42</f>
        <v>20054354.981887881</v>
      </c>
      <c r="AB45" s="3"/>
      <c r="AC45" s="2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3"/>
      <c r="R46" s="3"/>
      <c r="S46" s="3"/>
      <c r="T46" s="3"/>
      <c r="U46" s="3"/>
      <c r="V46" s="3"/>
      <c r="W46" s="3"/>
      <c r="X46" s="3"/>
      <c r="Y46" s="2"/>
      <c r="Z46" s="4"/>
      <c r="AA46" s="3"/>
      <c r="AB46" s="3"/>
      <c r="AC46" s="2"/>
    </row>
  </sheetData>
  <mergeCells count="49">
    <mergeCell ref="D44:O44"/>
    <mergeCell ref="W44:X44"/>
    <mergeCell ref="D37:O37"/>
    <mergeCell ref="W37:X37"/>
    <mergeCell ref="E38:O38"/>
    <mergeCell ref="W38:X38"/>
    <mergeCell ref="E39:O39"/>
    <mergeCell ref="W39:X39"/>
    <mergeCell ref="E34:O34"/>
    <mergeCell ref="W34:X34"/>
    <mergeCell ref="D35:O35"/>
    <mergeCell ref="W35:X35"/>
    <mergeCell ref="E36:O36"/>
    <mergeCell ref="W36:X36"/>
    <mergeCell ref="D31:O31"/>
    <mergeCell ref="W31:X31"/>
    <mergeCell ref="E32:O32"/>
    <mergeCell ref="W32:X32"/>
    <mergeCell ref="E33:O33"/>
    <mergeCell ref="W33:X33"/>
    <mergeCell ref="D28:O28"/>
    <mergeCell ref="W28:X28"/>
    <mergeCell ref="E29:O29"/>
    <mergeCell ref="W29:X29"/>
    <mergeCell ref="E30:O30"/>
    <mergeCell ref="W30:X30"/>
    <mergeCell ref="E24:O24"/>
    <mergeCell ref="W24:X24"/>
    <mergeCell ref="E25:O25"/>
    <mergeCell ref="W25:X25"/>
    <mergeCell ref="E26:O26"/>
    <mergeCell ref="W26:X26"/>
    <mergeCell ref="D21:O21"/>
    <mergeCell ref="W21:X21"/>
    <mergeCell ref="E22:O22"/>
    <mergeCell ref="W22:X22"/>
    <mergeCell ref="D23:O23"/>
    <mergeCell ref="W23:X23"/>
    <mergeCell ref="E17:O17"/>
    <mergeCell ref="W17:X17"/>
    <mergeCell ref="E18:O18"/>
    <mergeCell ref="W18:X18"/>
    <mergeCell ref="E20:O20"/>
    <mergeCell ref="W20:X20"/>
    <mergeCell ref="N9:AA12"/>
    <mergeCell ref="S14:V14"/>
    <mergeCell ref="S15:V15"/>
    <mergeCell ref="D16:O16"/>
    <mergeCell ref="W16:X16"/>
  </mergeCells>
  <pageMargins left="0.196850393700787" right="0.196850393700787" top="0.39370078740157499" bottom="0.196850393700787" header="0.196850393700787" footer="0.196850393700787"/>
  <pageSetup paperSize="9" scale="94" fitToHeight="0" orientation="portrait" r:id="rId1"/>
  <headerFooter alignWithMargins="0">
    <oddHeader>&amp;CСтраница &amp;P из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0"/>
  <sheetViews>
    <sheetView showGridLines="0" topLeftCell="A4" zoomScale="90" zoomScaleNormal="90" workbookViewId="0">
      <selection activeCell="V6" sqref="V6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73.28515625" style="1" customWidth="1"/>
    <col min="14" max="14" width="0" style="1" hidden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6.85546875" style="1" customWidth="1"/>
    <col min="22" max="22" width="7.7109375" style="1" customWidth="1"/>
    <col min="23" max="23" width="0" style="1" hidden="1" customWidth="1"/>
    <col min="24" max="24" width="15.85546875" style="1" customWidth="1"/>
    <col min="25" max="25" width="15.5703125" style="1" customWidth="1"/>
    <col min="26" max="26" width="14.8554687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621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8" t="s">
        <v>185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8" t="s">
        <v>184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578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713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55.5" customHeight="1" x14ac:dyDescent="0.25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859" t="s">
        <v>643</v>
      </c>
      <c r="N8" s="836"/>
      <c r="O8" s="836"/>
      <c r="P8" s="836"/>
      <c r="Q8" s="836"/>
      <c r="R8" s="836"/>
      <c r="S8" s="836"/>
      <c r="T8" s="836"/>
      <c r="U8" s="836"/>
      <c r="V8" s="836"/>
      <c r="W8" s="836"/>
      <c r="X8" s="836"/>
      <c r="Y8" s="836"/>
      <c r="Z8" s="836"/>
      <c r="AA8" s="3"/>
      <c r="AB8" s="2"/>
    </row>
    <row r="9" spans="1:28" ht="12.75" customHeight="1" thickBot="1" x14ac:dyDescent="0.25">
      <c r="A9" s="70"/>
      <c r="B9" s="69"/>
      <c r="C9" s="69"/>
      <c r="D9" s="69"/>
      <c r="E9" s="69"/>
      <c r="F9" s="69"/>
      <c r="G9" s="69"/>
      <c r="H9" s="69"/>
      <c r="I9" s="69"/>
      <c r="J9" s="69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7"/>
      <c r="Z9" s="131" t="s">
        <v>182</v>
      </c>
      <c r="AA9" s="3"/>
      <c r="AB9" s="2"/>
    </row>
    <row r="10" spans="1:28" ht="42" customHeight="1" thickBot="1" x14ac:dyDescent="0.25">
      <c r="A10" s="7"/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169"/>
      <c r="M10" s="122" t="s">
        <v>181</v>
      </c>
      <c r="N10" s="62" t="s">
        <v>180</v>
      </c>
      <c r="O10" s="61" t="s">
        <v>179</v>
      </c>
      <c r="P10" s="61" t="s">
        <v>178</v>
      </c>
      <c r="Q10" s="63" t="s">
        <v>177</v>
      </c>
      <c r="R10" s="816" t="s">
        <v>176</v>
      </c>
      <c r="S10" s="816"/>
      <c r="T10" s="816"/>
      <c r="U10" s="816"/>
      <c r="V10" s="62" t="s">
        <v>175</v>
      </c>
      <c r="W10" s="61" t="s">
        <v>174</v>
      </c>
      <c r="X10" s="61">
        <v>2019</v>
      </c>
      <c r="Y10" s="122">
        <v>2020</v>
      </c>
      <c r="Z10" s="136">
        <v>2021</v>
      </c>
      <c r="AA10" s="58"/>
      <c r="AB10" s="3"/>
    </row>
    <row r="11" spans="1:28" ht="15.75" customHeight="1" thickBot="1" x14ac:dyDescent="0.25">
      <c r="A11" s="170"/>
      <c r="B11" s="55"/>
      <c r="C11" s="171"/>
      <c r="D11" s="54"/>
      <c r="E11" s="172"/>
      <c r="F11" s="55"/>
      <c r="G11" s="55"/>
      <c r="H11" s="55"/>
      <c r="I11" s="55"/>
      <c r="J11" s="55"/>
      <c r="K11" s="55"/>
      <c r="L11" s="171"/>
      <c r="M11" s="54">
        <v>1</v>
      </c>
      <c r="N11" s="54">
        <v>2</v>
      </c>
      <c r="O11" s="54">
        <v>2</v>
      </c>
      <c r="P11" s="54">
        <v>3</v>
      </c>
      <c r="Q11" s="53">
        <v>5</v>
      </c>
      <c r="R11" s="860">
        <v>4</v>
      </c>
      <c r="S11" s="860"/>
      <c r="T11" s="860"/>
      <c r="U11" s="860"/>
      <c r="V11" s="137">
        <v>5</v>
      </c>
      <c r="W11" s="54">
        <v>7</v>
      </c>
      <c r="X11" s="54">
        <v>6</v>
      </c>
      <c r="Y11" s="54">
        <v>7</v>
      </c>
      <c r="Z11" s="54">
        <v>8</v>
      </c>
      <c r="AA11" s="49"/>
      <c r="AB11" s="3"/>
    </row>
    <row r="12" spans="1:28" ht="15" customHeight="1" x14ac:dyDescent="0.2">
      <c r="A12" s="21"/>
      <c r="B12" s="173"/>
      <c r="C12" s="174"/>
      <c r="D12" s="839" t="s">
        <v>173</v>
      </c>
      <c r="E12" s="861"/>
      <c r="F12" s="861"/>
      <c r="G12" s="861"/>
      <c r="H12" s="861"/>
      <c r="I12" s="861"/>
      <c r="J12" s="861"/>
      <c r="K12" s="861"/>
      <c r="L12" s="861"/>
      <c r="M12" s="861"/>
      <c r="N12" s="862"/>
      <c r="O12" s="193">
        <v>1</v>
      </c>
      <c r="P12" s="194" t="s">
        <v>1</v>
      </c>
      <c r="Q12" s="195" t="s">
        <v>1</v>
      </c>
      <c r="R12" s="196" t="s">
        <v>1</v>
      </c>
      <c r="S12" s="197" t="s">
        <v>1</v>
      </c>
      <c r="T12" s="196" t="s">
        <v>1</v>
      </c>
      <c r="U12" s="198" t="s">
        <v>1</v>
      </c>
      <c r="V12" s="199" t="s">
        <v>1</v>
      </c>
      <c r="W12" s="200"/>
      <c r="X12" s="335">
        <f>X13+X17+X26+X24</f>
        <v>10961124</v>
      </c>
      <c r="Y12" s="335">
        <f>Y13+Y17+Y26</f>
        <v>10434876</v>
      </c>
      <c r="Z12" s="336">
        <f>Z13+Z17+Z26</f>
        <v>9843980</v>
      </c>
      <c r="AA12" s="8"/>
      <c r="AB12" s="3"/>
    </row>
    <row r="13" spans="1:28" ht="29.25" customHeight="1" x14ac:dyDescent="0.2">
      <c r="A13" s="21"/>
      <c r="B13" s="173"/>
      <c r="C13" s="174"/>
      <c r="D13" s="201"/>
      <c r="E13" s="801" t="s">
        <v>172</v>
      </c>
      <c r="F13" s="802"/>
      <c r="G13" s="802"/>
      <c r="H13" s="802"/>
      <c r="I13" s="802"/>
      <c r="J13" s="802"/>
      <c r="K13" s="802"/>
      <c r="L13" s="802"/>
      <c r="M13" s="802"/>
      <c r="N13" s="828"/>
      <c r="O13" s="95">
        <v>1</v>
      </c>
      <c r="P13" s="96">
        <v>2</v>
      </c>
      <c r="Q13" s="188" t="s">
        <v>1</v>
      </c>
      <c r="R13" s="97" t="s">
        <v>1</v>
      </c>
      <c r="S13" s="98" t="s">
        <v>1</v>
      </c>
      <c r="T13" s="97" t="s">
        <v>1</v>
      </c>
      <c r="U13" s="99" t="s">
        <v>1</v>
      </c>
      <c r="V13" s="100" t="s">
        <v>1</v>
      </c>
      <c r="W13" s="189"/>
      <c r="X13" s="337">
        <f t="shared" ref="X13:Z15" si="0">X14</f>
        <v>935289</v>
      </c>
      <c r="Y13" s="337">
        <f t="shared" si="0"/>
        <v>935289</v>
      </c>
      <c r="Z13" s="338">
        <f t="shared" si="0"/>
        <v>935289</v>
      </c>
      <c r="AA13" s="8"/>
      <c r="AB13" s="3"/>
    </row>
    <row r="14" spans="1:28" ht="46.5" customHeight="1" x14ac:dyDescent="0.2">
      <c r="A14" s="21"/>
      <c r="B14" s="173"/>
      <c r="C14" s="174"/>
      <c r="D14" s="201"/>
      <c r="E14" s="177"/>
      <c r="F14" s="805" t="s">
        <v>644</v>
      </c>
      <c r="G14" s="805"/>
      <c r="H14" s="806"/>
      <c r="I14" s="806"/>
      <c r="J14" s="806"/>
      <c r="K14" s="806"/>
      <c r="L14" s="806"/>
      <c r="M14" s="806"/>
      <c r="N14" s="807"/>
      <c r="O14" s="27">
        <v>1</v>
      </c>
      <c r="P14" s="26">
        <v>2</v>
      </c>
      <c r="Q14" s="175" t="s">
        <v>136</v>
      </c>
      <c r="R14" s="24">
        <v>86</v>
      </c>
      <c r="S14" s="25" t="s">
        <v>6</v>
      </c>
      <c r="T14" s="24" t="s">
        <v>5</v>
      </c>
      <c r="U14" s="23" t="s">
        <v>4</v>
      </c>
      <c r="V14" s="22" t="s">
        <v>1</v>
      </c>
      <c r="W14" s="176"/>
      <c r="X14" s="339">
        <f t="shared" si="0"/>
        <v>935289</v>
      </c>
      <c r="Y14" s="339">
        <f t="shared" si="0"/>
        <v>935289</v>
      </c>
      <c r="Z14" s="340">
        <f t="shared" si="0"/>
        <v>935289</v>
      </c>
      <c r="AA14" s="8"/>
      <c r="AB14" s="3"/>
    </row>
    <row r="15" spans="1:28" ht="15" customHeight="1" x14ac:dyDescent="0.2">
      <c r="A15" s="21"/>
      <c r="B15" s="173"/>
      <c r="C15" s="174"/>
      <c r="D15" s="201"/>
      <c r="E15" s="178"/>
      <c r="F15" s="179"/>
      <c r="G15" s="180"/>
      <c r="H15" s="16"/>
      <c r="I15" s="805" t="s">
        <v>171</v>
      </c>
      <c r="J15" s="806"/>
      <c r="K15" s="806"/>
      <c r="L15" s="806"/>
      <c r="M15" s="806"/>
      <c r="N15" s="807"/>
      <c r="O15" s="27">
        <v>1</v>
      </c>
      <c r="P15" s="26">
        <v>2</v>
      </c>
      <c r="Q15" s="175" t="s">
        <v>170</v>
      </c>
      <c r="R15" s="24">
        <v>86</v>
      </c>
      <c r="S15" s="25" t="s">
        <v>6</v>
      </c>
      <c r="T15" s="24" t="s">
        <v>5</v>
      </c>
      <c r="U15" s="23" t="s">
        <v>169</v>
      </c>
      <c r="V15" s="22" t="s">
        <v>1</v>
      </c>
      <c r="W15" s="176"/>
      <c r="X15" s="339">
        <f t="shared" si="0"/>
        <v>935289</v>
      </c>
      <c r="Y15" s="339">
        <f t="shared" si="0"/>
        <v>935289</v>
      </c>
      <c r="Z15" s="340">
        <f t="shared" si="0"/>
        <v>935289</v>
      </c>
      <c r="AA15" s="8"/>
      <c r="AB15" s="3"/>
    </row>
    <row r="16" spans="1:28" ht="29.25" customHeight="1" x14ac:dyDescent="0.2">
      <c r="A16" s="21"/>
      <c r="B16" s="173"/>
      <c r="C16" s="174"/>
      <c r="D16" s="201"/>
      <c r="E16" s="181"/>
      <c r="F16" s="124"/>
      <c r="G16" s="182"/>
      <c r="H16" s="125"/>
      <c r="I16" s="126"/>
      <c r="J16" s="811" t="s">
        <v>145</v>
      </c>
      <c r="K16" s="811"/>
      <c r="L16" s="811"/>
      <c r="M16" s="811"/>
      <c r="N16" s="812"/>
      <c r="O16" s="14">
        <v>1</v>
      </c>
      <c r="P16" s="13">
        <v>2</v>
      </c>
      <c r="Q16" s="175" t="s">
        <v>170</v>
      </c>
      <c r="R16" s="10">
        <v>86</v>
      </c>
      <c r="S16" s="11" t="s">
        <v>6</v>
      </c>
      <c r="T16" s="10" t="s">
        <v>5</v>
      </c>
      <c r="U16" s="9" t="s">
        <v>169</v>
      </c>
      <c r="V16" s="158" t="s">
        <v>144</v>
      </c>
      <c r="W16" s="176"/>
      <c r="X16" s="285">
        <v>935289</v>
      </c>
      <c r="Y16" s="285">
        <v>935289</v>
      </c>
      <c r="Z16" s="286">
        <v>935289</v>
      </c>
      <c r="AA16" s="8"/>
      <c r="AB16" s="3"/>
    </row>
    <row r="17" spans="1:28" ht="51" customHeight="1" x14ac:dyDescent="0.2">
      <c r="A17" s="21"/>
      <c r="B17" s="173"/>
      <c r="C17" s="174"/>
      <c r="D17" s="201"/>
      <c r="E17" s="801" t="s">
        <v>168</v>
      </c>
      <c r="F17" s="802"/>
      <c r="G17" s="802"/>
      <c r="H17" s="802"/>
      <c r="I17" s="802"/>
      <c r="J17" s="803"/>
      <c r="K17" s="803"/>
      <c r="L17" s="803"/>
      <c r="M17" s="803"/>
      <c r="N17" s="804"/>
      <c r="O17" s="90">
        <v>1</v>
      </c>
      <c r="P17" s="91">
        <v>4</v>
      </c>
      <c r="Q17" s="188" t="s">
        <v>1</v>
      </c>
      <c r="R17" s="111" t="s">
        <v>1</v>
      </c>
      <c r="S17" s="112" t="s">
        <v>1</v>
      </c>
      <c r="T17" s="111" t="s">
        <v>1</v>
      </c>
      <c r="U17" s="113" t="s">
        <v>1</v>
      </c>
      <c r="V17" s="93" t="s">
        <v>1</v>
      </c>
      <c r="W17" s="189"/>
      <c r="X17" s="341">
        <f t="shared" ref="X17:Z19" si="1">X18</f>
        <v>2884801</v>
      </c>
      <c r="Y17" s="341">
        <f t="shared" si="1"/>
        <v>2876301</v>
      </c>
      <c r="Z17" s="342">
        <f t="shared" si="1"/>
        <v>2876301</v>
      </c>
      <c r="AA17" s="8"/>
      <c r="AB17" s="3"/>
    </row>
    <row r="18" spans="1:28" ht="43.5" customHeight="1" x14ac:dyDescent="0.2">
      <c r="A18" s="21"/>
      <c r="B18" s="173"/>
      <c r="C18" s="174"/>
      <c r="D18" s="201"/>
      <c r="E18" s="177"/>
      <c r="F18" s="805" t="s">
        <v>644</v>
      </c>
      <c r="G18" s="805"/>
      <c r="H18" s="806"/>
      <c r="I18" s="806"/>
      <c r="J18" s="806"/>
      <c r="K18" s="806"/>
      <c r="L18" s="806"/>
      <c r="M18" s="806"/>
      <c r="N18" s="807"/>
      <c r="O18" s="27">
        <v>1</v>
      </c>
      <c r="P18" s="26">
        <v>4</v>
      </c>
      <c r="Q18" s="175" t="s">
        <v>149</v>
      </c>
      <c r="R18" s="24" t="s">
        <v>142</v>
      </c>
      <c r="S18" s="25" t="s">
        <v>6</v>
      </c>
      <c r="T18" s="24" t="s">
        <v>5</v>
      </c>
      <c r="U18" s="23" t="s">
        <v>4</v>
      </c>
      <c r="V18" s="22" t="s">
        <v>1</v>
      </c>
      <c r="W18" s="176"/>
      <c r="X18" s="339">
        <f t="shared" si="1"/>
        <v>2884801</v>
      </c>
      <c r="Y18" s="339">
        <f t="shared" si="1"/>
        <v>2876301</v>
      </c>
      <c r="Z18" s="340">
        <f t="shared" si="1"/>
        <v>2876301</v>
      </c>
      <c r="AA18" s="8"/>
      <c r="AB18" s="3"/>
    </row>
    <row r="19" spans="1:28" ht="29.25" customHeight="1" x14ac:dyDescent="0.2">
      <c r="A19" s="21"/>
      <c r="B19" s="173"/>
      <c r="C19" s="174"/>
      <c r="D19" s="201"/>
      <c r="E19" s="178"/>
      <c r="F19" s="179"/>
      <c r="G19" s="180"/>
      <c r="H19" s="805" t="s">
        <v>167</v>
      </c>
      <c r="I19" s="806"/>
      <c r="J19" s="806"/>
      <c r="K19" s="806"/>
      <c r="L19" s="806"/>
      <c r="M19" s="806"/>
      <c r="N19" s="807"/>
      <c r="O19" s="27">
        <v>1</v>
      </c>
      <c r="P19" s="26">
        <v>4</v>
      </c>
      <c r="Q19" s="175" t="s">
        <v>166</v>
      </c>
      <c r="R19" s="24" t="s">
        <v>142</v>
      </c>
      <c r="S19" s="25" t="s">
        <v>6</v>
      </c>
      <c r="T19" s="24" t="s">
        <v>9</v>
      </c>
      <c r="U19" s="23" t="s">
        <v>4</v>
      </c>
      <c r="V19" s="22" t="s">
        <v>1</v>
      </c>
      <c r="W19" s="176"/>
      <c r="X19" s="339">
        <f t="shared" si="1"/>
        <v>2884801</v>
      </c>
      <c r="Y19" s="339">
        <f t="shared" si="1"/>
        <v>2876301</v>
      </c>
      <c r="Z19" s="340">
        <f t="shared" si="1"/>
        <v>2876301</v>
      </c>
      <c r="AA19" s="8"/>
      <c r="AB19" s="3"/>
    </row>
    <row r="20" spans="1:28" ht="15" customHeight="1" x14ac:dyDescent="0.2">
      <c r="A20" s="21"/>
      <c r="B20" s="173"/>
      <c r="C20" s="174"/>
      <c r="D20" s="201"/>
      <c r="E20" s="178"/>
      <c r="F20" s="123"/>
      <c r="G20" s="183"/>
      <c r="H20" s="16"/>
      <c r="I20" s="805" t="s">
        <v>165</v>
      </c>
      <c r="J20" s="806"/>
      <c r="K20" s="806"/>
      <c r="L20" s="806"/>
      <c r="M20" s="806"/>
      <c r="N20" s="807"/>
      <c r="O20" s="27">
        <v>1</v>
      </c>
      <c r="P20" s="26">
        <v>4</v>
      </c>
      <c r="Q20" s="175" t="s">
        <v>164</v>
      </c>
      <c r="R20" s="24" t="s">
        <v>142</v>
      </c>
      <c r="S20" s="25" t="s">
        <v>6</v>
      </c>
      <c r="T20" s="24" t="s">
        <v>9</v>
      </c>
      <c r="U20" s="23" t="s">
        <v>163</v>
      </c>
      <c r="V20" s="22" t="s">
        <v>1</v>
      </c>
      <c r="W20" s="176"/>
      <c r="X20" s="339">
        <f>X21+X22+X23</f>
        <v>2884801</v>
      </c>
      <c r="Y20" s="339">
        <f>Y21+Y22</f>
        <v>2876301</v>
      </c>
      <c r="Z20" s="340">
        <f>Z21+Z22</f>
        <v>2876301</v>
      </c>
      <c r="AA20" s="8"/>
      <c r="AB20" s="3"/>
    </row>
    <row r="21" spans="1:28" ht="29.25" customHeight="1" x14ac:dyDescent="0.2">
      <c r="A21" s="21"/>
      <c r="B21" s="173"/>
      <c r="C21" s="174"/>
      <c r="D21" s="201"/>
      <c r="E21" s="178"/>
      <c r="F21" s="123"/>
      <c r="G21" s="183"/>
      <c r="H21" s="17"/>
      <c r="I21" s="16"/>
      <c r="J21" s="829" t="s">
        <v>145</v>
      </c>
      <c r="K21" s="829"/>
      <c r="L21" s="829"/>
      <c r="M21" s="829"/>
      <c r="N21" s="830"/>
      <c r="O21" s="27">
        <v>1</v>
      </c>
      <c r="P21" s="26">
        <v>4</v>
      </c>
      <c r="Q21" s="175" t="s">
        <v>164</v>
      </c>
      <c r="R21" s="24" t="s">
        <v>142</v>
      </c>
      <c r="S21" s="25" t="s">
        <v>6</v>
      </c>
      <c r="T21" s="24" t="s">
        <v>9</v>
      </c>
      <c r="U21" s="23" t="s">
        <v>163</v>
      </c>
      <c r="V21" s="22" t="s">
        <v>144</v>
      </c>
      <c r="W21" s="176"/>
      <c r="X21" s="287">
        <v>2694711</v>
      </c>
      <c r="Y21" s="287">
        <v>2694711</v>
      </c>
      <c r="Z21" s="288">
        <v>2694711</v>
      </c>
      <c r="AA21" s="8"/>
      <c r="AB21" s="3"/>
    </row>
    <row r="22" spans="1:28" ht="29.25" customHeight="1" x14ac:dyDescent="0.2">
      <c r="A22" s="21"/>
      <c r="B22" s="173"/>
      <c r="C22" s="174"/>
      <c r="D22" s="201"/>
      <c r="E22" s="181"/>
      <c r="F22" s="124"/>
      <c r="G22" s="182"/>
      <c r="H22" s="125"/>
      <c r="I22" s="125"/>
      <c r="J22" s="811" t="s">
        <v>57</v>
      </c>
      <c r="K22" s="811"/>
      <c r="L22" s="811"/>
      <c r="M22" s="811"/>
      <c r="N22" s="812"/>
      <c r="O22" s="14">
        <v>1</v>
      </c>
      <c r="P22" s="13">
        <v>4</v>
      </c>
      <c r="Q22" s="175" t="s">
        <v>164</v>
      </c>
      <c r="R22" s="10" t="s">
        <v>142</v>
      </c>
      <c r="S22" s="11" t="s">
        <v>6</v>
      </c>
      <c r="T22" s="10" t="s">
        <v>9</v>
      </c>
      <c r="U22" s="9" t="s">
        <v>163</v>
      </c>
      <c r="V22" s="158" t="s">
        <v>52</v>
      </c>
      <c r="W22" s="176"/>
      <c r="X22" s="285">
        <v>167090</v>
      </c>
      <c r="Y22" s="285">
        <v>181590</v>
      </c>
      <c r="Z22" s="286">
        <v>181590</v>
      </c>
      <c r="AA22" s="8"/>
      <c r="AB22" s="3"/>
    </row>
    <row r="23" spans="1:28" ht="29.25" customHeight="1" x14ac:dyDescent="0.2">
      <c r="A23" s="21"/>
      <c r="B23" s="173"/>
      <c r="C23" s="174"/>
      <c r="D23" s="201"/>
      <c r="E23" s="181"/>
      <c r="F23" s="744"/>
      <c r="G23" s="182"/>
      <c r="H23" s="745"/>
      <c r="I23" s="745"/>
      <c r="J23" s="85"/>
      <c r="K23" s="85"/>
      <c r="L23" s="85"/>
      <c r="M23" s="743" t="s">
        <v>665</v>
      </c>
      <c r="N23" s="86"/>
      <c r="O23" s="741">
        <v>1</v>
      </c>
      <c r="P23" s="13">
        <v>4</v>
      </c>
      <c r="Q23" s="175"/>
      <c r="R23" s="742">
        <v>86</v>
      </c>
      <c r="S23" s="11">
        <v>0</v>
      </c>
      <c r="T23" s="742">
        <v>6</v>
      </c>
      <c r="U23" s="9">
        <v>90008</v>
      </c>
      <c r="V23" s="748">
        <v>240</v>
      </c>
      <c r="W23" s="176"/>
      <c r="X23" s="285">
        <v>23000</v>
      </c>
      <c r="Y23" s="285"/>
      <c r="Z23" s="285"/>
      <c r="AA23" s="8"/>
      <c r="AB23" s="3"/>
    </row>
    <row r="24" spans="1:28" ht="29.25" customHeight="1" x14ac:dyDescent="0.25">
      <c r="A24" s="21"/>
      <c r="B24" s="173"/>
      <c r="C24" s="174"/>
      <c r="D24" s="201"/>
      <c r="E24" s="181"/>
      <c r="F24" s="698"/>
      <c r="G24" s="182"/>
      <c r="H24" s="699"/>
      <c r="I24" s="699"/>
      <c r="J24" s="85"/>
      <c r="K24" s="85"/>
      <c r="L24" s="85"/>
      <c r="M24" s="731" t="s">
        <v>661</v>
      </c>
      <c r="N24" s="719"/>
      <c r="O24" s="83">
        <v>1</v>
      </c>
      <c r="P24" s="83">
        <v>6</v>
      </c>
      <c r="Q24" s="596"/>
      <c r="R24" s="701"/>
      <c r="S24" s="575"/>
      <c r="T24" s="702"/>
      <c r="U24" s="720"/>
      <c r="V24" s="705"/>
      <c r="W24" s="598"/>
      <c r="X24" s="721">
        <f>X25</f>
        <v>46413</v>
      </c>
      <c r="Y24" s="721"/>
      <c r="Z24" s="721"/>
      <c r="AA24" s="8"/>
      <c r="AB24" s="3"/>
    </row>
    <row r="25" spans="1:28" ht="24" customHeight="1" x14ac:dyDescent="0.2">
      <c r="A25" s="21"/>
      <c r="B25" s="173"/>
      <c r="C25" s="174"/>
      <c r="D25" s="201"/>
      <c r="E25" s="181"/>
      <c r="F25" s="698"/>
      <c r="G25" s="182"/>
      <c r="H25" s="699"/>
      <c r="I25" s="699"/>
      <c r="J25" s="85"/>
      <c r="K25" s="85"/>
      <c r="L25" s="85"/>
      <c r="M25" s="696" t="s">
        <v>423</v>
      </c>
      <c r="N25" s="86"/>
      <c r="O25" s="13">
        <v>1</v>
      </c>
      <c r="P25" s="13">
        <v>6</v>
      </c>
      <c r="Q25" s="175"/>
      <c r="R25" s="694">
        <v>75</v>
      </c>
      <c r="S25" s="11">
        <v>0</v>
      </c>
      <c r="T25" s="695">
        <v>0</v>
      </c>
      <c r="U25" s="573">
        <v>61002</v>
      </c>
      <c r="V25" s="708">
        <v>540</v>
      </c>
      <c r="W25" s="176"/>
      <c r="X25" s="718">
        <v>46413</v>
      </c>
      <c r="Y25" s="718"/>
      <c r="Z25" s="718"/>
      <c r="AA25" s="8"/>
      <c r="AB25" s="3"/>
    </row>
    <row r="26" spans="1:28" ht="15" customHeight="1" x14ac:dyDescent="0.2">
      <c r="A26" s="21"/>
      <c r="B26" s="173"/>
      <c r="C26" s="174"/>
      <c r="D26" s="201"/>
      <c r="E26" s="801" t="s">
        <v>162</v>
      </c>
      <c r="F26" s="802"/>
      <c r="G26" s="802"/>
      <c r="H26" s="802"/>
      <c r="I26" s="802"/>
      <c r="J26" s="803"/>
      <c r="K26" s="803"/>
      <c r="L26" s="803"/>
      <c r="M26" s="803"/>
      <c r="N26" s="804"/>
      <c r="O26" s="90">
        <v>1</v>
      </c>
      <c r="P26" s="91">
        <v>13</v>
      </c>
      <c r="Q26" s="188" t="s">
        <v>1</v>
      </c>
      <c r="R26" s="111" t="s">
        <v>1</v>
      </c>
      <c r="S26" s="112" t="s">
        <v>1</v>
      </c>
      <c r="T26" s="111" t="s">
        <v>1</v>
      </c>
      <c r="U26" s="113" t="s">
        <v>1</v>
      </c>
      <c r="V26" s="93" t="s">
        <v>1</v>
      </c>
      <c r="W26" s="189"/>
      <c r="X26" s="341">
        <f>X27+X35</f>
        <v>7094621</v>
      </c>
      <c r="Y26" s="341">
        <f>Y27+Y35</f>
        <v>6623286</v>
      </c>
      <c r="Z26" s="342">
        <f>Z27+Z35</f>
        <v>6032390</v>
      </c>
      <c r="AA26" s="8"/>
      <c r="AB26" s="3"/>
    </row>
    <row r="27" spans="1:28" ht="15" customHeight="1" x14ac:dyDescent="0.2">
      <c r="A27" s="21"/>
      <c r="B27" s="173"/>
      <c r="C27" s="174"/>
      <c r="D27" s="201"/>
      <c r="E27" s="177"/>
      <c r="F27" s="805" t="s">
        <v>137</v>
      </c>
      <c r="G27" s="805"/>
      <c r="H27" s="805"/>
      <c r="I27" s="806"/>
      <c r="J27" s="806"/>
      <c r="K27" s="806"/>
      <c r="L27" s="806"/>
      <c r="M27" s="806"/>
      <c r="N27" s="807"/>
      <c r="O27" s="27">
        <v>1</v>
      </c>
      <c r="P27" s="26">
        <v>13</v>
      </c>
      <c r="Q27" s="175" t="s">
        <v>136</v>
      </c>
      <c r="R27" s="24" t="s">
        <v>133</v>
      </c>
      <c r="S27" s="25" t="s">
        <v>6</v>
      </c>
      <c r="T27" s="24" t="s">
        <v>5</v>
      </c>
      <c r="U27" s="23" t="s">
        <v>4</v>
      </c>
      <c r="V27" s="22" t="s">
        <v>1</v>
      </c>
      <c r="W27" s="176"/>
      <c r="X27" s="339">
        <f>X28+X31</f>
        <v>474720</v>
      </c>
      <c r="Y27" s="339">
        <f>Y28+Y31</f>
        <v>247720</v>
      </c>
      <c r="Z27" s="340">
        <f>Z28+Z31</f>
        <v>418720</v>
      </c>
      <c r="AA27" s="8"/>
      <c r="AB27" s="3"/>
    </row>
    <row r="28" spans="1:28" ht="15" customHeight="1" x14ac:dyDescent="0.2">
      <c r="A28" s="21"/>
      <c r="B28" s="173"/>
      <c r="C28" s="174"/>
      <c r="D28" s="201"/>
      <c r="E28" s="178"/>
      <c r="F28" s="179"/>
      <c r="G28" s="180"/>
      <c r="H28" s="16"/>
      <c r="I28" s="805" t="s">
        <v>161</v>
      </c>
      <c r="J28" s="806"/>
      <c r="K28" s="806"/>
      <c r="L28" s="806"/>
      <c r="M28" s="806"/>
      <c r="N28" s="807"/>
      <c r="O28" s="27">
        <v>1</v>
      </c>
      <c r="P28" s="26">
        <v>13</v>
      </c>
      <c r="Q28" s="175" t="s">
        <v>160</v>
      </c>
      <c r="R28" s="24" t="s">
        <v>133</v>
      </c>
      <c r="S28" s="25" t="s">
        <v>6</v>
      </c>
      <c r="T28" s="24" t="s">
        <v>5</v>
      </c>
      <c r="U28" s="23" t="s">
        <v>159</v>
      </c>
      <c r="V28" s="22" t="s">
        <v>1</v>
      </c>
      <c r="W28" s="176"/>
      <c r="X28" s="339">
        <f>X29+X30</f>
        <v>454720</v>
      </c>
      <c r="Y28" s="339">
        <f>Y29+Y30</f>
        <v>226220</v>
      </c>
      <c r="Z28" s="340">
        <f>Z29+Z30</f>
        <v>398720</v>
      </c>
      <c r="AA28" s="8"/>
      <c r="AB28" s="3"/>
    </row>
    <row r="29" spans="1:28" ht="15" customHeight="1" x14ac:dyDescent="0.2">
      <c r="A29" s="21"/>
      <c r="B29" s="173"/>
      <c r="C29" s="174"/>
      <c r="D29" s="201"/>
      <c r="E29" s="178"/>
      <c r="F29" s="123"/>
      <c r="G29" s="183"/>
      <c r="H29" s="17"/>
      <c r="I29" s="126"/>
      <c r="J29" s="811" t="s">
        <v>155</v>
      </c>
      <c r="K29" s="811"/>
      <c r="L29" s="811"/>
      <c r="M29" s="811"/>
      <c r="N29" s="812"/>
      <c r="O29" s="14">
        <v>1</v>
      </c>
      <c r="P29" s="13">
        <v>13</v>
      </c>
      <c r="Q29" s="175" t="s">
        <v>160</v>
      </c>
      <c r="R29" s="10" t="s">
        <v>133</v>
      </c>
      <c r="S29" s="11" t="s">
        <v>6</v>
      </c>
      <c r="T29" s="10" t="s">
        <v>5</v>
      </c>
      <c r="U29" s="9" t="s">
        <v>159</v>
      </c>
      <c r="V29" s="158" t="s">
        <v>152</v>
      </c>
      <c r="W29" s="176"/>
      <c r="X29" s="285">
        <v>4300</v>
      </c>
      <c r="Y29" s="285">
        <v>4300</v>
      </c>
      <c r="Z29" s="286">
        <v>4300</v>
      </c>
      <c r="AA29" s="8"/>
      <c r="AB29" s="3"/>
    </row>
    <row r="30" spans="1:28" ht="15" customHeight="1" x14ac:dyDescent="0.2">
      <c r="A30" s="21"/>
      <c r="B30" s="173"/>
      <c r="C30" s="174"/>
      <c r="D30" s="201"/>
      <c r="E30" s="178"/>
      <c r="F30" s="510"/>
      <c r="G30" s="183"/>
      <c r="H30" s="17"/>
      <c r="I30" s="513"/>
      <c r="J30" s="85"/>
      <c r="K30" s="85"/>
      <c r="L30" s="85"/>
      <c r="M30" s="514" t="s">
        <v>155</v>
      </c>
      <c r="N30" s="86"/>
      <c r="O30" s="13">
        <v>1</v>
      </c>
      <c r="P30" s="13">
        <v>13</v>
      </c>
      <c r="Q30" s="175"/>
      <c r="R30" s="563">
        <v>75</v>
      </c>
      <c r="S30" s="11">
        <v>0</v>
      </c>
      <c r="T30" s="563">
        <v>0</v>
      </c>
      <c r="U30" s="573">
        <v>90009</v>
      </c>
      <c r="V30" s="518">
        <v>850</v>
      </c>
      <c r="W30" s="176"/>
      <c r="X30" s="285">
        <v>450420</v>
      </c>
      <c r="Y30" s="285">
        <v>221920</v>
      </c>
      <c r="Z30" s="286">
        <v>394420</v>
      </c>
      <c r="AA30" s="8"/>
      <c r="AB30" s="3"/>
    </row>
    <row r="31" spans="1:28" ht="15" customHeight="1" x14ac:dyDescent="0.2">
      <c r="A31" s="21"/>
      <c r="B31" s="173"/>
      <c r="C31" s="174"/>
      <c r="D31" s="201"/>
      <c r="E31" s="178"/>
      <c r="F31" s="123"/>
      <c r="G31" s="183"/>
      <c r="H31" s="17"/>
      <c r="I31" s="805" t="s">
        <v>158</v>
      </c>
      <c r="J31" s="826"/>
      <c r="K31" s="826"/>
      <c r="L31" s="826"/>
      <c r="M31" s="826"/>
      <c r="N31" s="827"/>
      <c r="O31" s="41">
        <v>1</v>
      </c>
      <c r="P31" s="40">
        <v>13</v>
      </c>
      <c r="Q31" s="175" t="s">
        <v>154</v>
      </c>
      <c r="R31" s="114" t="s">
        <v>133</v>
      </c>
      <c r="S31" s="115" t="s">
        <v>6</v>
      </c>
      <c r="T31" s="114" t="s">
        <v>5</v>
      </c>
      <c r="U31" s="116" t="s">
        <v>153</v>
      </c>
      <c r="V31" s="39" t="s">
        <v>1</v>
      </c>
      <c r="W31" s="594"/>
      <c r="X31" s="343">
        <f>X32+X33+X34</f>
        <v>20000</v>
      </c>
      <c r="Y31" s="343">
        <f>Y32+Y33+Y34</f>
        <v>21500</v>
      </c>
      <c r="Z31" s="344">
        <f>Z32+Z33+Z34</f>
        <v>20000</v>
      </c>
      <c r="AA31" s="8"/>
      <c r="AB31" s="3"/>
    </row>
    <row r="32" spans="1:28" ht="29.25" customHeight="1" x14ac:dyDescent="0.2">
      <c r="A32" s="21"/>
      <c r="B32" s="173"/>
      <c r="C32" s="174"/>
      <c r="D32" s="201"/>
      <c r="E32" s="178"/>
      <c r="F32" s="123"/>
      <c r="G32" s="183"/>
      <c r="H32" s="17"/>
      <c r="I32" s="16"/>
      <c r="J32" s="829" t="s">
        <v>57</v>
      </c>
      <c r="K32" s="829"/>
      <c r="L32" s="829"/>
      <c r="M32" s="829"/>
      <c r="N32" s="830"/>
      <c r="O32" s="27">
        <v>1</v>
      </c>
      <c r="P32" s="26">
        <v>13</v>
      </c>
      <c r="Q32" s="175" t="s">
        <v>154</v>
      </c>
      <c r="R32" s="24" t="s">
        <v>133</v>
      </c>
      <c r="S32" s="25" t="s">
        <v>6</v>
      </c>
      <c r="T32" s="24" t="s">
        <v>5</v>
      </c>
      <c r="U32" s="23" t="s">
        <v>153</v>
      </c>
      <c r="V32" s="22" t="s">
        <v>52</v>
      </c>
      <c r="W32" s="176"/>
      <c r="X32" s="287">
        <v>20000</v>
      </c>
      <c r="Y32" s="287">
        <v>21500</v>
      </c>
      <c r="Z32" s="288">
        <v>20000</v>
      </c>
      <c r="AA32" s="8"/>
      <c r="AB32" s="3"/>
    </row>
    <row r="33" spans="1:28" ht="15" customHeight="1" x14ac:dyDescent="0.2">
      <c r="A33" s="21"/>
      <c r="B33" s="173"/>
      <c r="C33" s="174"/>
      <c r="D33" s="201"/>
      <c r="E33" s="178"/>
      <c r="F33" s="123"/>
      <c r="G33" s="183"/>
      <c r="H33" s="17"/>
      <c r="I33" s="17"/>
      <c r="J33" s="829" t="s">
        <v>157</v>
      </c>
      <c r="K33" s="829"/>
      <c r="L33" s="829"/>
      <c r="M33" s="829"/>
      <c r="N33" s="830"/>
      <c r="O33" s="27">
        <v>1</v>
      </c>
      <c r="P33" s="26">
        <v>13</v>
      </c>
      <c r="Q33" s="175" t="s">
        <v>154</v>
      </c>
      <c r="R33" s="24" t="s">
        <v>133</v>
      </c>
      <c r="S33" s="25" t="s">
        <v>6</v>
      </c>
      <c r="T33" s="24" t="s">
        <v>5</v>
      </c>
      <c r="U33" s="23" t="s">
        <v>153</v>
      </c>
      <c r="V33" s="22" t="s">
        <v>156</v>
      </c>
      <c r="W33" s="176"/>
      <c r="X33" s="287"/>
      <c r="Y33" s="287"/>
      <c r="Z33" s="288"/>
      <c r="AA33" s="8"/>
      <c r="AB33" s="3"/>
    </row>
    <row r="34" spans="1:28" ht="15" customHeight="1" x14ac:dyDescent="0.2">
      <c r="A34" s="21"/>
      <c r="B34" s="173"/>
      <c r="C34" s="174"/>
      <c r="D34" s="202"/>
      <c r="E34" s="181"/>
      <c r="F34" s="124"/>
      <c r="G34" s="182"/>
      <c r="H34" s="125"/>
      <c r="I34" s="125"/>
      <c r="J34" s="811" t="s">
        <v>155</v>
      </c>
      <c r="K34" s="811"/>
      <c r="L34" s="811"/>
      <c r="M34" s="811"/>
      <c r="N34" s="812"/>
      <c r="O34" s="14">
        <v>1</v>
      </c>
      <c r="P34" s="13">
        <v>13</v>
      </c>
      <c r="Q34" s="175" t="s">
        <v>154</v>
      </c>
      <c r="R34" s="10" t="s">
        <v>133</v>
      </c>
      <c r="S34" s="11" t="s">
        <v>6</v>
      </c>
      <c r="T34" s="10" t="s">
        <v>5</v>
      </c>
      <c r="U34" s="9" t="s">
        <v>153</v>
      </c>
      <c r="V34" s="158" t="s">
        <v>152</v>
      </c>
      <c r="W34" s="176"/>
      <c r="X34" s="285"/>
      <c r="Y34" s="285"/>
      <c r="Z34" s="286"/>
      <c r="AA34" s="8"/>
      <c r="AB34" s="3"/>
    </row>
    <row r="35" spans="1:28" ht="45.75" customHeight="1" x14ac:dyDescent="0.2">
      <c r="A35" s="21"/>
      <c r="B35" s="173"/>
      <c r="C35" s="174"/>
      <c r="D35" s="202"/>
      <c r="E35" s="181"/>
      <c r="F35" s="511"/>
      <c r="G35" s="182"/>
      <c r="H35" s="512"/>
      <c r="I35" s="512"/>
      <c r="J35" s="85"/>
      <c r="K35" s="85"/>
      <c r="L35" s="85"/>
      <c r="M35" s="578" t="s">
        <v>645</v>
      </c>
      <c r="N35" s="599"/>
      <c r="O35" s="600">
        <v>1</v>
      </c>
      <c r="P35" s="580">
        <v>13</v>
      </c>
      <c r="Q35" s="601"/>
      <c r="R35" s="582"/>
      <c r="S35" s="583"/>
      <c r="T35" s="582"/>
      <c r="U35" s="602"/>
      <c r="V35" s="579"/>
      <c r="W35" s="603"/>
      <c r="X35" s="604">
        <f t="shared" ref="X35:Z36" si="2">X36</f>
        <v>6619901</v>
      </c>
      <c r="Y35" s="604">
        <f t="shared" si="2"/>
        <v>6375566</v>
      </c>
      <c r="Z35" s="605">
        <f t="shared" si="2"/>
        <v>5613670</v>
      </c>
      <c r="AA35" s="8"/>
      <c r="AB35" s="3"/>
    </row>
    <row r="36" spans="1:28" ht="30" customHeight="1" x14ac:dyDescent="0.2">
      <c r="A36" s="21"/>
      <c r="B36" s="173"/>
      <c r="C36" s="174"/>
      <c r="D36" s="202"/>
      <c r="E36" s="181"/>
      <c r="F36" s="511"/>
      <c r="G36" s="182"/>
      <c r="H36" s="512"/>
      <c r="I36" s="512"/>
      <c r="J36" s="85"/>
      <c r="K36" s="85"/>
      <c r="L36" s="85"/>
      <c r="M36" s="514" t="s">
        <v>598</v>
      </c>
      <c r="N36" s="515"/>
      <c r="O36" s="562">
        <v>1</v>
      </c>
      <c r="P36" s="13">
        <v>13</v>
      </c>
      <c r="Q36" s="175"/>
      <c r="R36" s="563">
        <v>86</v>
      </c>
      <c r="S36" s="11">
        <v>0</v>
      </c>
      <c r="T36" s="563">
        <v>3</v>
      </c>
      <c r="U36" s="9">
        <v>0</v>
      </c>
      <c r="V36" s="518"/>
      <c r="W36" s="176"/>
      <c r="X36" s="606">
        <f t="shared" si="2"/>
        <v>6619901</v>
      </c>
      <c r="Y36" s="606">
        <f t="shared" si="2"/>
        <v>6375566</v>
      </c>
      <c r="Z36" s="607">
        <f t="shared" si="2"/>
        <v>5613670</v>
      </c>
      <c r="AA36" s="8"/>
      <c r="AB36" s="3"/>
    </row>
    <row r="37" spans="1:28" ht="30" customHeight="1" x14ac:dyDescent="0.2">
      <c r="A37" s="21"/>
      <c r="B37" s="173"/>
      <c r="C37" s="174"/>
      <c r="D37" s="202"/>
      <c r="E37" s="181"/>
      <c r="F37" s="511"/>
      <c r="G37" s="182"/>
      <c r="H37" s="512"/>
      <c r="I37" s="512"/>
      <c r="J37" s="85"/>
      <c r="K37" s="85"/>
      <c r="L37" s="85"/>
      <c r="M37" s="514" t="s">
        <v>581</v>
      </c>
      <c r="N37" s="515"/>
      <c r="O37" s="562">
        <v>1</v>
      </c>
      <c r="P37" s="13">
        <v>13</v>
      </c>
      <c r="Q37" s="175"/>
      <c r="R37" s="563">
        <v>86</v>
      </c>
      <c r="S37" s="11">
        <v>0</v>
      </c>
      <c r="T37" s="563">
        <v>3</v>
      </c>
      <c r="U37" s="9">
        <v>70003</v>
      </c>
      <c r="V37" s="518"/>
      <c r="W37" s="176"/>
      <c r="X37" s="606">
        <f>X38+X40+X39</f>
        <v>6619901</v>
      </c>
      <c r="Y37" s="606">
        <f>Y38+Y40</f>
        <v>6375566</v>
      </c>
      <c r="Z37" s="607">
        <f>Z38+Z40</f>
        <v>5613670</v>
      </c>
      <c r="AA37" s="8"/>
      <c r="AB37" s="3"/>
    </row>
    <row r="38" spans="1:28" ht="30" customHeight="1" x14ac:dyDescent="0.2">
      <c r="A38" s="21"/>
      <c r="B38" s="173"/>
      <c r="C38" s="174"/>
      <c r="D38" s="202"/>
      <c r="E38" s="181"/>
      <c r="F38" s="511"/>
      <c r="G38" s="182"/>
      <c r="H38" s="512"/>
      <c r="I38" s="512"/>
      <c r="J38" s="85"/>
      <c r="K38" s="85"/>
      <c r="L38" s="85"/>
      <c r="M38" s="514" t="s">
        <v>145</v>
      </c>
      <c r="N38" s="515"/>
      <c r="O38" s="562">
        <v>1</v>
      </c>
      <c r="P38" s="13">
        <v>13</v>
      </c>
      <c r="Q38" s="175"/>
      <c r="R38" s="563">
        <v>86</v>
      </c>
      <c r="S38" s="11">
        <v>0</v>
      </c>
      <c r="T38" s="563">
        <v>3</v>
      </c>
      <c r="U38" s="9">
        <v>70003</v>
      </c>
      <c r="V38" s="518">
        <v>110</v>
      </c>
      <c r="W38" s="176"/>
      <c r="X38" s="285">
        <v>5488900</v>
      </c>
      <c r="Y38" s="285">
        <v>5388900</v>
      </c>
      <c r="Z38" s="286">
        <v>4563500</v>
      </c>
      <c r="AA38" s="8"/>
      <c r="AB38" s="3"/>
    </row>
    <row r="39" spans="1:28" ht="30" customHeight="1" x14ac:dyDescent="0.2">
      <c r="A39" s="21"/>
      <c r="B39" s="173"/>
      <c r="C39" s="174"/>
      <c r="D39" s="202"/>
      <c r="E39" s="181"/>
      <c r="F39" s="734"/>
      <c r="G39" s="182"/>
      <c r="H39" s="735"/>
      <c r="I39" s="735"/>
      <c r="J39" s="85"/>
      <c r="K39" s="85"/>
      <c r="L39" s="85"/>
      <c r="M39" s="736" t="s">
        <v>663</v>
      </c>
      <c r="N39" s="737"/>
      <c r="O39" s="738">
        <v>1</v>
      </c>
      <c r="P39" s="13">
        <v>13</v>
      </c>
      <c r="Q39" s="175"/>
      <c r="R39" s="833" t="s">
        <v>664</v>
      </c>
      <c r="S39" s="809"/>
      <c r="T39" s="809"/>
      <c r="U39" s="810"/>
      <c r="V39" s="739">
        <v>110</v>
      </c>
      <c r="W39" s="176"/>
      <c r="X39" s="285">
        <v>100000</v>
      </c>
      <c r="Y39" s="285"/>
      <c r="Z39" s="286"/>
      <c r="AA39" s="8"/>
      <c r="AB39" s="3"/>
    </row>
    <row r="40" spans="1:28" ht="33.75" customHeight="1" x14ac:dyDescent="0.2">
      <c r="A40" s="21"/>
      <c r="B40" s="173"/>
      <c r="C40" s="174"/>
      <c r="D40" s="202"/>
      <c r="E40" s="181"/>
      <c r="F40" s="511"/>
      <c r="G40" s="182"/>
      <c r="H40" s="512"/>
      <c r="I40" s="512"/>
      <c r="J40" s="85"/>
      <c r="K40" s="85"/>
      <c r="L40" s="85"/>
      <c r="M40" s="514" t="s">
        <v>57</v>
      </c>
      <c r="N40" s="515"/>
      <c r="O40" s="562">
        <v>1</v>
      </c>
      <c r="P40" s="13">
        <v>13</v>
      </c>
      <c r="Q40" s="175"/>
      <c r="R40" s="563">
        <v>86</v>
      </c>
      <c r="S40" s="11">
        <v>0</v>
      </c>
      <c r="T40" s="563">
        <v>3</v>
      </c>
      <c r="U40" s="9">
        <v>70003</v>
      </c>
      <c r="V40" s="518">
        <v>240</v>
      </c>
      <c r="W40" s="176"/>
      <c r="X40" s="285">
        <v>1031001</v>
      </c>
      <c r="Y40" s="285">
        <v>986666</v>
      </c>
      <c r="Z40" s="286">
        <v>1050170</v>
      </c>
      <c r="AA40" s="8"/>
      <c r="AB40" s="3"/>
    </row>
    <row r="41" spans="1:28" ht="15" customHeight="1" x14ac:dyDescent="0.2">
      <c r="A41" s="21"/>
      <c r="B41" s="173"/>
      <c r="C41" s="174"/>
      <c r="D41" s="847" t="s">
        <v>151</v>
      </c>
      <c r="E41" s="822"/>
      <c r="F41" s="822"/>
      <c r="G41" s="822"/>
      <c r="H41" s="822"/>
      <c r="I41" s="822"/>
      <c r="J41" s="824"/>
      <c r="K41" s="824"/>
      <c r="L41" s="824"/>
      <c r="M41" s="824"/>
      <c r="N41" s="825"/>
      <c r="O41" s="33">
        <v>2</v>
      </c>
      <c r="P41" s="32" t="s">
        <v>1</v>
      </c>
      <c r="Q41" s="595" t="s">
        <v>1</v>
      </c>
      <c r="R41" s="117" t="s">
        <v>1</v>
      </c>
      <c r="S41" s="118" t="s">
        <v>1</v>
      </c>
      <c r="T41" s="117" t="s">
        <v>1</v>
      </c>
      <c r="U41" s="119" t="s">
        <v>1</v>
      </c>
      <c r="V41" s="31" t="s">
        <v>1</v>
      </c>
      <c r="W41" s="594"/>
      <c r="X41" s="345">
        <f t="shared" ref="X41:Z44" si="3">X42</f>
        <v>224842</v>
      </c>
      <c r="Y41" s="345">
        <f t="shared" si="3"/>
        <v>224842</v>
      </c>
      <c r="Z41" s="346">
        <f t="shared" si="3"/>
        <v>224842</v>
      </c>
      <c r="AA41" s="8"/>
      <c r="AB41" s="3"/>
    </row>
    <row r="42" spans="1:28" ht="15" customHeight="1" x14ac:dyDescent="0.2">
      <c r="A42" s="21"/>
      <c r="B42" s="173"/>
      <c r="C42" s="174"/>
      <c r="D42" s="201"/>
      <c r="E42" s="801" t="s">
        <v>150</v>
      </c>
      <c r="F42" s="802"/>
      <c r="G42" s="802"/>
      <c r="H42" s="802"/>
      <c r="I42" s="802"/>
      <c r="J42" s="802"/>
      <c r="K42" s="802"/>
      <c r="L42" s="802"/>
      <c r="M42" s="802"/>
      <c r="N42" s="828"/>
      <c r="O42" s="95">
        <v>2</v>
      </c>
      <c r="P42" s="96">
        <v>3</v>
      </c>
      <c r="Q42" s="188" t="s">
        <v>1</v>
      </c>
      <c r="R42" s="97" t="s">
        <v>1</v>
      </c>
      <c r="S42" s="98" t="s">
        <v>1</v>
      </c>
      <c r="T42" s="97" t="s">
        <v>1</v>
      </c>
      <c r="U42" s="99" t="s">
        <v>1</v>
      </c>
      <c r="V42" s="100" t="s">
        <v>1</v>
      </c>
      <c r="W42" s="189"/>
      <c r="X42" s="337">
        <f t="shared" si="3"/>
        <v>224842</v>
      </c>
      <c r="Y42" s="337">
        <f t="shared" si="3"/>
        <v>224842</v>
      </c>
      <c r="Z42" s="338">
        <f t="shared" si="3"/>
        <v>224842</v>
      </c>
      <c r="AA42" s="8"/>
      <c r="AB42" s="3"/>
    </row>
    <row r="43" spans="1:28" ht="43.5" customHeight="1" x14ac:dyDescent="0.2">
      <c r="A43" s="21"/>
      <c r="B43" s="173"/>
      <c r="C43" s="174"/>
      <c r="D43" s="201"/>
      <c r="E43" s="177"/>
      <c r="F43" s="805" t="s">
        <v>645</v>
      </c>
      <c r="G43" s="805"/>
      <c r="H43" s="806"/>
      <c r="I43" s="806"/>
      <c r="J43" s="806"/>
      <c r="K43" s="806"/>
      <c r="L43" s="806"/>
      <c r="M43" s="806"/>
      <c r="N43" s="807"/>
      <c r="O43" s="27">
        <v>2</v>
      </c>
      <c r="P43" s="26">
        <v>3</v>
      </c>
      <c r="Q43" s="175" t="s">
        <v>149</v>
      </c>
      <c r="R43" s="24" t="s">
        <v>142</v>
      </c>
      <c r="S43" s="25" t="s">
        <v>6</v>
      </c>
      <c r="T43" s="24" t="s">
        <v>5</v>
      </c>
      <c r="U43" s="23" t="s">
        <v>4</v>
      </c>
      <c r="V43" s="22" t="s">
        <v>1</v>
      </c>
      <c r="W43" s="176"/>
      <c r="X43" s="339">
        <f t="shared" si="3"/>
        <v>224842</v>
      </c>
      <c r="Y43" s="339">
        <f t="shared" si="3"/>
        <v>224842</v>
      </c>
      <c r="Z43" s="340">
        <f t="shared" si="3"/>
        <v>224842</v>
      </c>
      <c r="AA43" s="8"/>
      <c r="AB43" s="3"/>
    </row>
    <row r="44" spans="1:28" ht="29.25" customHeight="1" x14ac:dyDescent="0.2">
      <c r="A44" s="21"/>
      <c r="B44" s="173"/>
      <c r="C44" s="174"/>
      <c r="D44" s="201"/>
      <c r="E44" s="178"/>
      <c r="F44" s="179"/>
      <c r="G44" s="180"/>
      <c r="H44" s="805" t="s">
        <v>148</v>
      </c>
      <c r="I44" s="806"/>
      <c r="J44" s="806"/>
      <c r="K44" s="806"/>
      <c r="L44" s="806"/>
      <c r="M44" s="806"/>
      <c r="N44" s="807"/>
      <c r="O44" s="27">
        <v>2</v>
      </c>
      <c r="P44" s="26">
        <v>3</v>
      </c>
      <c r="Q44" s="175" t="s">
        <v>147</v>
      </c>
      <c r="R44" s="24" t="s">
        <v>142</v>
      </c>
      <c r="S44" s="25" t="s">
        <v>6</v>
      </c>
      <c r="T44" s="24" t="s">
        <v>141</v>
      </c>
      <c r="U44" s="23" t="s">
        <v>4</v>
      </c>
      <c r="V44" s="22" t="s">
        <v>1</v>
      </c>
      <c r="W44" s="176"/>
      <c r="X44" s="339">
        <f t="shared" si="3"/>
        <v>224842</v>
      </c>
      <c r="Y44" s="339">
        <f t="shared" si="3"/>
        <v>224842</v>
      </c>
      <c r="Z44" s="340">
        <f t="shared" si="3"/>
        <v>224842</v>
      </c>
      <c r="AA44" s="8"/>
      <c r="AB44" s="3"/>
    </row>
    <row r="45" spans="1:28" ht="29.25" customHeight="1" x14ac:dyDescent="0.2">
      <c r="A45" s="21"/>
      <c r="B45" s="173"/>
      <c r="C45" s="174"/>
      <c r="D45" s="201"/>
      <c r="E45" s="178"/>
      <c r="F45" s="123"/>
      <c r="G45" s="183"/>
      <c r="H45" s="16"/>
      <c r="I45" s="805" t="s">
        <v>146</v>
      </c>
      <c r="J45" s="806"/>
      <c r="K45" s="806"/>
      <c r="L45" s="806"/>
      <c r="M45" s="806"/>
      <c r="N45" s="807"/>
      <c r="O45" s="27">
        <v>2</v>
      </c>
      <c r="P45" s="26">
        <v>3</v>
      </c>
      <c r="Q45" s="175" t="s">
        <v>143</v>
      </c>
      <c r="R45" s="24" t="s">
        <v>142</v>
      </c>
      <c r="S45" s="25" t="s">
        <v>6</v>
      </c>
      <c r="T45" s="24" t="s">
        <v>141</v>
      </c>
      <c r="U45" s="23" t="s">
        <v>140</v>
      </c>
      <c r="V45" s="22" t="s">
        <v>1</v>
      </c>
      <c r="W45" s="176"/>
      <c r="X45" s="339">
        <f>X47+X46</f>
        <v>224842</v>
      </c>
      <c r="Y45" s="339">
        <f>Y47+Y46</f>
        <v>224842</v>
      </c>
      <c r="Z45" s="340">
        <f>Z47+Z46</f>
        <v>224842</v>
      </c>
      <c r="AA45" s="8"/>
      <c r="AB45" s="3"/>
    </row>
    <row r="46" spans="1:28" ht="29.25" customHeight="1" x14ac:dyDescent="0.2">
      <c r="A46" s="21"/>
      <c r="B46" s="173"/>
      <c r="C46" s="174"/>
      <c r="D46" s="201"/>
      <c r="E46" s="178"/>
      <c r="F46" s="123"/>
      <c r="G46" s="183"/>
      <c r="H46" s="17"/>
      <c r="I46" s="16"/>
      <c r="J46" s="829" t="s">
        <v>145</v>
      </c>
      <c r="K46" s="829"/>
      <c r="L46" s="829"/>
      <c r="M46" s="829"/>
      <c r="N46" s="830"/>
      <c r="O46" s="27">
        <v>2</v>
      </c>
      <c r="P46" s="26">
        <v>3</v>
      </c>
      <c r="Q46" s="175" t="s">
        <v>143</v>
      </c>
      <c r="R46" s="24" t="s">
        <v>142</v>
      </c>
      <c r="S46" s="25" t="s">
        <v>6</v>
      </c>
      <c r="T46" s="24" t="s">
        <v>141</v>
      </c>
      <c r="U46" s="23" t="s">
        <v>140</v>
      </c>
      <c r="V46" s="22" t="s">
        <v>144</v>
      </c>
      <c r="W46" s="176"/>
      <c r="X46" s="287">
        <v>200572</v>
      </c>
      <c r="Y46" s="287">
        <v>200572</v>
      </c>
      <c r="Z46" s="288">
        <v>200572</v>
      </c>
      <c r="AA46" s="8"/>
      <c r="AB46" s="3"/>
    </row>
    <row r="47" spans="1:28" ht="29.25" customHeight="1" x14ac:dyDescent="0.2">
      <c r="A47" s="21"/>
      <c r="B47" s="173"/>
      <c r="C47" s="174"/>
      <c r="D47" s="202"/>
      <c r="E47" s="181"/>
      <c r="F47" s="124"/>
      <c r="G47" s="182"/>
      <c r="H47" s="125"/>
      <c r="I47" s="125"/>
      <c r="J47" s="811" t="s">
        <v>57</v>
      </c>
      <c r="K47" s="811"/>
      <c r="L47" s="811"/>
      <c r="M47" s="811"/>
      <c r="N47" s="812"/>
      <c r="O47" s="14">
        <v>2</v>
      </c>
      <c r="P47" s="13">
        <v>3</v>
      </c>
      <c r="Q47" s="175" t="s">
        <v>143</v>
      </c>
      <c r="R47" s="10" t="s">
        <v>142</v>
      </c>
      <c r="S47" s="11" t="s">
        <v>6</v>
      </c>
      <c r="T47" s="10" t="s">
        <v>141</v>
      </c>
      <c r="U47" s="9" t="s">
        <v>140</v>
      </c>
      <c r="V47" s="158" t="s">
        <v>52</v>
      </c>
      <c r="W47" s="176"/>
      <c r="X47" s="285">
        <v>24270</v>
      </c>
      <c r="Y47" s="285">
        <v>24270</v>
      </c>
      <c r="Z47" s="286">
        <v>24270</v>
      </c>
      <c r="AA47" s="8"/>
      <c r="AB47" s="3"/>
    </row>
    <row r="48" spans="1:28" ht="29.25" customHeight="1" x14ac:dyDescent="0.2">
      <c r="A48" s="21"/>
      <c r="B48" s="173"/>
      <c r="C48" s="174"/>
      <c r="D48" s="847" t="s">
        <v>139</v>
      </c>
      <c r="E48" s="822"/>
      <c r="F48" s="822"/>
      <c r="G48" s="822"/>
      <c r="H48" s="822"/>
      <c r="I48" s="822"/>
      <c r="J48" s="824"/>
      <c r="K48" s="824"/>
      <c r="L48" s="824"/>
      <c r="M48" s="824"/>
      <c r="N48" s="825"/>
      <c r="O48" s="33">
        <v>3</v>
      </c>
      <c r="P48" s="32" t="s">
        <v>1</v>
      </c>
      <c r="Q48" s="175" t="s">
        <v>1</v>
      </c>
      <c r="R48" s="117" t="s">
        <v>1</v>
      </c>
      <c r="S48" s="118" t="s">
        <v>1</v>
      </c>
      <c r="T48" s="117" t="s">
        <v>1</v>
      </c>
      <c r="U48" s="119" t="s">
        <v>1</v>
      </c>
      <c r="V48" s="31" t="s">
        <v>1</v>
      </c>
      <c r="W48" s="176"/>
      <c r="X48" s="345">
        <f>X49+X53+X59+X65</f>
        <v>222600</v>
      </c>
      <c r="Y48" s="345">
        <f>Y49+Y53+Y59+Y65</f>
        <v>122600</v>
      </c>
      <c r="Z48" s="346">
        <f>Z49+Z53+Z59+Z65</f>
        <v>138330</v>
      </c>
      <c r="AA48" s="8"/>
      <c r="AB48" s="3"/>
    </row>
    <row r="49" spans="1:28" ht="15" customHeight="1" x14ac:dyDescent="0.2">
      <c r="A49" s="21"/>
      <c r="B49" s="173"/>
      <c r="C49" s="174"/>
      <c r="D49" s="201"/>
      <c r="E49" s="801" t="s">
        <v>138</v>
      </c>
      <c r="F49" s="802"/>
      <c r="G49" s="802"/>
      <c r="H49" s="802"/>
      <c r="I49" s="802"/>
      <c r="J49" s="802"/>
      <c r="K49" s="802"/>
      <c r="L49" s="802"/>
      <c r="M49" s="802"/>
      <c r="N49" s="828"/>
      <c r="O49" s="95">
        <v>3</v>
      </c>
      <c r="P49" s="96">
        <v>4</v>
      </c>
      <c r="Q49" s="188" t="s">
        <v>1</v>
      </c>
      <c r="R49" s="97" t="s">
        <v>1</v>
      </c>
      <c r="S49" s="98" t="s">
        <v>1</v>
      </c>
      <c r="T49" s="97" t="s">
        <v>1</v>
      </c>
      <c r="U49" s="99" t="s">
        <v>1</v>
      </c>
      <c r="V49" s="100" t="s">
        <v>1</v>
      </c>
      <c r="W49" s="189"/>
      <c r="X49" s="337">
        <f t="shared" ref="X49:Z51" si="4">X50</f>
        <v>17900</v>
      </c>
      <c r="Y49" s="337">
        <f t="shared" si="4"/>
        <v>17900</v>
      </c>
      <c r="Z49" s="338">
        <f t="shared" si="4"/>
        <v>17900</v>
      </c>
      <c r="AA49" s="8"/>
      <c r="AB49" s="3"/>
    </row>
    <row r="50" spans="1:28" ht="15" customHeight="1" x14ac:dyDescent="0.2">
      <c r="A50" s="21"/>
      <c r="B50" s="173"/>
      <c r="C50" s="174"/>
      <c r="D50" s="201"/>
      <c r="E50" s="177"/>
      <c r="F50" s="805" t="s">
        <v>137</v>
      </c>
      <c r="G50" s="805"/>
      <c r="H50" s="805"/>
      <c r="I50" s="806"/>
      <c r="J50" s="806"/>
      <c r="K50" s="806"/>
      <c r="L50" s="806"/>
      <c r="M50" s="806"/>
      <c r="N50" s="807"/>
      <c r="O50" s="27">
        <v>3</v>
      </c>
      <c r="P50" s="26">
        <v>4</v>
      </c>
      <c r="Q50" s="175" t="s">
        <v>136</v>
      </c>
      <c r="R50" s="24" t="s">
        <v>133</v>
      </c>
      <c r="S50" s="25" t="s">
        <v>6</v>
      </c>
      <c r="T50" s="24" t="s">
        <v>5</v>
      </c>
      <c r="U50" s="23" t="s">
        <v>4</v>
      </c>
      <c r="V50" s="22" t="s">
        <v>1</v>
      </c>
      <c r="W50" s="176"/>
      <c r="X50" s="339">
        <f t="shared" si="4"/>
        <v>17900</v>
      </c>
      <c r="Y50" s="339">
        <f t="shared" si="4"/>
        <v>17900</v>
      </c>
      <c r="Z50" s="340">
        <f t="shared" si="4"/>
        <v>17900</v>
      </c>
      <c r="AA50" s="8"/>
      <c r="AB50" s="3"/>
    </row>
    <row r="51" spans="1:28" ht="86.25" customHeight="1" x14ac:dyDescent="0.2">
      <c r="A51" s="21"/>
      <c r="B51" s="173"/>
      <c r="C51" s="174"/>
      <c r="D51" s="201"/>
      <c r="E51" s="178"/>
      <c r="F51" s="179"/>
      <c r="G51" s="180"/>
      <c r="H51" s="16"/>
      <c r="I51" s="805" t="s">
        <v>135</v>
      </c>
      <c r="J51" s="806"/>
      <c r="K51" s="806"/>
      <c r="L51" s="806"/>
      <c r="M51" s="806"/>
      <c r="N51" s="807"/>
      <c r="O51" s="27">
        <v>3</v>
      </c>
      <c r="P51" s="26">
        <v>4</v>
      </c>
      <c r="Q51" s="175" t="s">
        <v>134</v>
      </c>
      <c r="R51" s="24" t="s">
        <v>133</v>
      </c>
      <c r="S51" s="25" t="s">
        <v>6</v>
      </c>
      <c r="T51" s="24" t="s">
        <v>5</v>
      </c>
      <c r="U51" s="23" t="s">
        <v>132</v>
      </c>
      <c r="V51" s="22" t="s">
        <v>1</v>
      </c>
      <c r="W51" s="176"/>
      <c r="X51" s="339">
        <f t="shared" si="4"/>
        <v>17900</v>
      </c>
      <c r="Y51" s="339">
        <f t="shared" si="4"/>
        <v>17900</v>
      </c>
      <c r="Z51" s="340">
        <f t="shared" si="4"/>
        <v>17900</v>
      </c>
      <c r="AA51" s="8"/>
      <c r="AB51" s="3"/>
    </row>
    <row r="52" spans="1:28" ht="29.25" customHeight="1" x14ac:dyDescent="0.2">
      <c r="A52" s="21"/>
      <c r="B52" s="173"/>
      <c r="C52" s="174"/>
      <c r="D52" s="201"/>
      <c r="E52" s="181"/>
      <c r="F52" s="124"/>
      <c r="G52" s="182"/>
      <c r="H52" s="125"/>
      <c r="I52" s="126"/>
      <c r="J52" s="811" t="s">
        <v>57</v>
      </c>
      <c r="K52" s="811"/>
      <c r="L52" s="811"/>
      <c r="M52" s="811"/>
      <c r="N52" s="812"/>
      <c r="O52" s="14">
        <v>3</v>
      </c>
      <c r="P52" s="13">
        <v>4</v>
      </c>
      <c r="Q52" s="175" t="s">
        <v>134</v>
      </c>
      <c r="R52" s="10" t="s">
        <v>133</v>
      </c>
      <c r="S52" s="11" t="s">
        <v>6</v>
      </c>
      <c r="T52" s="10" t="s">
        <v>5</v>
      </c>
      <c r="U52" s="9" t="s">
        <v>132</v>
      </c>
      <c r="V52" s="158" t="s">
        <v>52</v>
      </c>
      <c r="W52" s="176"/>
      <c r="X52" s="285">
        <v>17900</v>
      </c>
      <c r="Y52" s="285">
        <v>17900</v>
      </c>
      <c r="Z52" s="286">
        <v>17900</v>
      </c>
      <c r="AA52" s="8"/>
      <c r="AB52" s="3"/>
    </row>
    <row r="53" spans="1:28" ht="29.25" customHeight="1" x14ac:dyDescent="0.2">
      <c r="A53" s="21"/>
      <c r="B53" s="173"/>
      <c r="C53" s="174"/>
      <c r="D53" s="201"/>
      <c r="E53" s="801" t="s">
        <v>131</v>
      </c>
      <c r="F53" s="802"/>
      <c r="G53" s="802"/>
      <c r="H53" s="802"/>
      <c r="I53" s="802"/>
      <c r="J53" s="803"/>
      <c r="K53" s="803"/>
      <c r="L53" s="803"/>
      <c r="M53" s="803"/>
      <c r="N53" s="804"/>
      <c r="O53" s="90">
        <v>3</v>
      </c>
      <c r="P53" s="91">
        <v>9</v>
      </c>
      <c r="Q53" s="188" t="s">
        <v>1</v>
      </c>
      <c r="R53" s="111" t="s">
        <v>1</v>
      </c>
      <c r="S53" s="112" t="s">
        <v>1</v>
      </c>
      <c r="T53" s="111" t="s">
        <v>1</v>
      </c>
      <c r="U53" s="113" t="s">
        <v>1</v>
      </c>
      <c r="V53" s="93" t="s">
        <v>1</v>
      </c>
      <c r="W53" s="189"/>
      <c r="X53" s="341">
        <f t="shared" ref="X53:Z57" si="5">X54</f>
        <v>0</v>
      </c>
      <c r="Y53" s="341">
        <f t="shared" si="5"/>
        <v>0</v>
      </c>
      <c r="Z53" s="342">
        <f t="shared" si="5"/>
        <v>0</v>
      </c>
      <c r="AA53" s="8"/>
      <c r="AB53" s="3"/>
    </row>
    <row r="54" spans="1:28" ht="57.75" customHeight="1" x14ac:dyDescent="0.2">
      <c r="A54" s="21"/>
      <c r="B54" s="173"/>
      <c r="C54" s="174"/>
      <c r="D54" s="201"/>
      <c r="E54" s="177"/>
      <c r="F54" s="805" t="s">
        <v>20</v>
      </c>
      <c r="G54" s="806"/>
      <c r="H54" s="806"/>
      <c r="I54" s="806"/>
      <c r="J54" s="806"/>
      <c r="K54" s="806"/>
      <c r="L54" s="806"/>
      <c r="M54" s="806"/>
      <c r="N54" s="807"/>
      <c r="O54" s="27">
        <v>3</v>
      </c>
      <c r="P54" s="26">
        <v>9</v>
      </c>
      <c r="Q54" s="175" t="s">
        <v>19</v>
      </c>
      <c r="R54" s="24" t="s">
        <v>11</v>
      </c>
      <c r="S54" s="25" t="s">
        <v>6</v>
      </c>
      <c r="T54" s="24" t="s">
        <v>5</v>
      </c>
      <c r="U54" s="23" t="s">
        <v>4</v>
      </c>
      <c r="V54" s="22" t="s">
        <v>1</v>
      </c>
      <c r="W54" s="176"/>
      <c r="X54" s="339">
        <f t="shared" si="5"/>
        <v>0</v>
      </c>
      <c r="Y54" s="339">
        <f t="shared" si="5"/>
        <v>0</v>
      </c>
      <c r="Z54" s="340">
        <f t="shared" si="5"/>
        <v>0</v>
      </c>
      <c r="AA54" s="8"/>
      <c r="AB54" s="3"/>
    </row>
    <row r="55" spans="1:28" ht="43.5" customHeight="1" x14ac:dyDescent="0.2">
      <c r="A55" s="21"/>
      <c r="B55" s="173"/>
      <c r="C55" s="174"/>
      <c r="D55" s="201"/>
      <c r="E55" s="178"/>
      <c r="F55" s="16"/>
      <c r="G55" s="805" t="s">
        <v>130</v>
      </c>
      <c r="H55" s="806"/>
      <c r="I55" s="806"/>
      <c r="J55" s="806"/>
      <c r="K55" s="806"/>
      <c r="L55" s="806"/>
      <c r="M55" s="806"/>
      <c r="N55" s="807"/>
      <c r="O55" s="27">
        <v>3</v>
      </c>
      <c r="P55" s="26">
        <v>9</v>
      </c>
      <c r="Q55" s="175" t="s">
        <v>129</v>
      </c>
      <c r="R55" s="24" t="s">
        <v>11</v>
      </c>
      <c r="S55" s="25" t="s">
        <v>124</v>
      </c>
      <c r="T55" s="24" t="s">
        <v>5</v>
      </c>
      <c r="U55" s="23" t="s">
        <v>4</v>
      </c>
      <c r="V55" s="22" t="s">
        <v>1</v>
      </c>
      <c r="W55" s="176"/>
      <c r="X55" s="339">
        <f t="shared" si="5"/>
        <v>0</v>
      </c>
      <c r="Y55" s="339">
        <f t="shared" si="5"/>
        <v>0</v>
      </c>
      <c r="Z55" s="340">
        <f t="shared" si="5"/>
        <v>0</v>
      </c>
      <c r="AA55" s="8"/>
      <c r="AB55" s="3"/>
    </row>
    <row r="56" spans="1:28" ht="29.25" customHeight="1" x14ac:dyDescent="0.2">
      <c r="A56" s="21"/>
      <c r="B56" s="173"/>
      <c r="C56" s="174"/>
      <c r="D56" s="201"/>
      <c r="E56" s="178"/>
      <c r="F56" s="123"/>
      <c r="G56" s="180"/>
      <c r="H56" s="805" t="s">
        <v>128</v>
      </c>
      <c r="I56" s="806"/>
      <c r="J56" s="806"/>
      <c r="K56" s="806"/>
      <c r="L56" s="806"/>
      <c r="M56" s="806"/>
      <c r="N56" s="807"/>
      <c r="O56" s="27">
        <v>3</v>
      </c>
      <c r="P56" s="26">
        <v>9</v>
      </c>
      <c r="Q56" s="175" t="s">
        <v>127</v>
      </c>
      <c r="R56" s="24" t="s">
        <v>11</v>
      </c>
      <c r="S56" s="25" t="s">
        <v>124</v>
      </c>
      <c r="T56" s="24" t="s">
        <v>9</v>
      </c>
      <c r="U56" s="23" t="s">
        <v>4</v>
      </c>
      <c r="V56" s="22" t="s">
        <v>1</v>
      </c>
      <c r="W56" s="176"/>
      <c r="X56" s="339">
        <f t="shared" si="5"/>
        <v>0</v>
      </c>
      <c r="Y56" s="339">
        <f t="shared" si="5"/>
        <v>0</v>
      </c>
      <c r="Z56" s="340">
        <f t="shared" si="5"/>
        <v>0</v>
      </c>
      <c r="AA56" s="8"/>
      <c r="AB56" s="3"/>
    </row>
    <row r="57" spans="1:28" ht="29.25" customHeight="1" x14ac:dyDescent="0.2">
      <c r="A57" s="21"/>
      <c r="B57" s="173"/>
      <c r="C57" s="174"/>
      <c r="D57" s="201"/>
      <c r="E57" s="178"/>
      <c r="F57" s="123"/>
      <c r="G57" s="183"/>
      <c r="H57" s="16"/>
      <c r="I57" s="805" t="s">
        <v>126</v>
      </c>
      <c r="J57" s="806"/>
      <c r="K57" s="806"/>
      <c r="L57" s="806"/>
      <c r="M57" s="806"/>
      <c r="N57" s="807"/>
      <c r="O57" s="27">
        <v>3</v>
      </c>
      <c r="P57" s="26">
        <v>9</v>
      </c>
      <c r="Q57" s="175" t="s">
        <v>125</v>
      </c>
      <c r="R57" s="24" t="s">
        <v>11</v>
      </c>
      <c r="S57" s="25" t="s">
        <v>124</v>
      </c>
      <c r="T57" s="24" t="s">
        <v>9</v>
      </c>
      <c r="U57" s="23" t="s">
        <v>123</v>
      </c>
      <c r="V57" s="22" t="s">
        <v>1</v>
      </c>
      <c r="W57" s="176"/>
      <c r="X57" s="339">
        <f t="shared" si="5"/>
        <v>0</v>
      </c>
      <c r="Y57" s="339">
        <f t="shared" si="5"/>
        <v>0</v>
      </c>
      <c r="Z57" s="340">
        <f t="shared" si="5"/>
        <v>0</v>
      </c>
      <c r="AA57" s="8"/>
      <c r="AB57" s="3"/>
    </row>
    <row r="58" spans="1:28" ht="29.25" customHeight="1" x14ac:dyDescent="0.2">
      <c r="A58" s="21"/>
      <c r="B58" s="173"/>
      <c r="C58" s="174"/>
      <c r="D58" s="201"/>
      <c r="E58" s="181"/>
      <c r="F58" s="124"/>
      <c r="G58" s="182"/>
      <c r="H58" s="125"/>
      <c r="I58" s="126"/>
      <c r="J58" s="811" t="s">
        <v>57</v>
      </c>
      <c r="K58" s="811"/>
      <c r="L58" s="811"/>
      <c r="M58" s="811"/>
      <c r="N58" s="812"/>
      <c r="O58" s="14">
        <v>3</v>
      </c>
      <c r="P58" s="13">
        <v>9</v>
      </c>
      <c r="Q58" s="175" t="s">
        <v>125</v>
      </c>
      <c r="R58" s="10" t="s">
        <v>11</v>
      </c>
      <c r="S58" s="11" t="s">
        <v>124</v>
      </c>
      <c r="T58" s="10" t="s">
        <v>9</v>
      </c>
      <c r="U58" s="9" t="s">
        <v>123</v>
      </c>
      <c r="V58" s="158" t="s">
        <v>52</v>
      </c>
      <c r="W58" s="176"/>
      <c r="X58" s="285"/>
      <c r="Y58" s="285"/>
      <c r="Z58" s="286"/>
      <c r="AA58" s="8"/>
      <c r="AB58" s="3"/>
    </row>
    <row r="59" spans="1:28" ht="26.25" customHeight="1" x14ac:dyDescent="0.2">
      <c r="A59" s="21"/>
      <c r="B59" s="173"/>
      <c r="C59" s="174"/>
      <c r="D59" s="201"/>
      <c r="E59" s="801" t="s">
        <v>122</v>
      </c>
      <c r="F59" s="802"/>
      <c r="G59" s="802"/>
      <c r="H59" s="802"/>
      <c r="I59" s="802"/>
      <c r="J59" s="803"/>
      <c r="K59" s="803"/>
      <c r="L59" s="803"/>
      <c r="M59" s="803"/>
      <c r="N59" s="804"/>
      <c r="O59" s="90">
        <v>3</v>
      </c>
      <c r="P59" s="91">
        <v>10</v>
      </c>
      <c r="Q59" s="188" t="s">
        <v>1</v>
      </c>
      <c r="R59" s="111" t="s">
        <v>1</v>
      </c>
      <c r="S59" s="112" t="s">
        <v>1</v>
      </c>
      <c r="T59" s="111" t="s">
        <v>1</v>
      </c>
      <c r="U59" s="113" t="s">
        <v>1</v>
      </c>
      <c r="V59" s="93" t="s">
        <v>1</v>
      </c>
      <c r="W59" s="189"/>
      <c r="X59" s="341">
        <f t="shared" ref="X59:Z63" si="6">X60</f>
        <v>144700</v>
      </c>
      <c r="Y59" s="341">
        <f t="shared" si="6"/>
        <v>104700</v>
      </c>
      <c r="Z59" s="342">
        <f t="shared" si="6"/>
        <v>120430</v>
      </c>
      <c r="AA59" s="8"/>
      <c r="AB59" s="3"/>
    </row>
    <row r="60" spans="1:28" ht="62.25" customHeight="1" x14ac:dyDescent="0.2">
      <c r="A60" s="21"/>
      <c r="B60" s="173"/>
      <c r="C60" s="174"/>
      <c r="D60" s="201"/>
      <c r="E60" s="177"/>
      <c r="F60" s="805" t="s">
        <v>640</v>
      </c>
      <c r="G60" s="806"/>
      <c r="H60" s="806"/>
      <c r="I60" s="806"/>
      <c r="J60" s="806"/>
      <c r="K60" s="806"/>
      <c r="L60" s="806"/>
      <c r="M60" s="806"/>
      <c r="N60" s="807"/>
      <c r="O60" s="27">
        <v>3</v>
      </c>
      <c r="P60" s="26">
        <v>10</v>
      </c>
      <c r="Q60" s="175" t="s">
        <v>19</v>
      </c>
      <c r="R60" s="24" t="s">
        <v>11</v>
      </c>
      <c r="S60" s="25" t="s">
        <v>6</v>
      </c>
      <c r="T60" s="24" t="s">
        <v>5</v>
      </c>
      <c r="U60" s="23" t="s">
        <v>4</v>
      </c>
      <c r="V60" s="22" t="s">
        <v>1</v>
      </c>
      <c r="W60" s="176"/>
      <c r="X60" s="339">
        <f t="shared" si="6"/>
        <v>144700</v>
      </c>
      <c r="Y60" s="339">
        <f t="shared" si="6"/>
        <v>104700</v>
      </c>
      <c r="Z60" s="340">
        <f t="shared" si="6"/>
        <v>120430</v>
      </c>
      <c r="AA60" s="8"/>
      <c r="AB60" s="3"/>
    </row>
    <row r="61" spans="1:28" ht="15" customHeight="1" x14ac:dyDescent="0.2">
      <c r="A61" s="21"/>
      <c r="B61" s="173"/>
      <c r="C61" s="174"/>
      <c r="D61" s="201"/>
      <c r="E61" s="178"/>
      <c r="F61" s="16"/>
      <c r="G61" s="805" t="s">
        <v>121</v>
      </c>
      <c r="H61" s="806"/>
      <c r="I61" s="806"/>
      <c r="J61" s="806"/>
      <c r="K61" s="806"/>
      <c r="L61" s="806"/>
      <c r="M61" s="806"/>
      <c r="N61" s="807"/>
      <c r="O61" s="27">
        <v>3</v>
      </c>
      <c r="P61" s="26">
        <v>10</v>
      </c>
      <c r="Q61" s="175" t="s">
        <v>120</v>
      </c>
      <c r="R61" s="24" t="s">
        <v>11</v>
      </c>
      <c r="S61" s="25">
        <v>0</v>
      </c>
      <c r="T61" s="24" t="s">
        <v>5</v>
      </c>
      <c r="U61" s="23" t="s">
        <v>4</v>
      </c>
      <c r="V61" s="22" t="s">
        <v>1</v>
      </c>
      <c r="W61" s="176"/>
      <c r="X61" s="339">
        <f t="shared" si="6"/>
        <v>144700</v>
      </c>
      <c r="Y61" s="339">
        <f t="shared" si="6"/>
        <v>104700</v>
      </c>
      <c r="Z61" s="340">
        <f t="shared" si="6"/>
        <v>120430</v>
      </c>
      <c r="AA61" s="8"/>
      <c r="AB61" s="3"/>
    </row>
    <row r="62" spans="1:28" ht="29.25" customHeight="1" x14ac:dyDescent="0.2">
      <c r="A62" s="21"/>
      <c r="B62" s="173"/>
      <c r="C62" s="174"/>
      <c r="D62" s="201"/>
      <c r="E62" s="178"/>
      <c r="F62" s="123"/>
      <c r="G62" s="180"/>
      <c r="H62" s="805" t="s">
        <v>119</v>
      </c>
      <c r="I62" s="806"/>
      <c r="J62" s="806"/>
      <c r="K62" s="806"/>
      <c r="L62" s="806"/>
      <c r="M62" s="806"/>
      <c r="N62" s="807"/>
      <c r="O62" s="27">
        <v>3</v>
      </c>
      <c r="P62" s="26">
        <v>10</v>
      </c>
      <c r="Q62" s="175" t="s">
        <v>118</v>
      </c>
      <c r="R62" s="24" t="s">
        <v>11</v>
      </c>
      <c r="S62" s="25">
        <v>0</v>
      </c>
      <c r="T62" s="24" t="s">
        <v>9</v>
      </c>
      <c r="U62" s="23" t="s">
        <v>4</v>
      </c>
      <c r="V62" s="22" t="s">
        <v>1</v>
      </c>
      <c r="W62" s="176"/>
      <c r="X62" s="339">
        <f t="shared" si="6"/>
        <v>144700</v>
      </c>
      <c r="Y62" s="339">
        <f t="shared" si="6"/>
        <v>104700</v>
      </c>
      <c r="Z62" s="340">
        <f t="shared" si="6"/>
        <v>120430</v>
      </c>
      <c r="AA62" s="8"/>
      <c r="AB62" s="3"/>
    </row>
    <row r="63" spans="1:28" ht="29.25" customHeight="1" x14ac:dyDescent="0.2">
      <c r="A63" s="21"/>
      <c r="B63" s="173"/>
      <c r="C63" s="174"/>
      <c r="D63" s="201"/>
      <c r="E63" s="178"/>
      <c r="F63" s="123"/>
      <c r="G63" s="183"/>
      <c r="H63" s="16"/>
      <c r="I63" s="805" t="s">
        <v>117</v>
      </c>
      <c r="J63" s="806"/>
      <c r="K63" s="806"/>
      <c r="L63" s="806"/>
      <c r="M63" s="806"/>
      <c r="N63" s="807"/>
      <c r="O63" s="27">
        <v>3</v>
      </c>
      <c r="P63" s="26">
        <v>10</v>
      </c>
      <c r="Q63" s="175" t="s">
        <v>116</v>
      </c>
      <c r="R63" s="24" t="s">
        <v>11</v>
      </c>
      <c r="S63" s="25">
        <v>9</v>
      </c>
      <c r="T63" s="24" t="s">
        <v>9</v>
      </c>
      <c r="U63" s="23">
        <v>90053</v>
      </c>
      <c r="V63" s="22" t="s">
        <v>1</v>
      </c>
      <c r="W63" s="176"/>
      <c r="X63" s="339">
        <f t="shared" si="6"/>
        <v>144700</v>
      </c>
      <c r="Y63" s="339">
        <f t="shared" si="6"/>
        <v>104700</v>
      </c>
      <c r="Z63" s="340">
        <f t="shared" si="6"/>
        <v>120430</v>
      </c>
      <c r="AA63" s="8"/>
      <c r="AB63" s="3"/>
    </row>
    <row r="64" spans="1:28" ht="29.25" customHeight="1" x14ac:dyDescent="0.2">
      <c r="A64" s="21"/>
      <c r="B64" s="173"/>
      <c r="C64" s="174"/>
      <c r="D64" s="202"/>
      <c r="E64" s="181"/>
      <c r="F64" s="124"/>
      <c r="G64" s="182"/>
      <c r="H64" s="125"/>
      <c r="I64" s="126"/>
      <c r="J64" s="811" t="s">
        <v>57</v>
      </c>
      <c r="K64" s="811"/>
      <c r="L64" s="811"/>
      <c r="M64" s="811"/>
      <c r="N64" s="812"/>
      <c r="O64" s="14">
        <v>3</v>
      </c>
      <c r="P64" s="13">
        <v>10</v>
      </c>
      <c r="Q64" s="175" t="s">
        <v>116</v>
      </c>
      <c r="R64" s="10" t="s">
        <v>11</v>
      </c>
      <c r="S64" s="11">
        <v>9</v>
      </c>
      <c r="T64" s="10" t="s">
        <v>9</v>
      </c>
      <c r="U64" s="9">
        <v>90053</v>
      </c>
      <c r="V64" s="158" t="s">
        <v>52</v>
      </c>
      <c r="W64" s="176"/>
      <c r="X64" s="285">
        <v>144700</v>
      </c>
      <c r="Y64" s="285">
        <v>104700</v>
      </c>
      <c r="Z64" s="286">
        <v>120430</v>
      </c>
      <c r="AA64" s="8"/>
      <c r="AB64" s="3"/>
    </row>
    <row r="65" spans="1:28" ht="29.25" customHeight="1" x14ac:dyDescent="0.2">
      <c r="A65" s="21"/>
      <c r="B65" s="173"/>
      <c r="C65" s="174"/>
      <c r="D65" s="202"/>
      <c r="E65" s="181"/>
      <c r="F65" s="511"/>
      <c r="G65" s="182"/>
      <c r="H65" s="512"/>
      <c r="I65" s="513"/>
      <c r="J65" s="85"/>
      <c r="K65" s="85"/>
      <c r="L65" s="85"/>
      <c r="M65" s="578" t="s">
        <v>589</v>
      </c>
      <c r="N65" s="599"/>
      <c r="O65" s="600">
        <v>3</v>
      </c>
      <c r="P65" s="580">
        <v>14</v>
      </c>
      <c r="Q65" s="601"/>
      <c r="R65" s="582"/>
      <c r="S65" s="583"/>
      <c r="T65" s="582"/>
      <c r="U65" s="602"/>
      <c r="V65" s="579"/>
      <c r="W65" s="603"/>
      <c r="X65" s="604">
        <f t="shared" ref="X65:Z67" si="7">X66</f>
        <v>60000</v>
      </c>
      <c r="Y65" s="604">
        <f t="shared" si="7"/>
        <v>0</v>
      </c>
      <c r="Z65" s="605">
        <f t="shared" si="7"/>
        <v>0</v>
      </c>
      <c r="AA65" s="8"/>
      <c r="AB65" s="3"/>
    </row>
    <row r="66" spans="1:28" ht="19.5" customHeight="1" x14ac:dyDescent="0.2">
      <c r="A66" s="21"/>
      <c r="B66" s="173"/>
      <c r="C66" s="174"/>
      <c r="D66" s="202"/>
      <c r="E66" s="181"/>
      <c r="F66" s="511"/>
      <c r="G66" s="182"/>
      <c r="H66" s="512"/>
      <c r="I66" s="513"/>
      <c r="J66" s="85"/>
      <c r="K66" s="85"/>
      <c r="L66" s="85"/>
      <c r="M66" s="514" t="s">
        <v>590</v>
      </c>
      <c r="N66" s="515"/>
      <c r="O66" s="562">
        <v>3</v>
      </c>
      <c r="P66" s="13">
        <v>14</v>
      </c>
      <c r="Q66" s="175"/>
      <c r="R66" s="563">
        <v>75</v>
      </c>
      <c r="S66" s="11">
        <v>0</v>
      </c>
      <c r="T66" s="563">
        <v>0</v>
      </c>
      <c r="U66" s="9">
        <v>0</v>
      </c>
      <c r="V66" s="518"/>
      <c r="W66" s="176"/>
      <c r="X66" s="606">
        <f t="shared" si="7"/>
        <v>60000</v>
      </c>
      <c r="Y66" s="606">
        <f t="shared" si="7"/>
        <v>0</v>
      </c>
      <c r="Z66" s="607">
        <f t="shared" si="7"/>
        <v>0</v>
      </c>
      <c r="AA66" s="8"/>
      <c r="AB66" s="3"/>
    </row>
    <row r="67" spans="1:28" ht="45" customHeight="1" x14ac:dyDescent="0.2">
      <c r="A67" s="21"/>
      <c r="B67" s="173"/>
      <c r="C67" s="174"/>
      <c r="D67" s="202"/>
      <c r="E67" s="181"/>
      <c r="F67" s="511"/>
      <c r="G67" s="182"/>
      <c r="H67" s="512"/>
      <c r="I67" s="513"/>
      <c r="J67" s="85"/>
      <c r="K67" s="85"/>
      <c r="L67" s="85"/>
      <c r="M67" s="514" t="s">
        <v>591</v>
      </c>
      <c r="N67" s="515"/>
      <c r="O67" s="562">
        <v>3</v>
      </c>
      <c r="P67" s="13">
        <v>14</v>
      </c>
      <c r="Q67" s="175"/>
      <c r="R67" s="563">
        <v>75</v>
      </c>
      <c r="S67" s="11">
        <v>0</v>
      </c>
      <c r="T67" s="563">
        <v>0</v>
      </c>
      <c r="U67" s="9">
        <v>90003</v>
      </c>
      <c r="V67" s="518"/>
      <c r="W67" s="176"/>
      <c r="X67" s="606">
        <f t="shared" si="7"/>
        <v>60000</v>
      </c>
      <c r="Y67" s="606">
        <f t="shared" si="7"/>
        <v>0</v>
      </c>
      <c r="Z67" s="607">
        <f t="shared" si="7"/>
        <v>0</v>
      </c>
      <c r="AA67" s="8"/>
      <c r="AB67" s="3"/>
    </row>
    <row r="68" spans="1:28" ht="29.25" customHeight="1" x14ac:dyDescent="0.2">
      <c r="A68" s="21"/>
      <c r="B68" s="173"/>
      <c r="C68" s="174"/>
      <c r="D68" s="202"/>
      <c r="E68" s="181"/>
      <c r="F68" s="511"/>
      <c r="G68" s="182"/>
      <c r="H68" s="512"/>
      <c r="I68" s="513"/>
      <c r="J68" s="85"/>
      <c r="K68" s="85"/>
      <c r="L68" s="85"/>
      <c r="M68" s="514" t="s">
        <v>57</v>
      </c>
      <c r="N68" s="515"/>
      <c r="O68" s="562">
        <v>3</v>
      </c>
      <c r="P68" s="13">
        <v>14</v>
      </c>
      <c r="Q68" s="175"/>
      <c r="R68" s="563">
        <v>75</v>
      </c>
      <c r="S68" s="11">
        <v>0</v>
      </c>
      <c r="T68" s="563">
        <v>0</v>
      </c>
      <c r="U68" s="9">
        <v>90003</v>
      </c>
      <c r="V68" s="518">
        <v>240</v>
      </c>
      <c r="W68" s="176"/>
      <c r="X68" s="285">
        <v>60000</v>
      </c>
      <c r="Y68" s="285"/>
      <c r="Z68" s="286"/>
      <c r="AA68" s="8"/>
      <c r="AB68" s="3"/>
    </row>
    <row r="69" spans="1:28" ht="15" customHeight="1" x14ac:dyDescent="0.2">
      <c r="A69" s="21"/>
      <c r="B69" s="173"/>
      <c r="C69" s="174"/>
      <c r="D69" s="847" t="s">
        <v>114</v>
      </c>
      <c r="E69" s="822"/>
      <c r="F69" s="822"/>
      <c r="G69" s="822"/>
      <c r="H69" s="822"/>
      <c r="I69" s="822"/>
      <c r="J69" s="824"/>
      <c r="K69" s="824"/>
      <c r="L69" s="824"/>
      <c r="M69" s="824"/>
      <c r="N69" s="825"/>
      <c r="O69" s="33">
        <v>4</v>
      </c>
      <c r="P69" s="32" t="s">
        <v>1</v>
      </c>
      <c r="Q69" s="595" t="s">
        <v>1</v>
      </c>
      <c r="R69" s="117" t="s">
        <v>1</v>
      </c>
      <c r="S69" s="118" t="s">
        <v>1</v>
      </c>
      <c r="T69" s="117" t="s">
        <v>1</v>
      </c>
      <c r="U69" s="119" t="s">
        <v>1</v>
      </c>
      <c r="V69" s="31" t="s">
        <v>1</v>
      </c>
      <c r="W69" s="594"/>
      <c r="X69" s="345">
        <f>X70+X79</f>
        <v>1963613</v>
      </c>
      <c r="Y69" s="345">
        <f>Y70+Y79</f>
        <v>1963613</v>
      </c>
      <c r="Z69" s="346">
        <f>Z70+Z79</f>
        <v>1983613</v>
      </c>
      <c r="AA69" s="8"/>
      <c r="AB69" s="3"/>
    </row>
    <row r="70" spans="1:28" ht="15" customHeight="1" x14ac:dyDescent="0.2">
      <c r="A70" s="21"/>
      <c r="B70" s="173"/>
      <c r="C70" s="174"/>
      <c r="D70" s="201"/>
      <c r="E70" s="801" t="s">
        <v>113</v>
      </c>
      <c r="F70" s="802"/>
      <c r="G70" s="802"/>
      <c r="H70" s="802"/>
      <c r="I70" s="802"/>
      <c r="J70" s="802"/>
      <c r="K70" s="802"/>
      <c r="L70" s="802"/>
      <c r="M70" s="802"/>
      <c r="N70" s="828"/>
      <c r="O70" s="95">
        <v>4</v>
      </c>
      <c r="P70" s="96">
        <v>9</v>
      </c>
      <c r="Q70" s="188" t="s">
        <v>1</v>
      </c>
      <c r="R70" s="97" t="s">
        <v>1</v>
      </c>
      <c r="S70" s="98" t="s">
        <v>1</v>
      </c>
      <c r="T70" s="97" t="s">
        <v>1</v>
      </c>
      <c r="U70" s="99" t="s">
        <v>1</v>
      </c>
      <c r="V70" s="100" t="s">
        <v>1</v>
      </c>
      <c r="W70" s="189"/>
      <c r="X70" s="337">
        <f t="shared" ref="X70:Z71" si="8">X71</f>
        <v>1933613</v>
      </c>
      <c r="Y70" s="337">
        <f t="shared" si="8"/>
        <v>1933613</v>
      </c>
      <c r="Z70" s="338">
        <f t="shared" si="8"/>
        <v>1933613</v>
      </c>
      <c r="AA70" s="8"/>
      <c r="AB70" s="3"/>
    </row>
    <row r="71" spans="1:28" ht="57.75" customHeight="1" x14ac:dyDescent="0.2">
      <c r="A71" s="21"/>
      <c r="B71" s="173"/>
      <c r="C71" s="174"/>
      <c r="D71" s="201"/>
      <c r="E71" s="177"/>
      <c r="F71" s="805" t="s">
        <v>640</v>
      </c>
      <c r="G71" s="806"/>
      <c r="H71" s="806"/>
      <c r="I71" s="806"/>
      <c r="J71" s="806"/>
      <c r="K71" s="806"/>
      <c r="L71" s="806"/>
      <c r="M71" s="806"/>
      <c r="N71" s="807"/>
      <c r="O71" s="27">
        <v>4</v>
      </c>
      <c r="P71" s="26">
        <v>9</v>
      </c>
      <c r="Q71" s="175" t="s">
        <v>19</v>
      </c>
      <c r="R71" s="24" t="s">
        <v>11</v>
      </c>
      <c r="S71" s="25" t="s">
        <v>6</v>
      </c>
      <c r="T71" s="24" t="s">
        <v>5</v>
      </c>
      <c r="U71" s="23" t="s">
        <v>4</v>
      </c>
      <c r="V71" s="22" t="s">
        <v>1</v>
      </c>
      <c r="W71" s="176"/>
      <c r="X71" s="339">
        <f t="shared" si="8"/>
        <v>1933613</v>
      </c>
      <c r="Y71" s="339">
        <f t="shared" si="8"/>
        <v>1933613</v>
      </c>
      <c r="Z71" s="340">
        <f t="shared" si="8"/>
        <v>1933613</v>
      </c>
      <c r="AA71" s="8"/>
      <c r="AB71" s="3"/>
    </row>
    <row r="72" spans="1:28" ht="15" customHeight="1" x14ac:dyDescent="0.2">
      <c r="A72" s="21"/>
      <c r="B72" s="173"/>
      <c r="C72" s="174"/>
      <c r="D72" s="201"/>
      <c r="E72" s="178"/>
      <c r="F72" s="16"/>
      <c r="G72" s="805" t="s">
        <v>112</v>
      </c>
      <c r="H72" s="806"/>
      <c r="I72" s="806"/>
      <c r="J72" s="806"/>
      <c r="K72" s="806"/>
      <c r="L72" s="806"/>
      <c r="M72" s="806"/>
      <c r="N72" s="807"/>
      <c r="O72" s="27">
        <v>4</v>
      </c>
      <c r="P72" s="26">
        <v>9</v>
      </c>
      <c r="Q72" s="175" t="s">
        <v>111</v>
      </c>
      <c r="R72" s="24" t="s">
        <v>11</v>
      </c>
      <c r="S72" s="25" t="s">
        <v>32</v>
      </c>
      <c r="T72" s="24" t="s">
        <v>5</v>
      </c>
      <c r="U72" s="23" t="s">
        <v>4</v>
      </c>
      <c r="V72" s="22" t="s">
        <v>1</v>
      </c>
      <c r="W72" s="176"/>
      <c r="X72" s="339">
        <f>X73+X76</f>
        <v>1933613</v>
      </c>
      <c r="Y72" s="339">
        <f>Y73+Y76</f>
        <v>1933613</v>
      </c>
      <c r="Z72" s="340">
        <f>Z73+Z76</f>
        <v>1933613</v>
      </c>
      <c r="AA72" s="8"/>
      <c r="AB72" s="3"/>
    </row>
    <row r="73" spans="1:28" ht="29.25" customHeight="1" x14ac:dyDescent="0.2">
      <c r="A73" s="21"/>
      <c r="B73" s="173"/>
      <c r="C73" s="174"/>
      <c r="D73" s="201"/>
      <c r="E73" s="178"/>
      <c r="F73" s="123"/>
      <c r="G73" s="180"/>
      <c r="H73" s="805" t="s">
        <v>110</v>
      </c>
      <c r="I73" s="806"/>
      <c r="J73" s="806"/>
      <c r="K73" s="806"/>
      <c r="L73" s="806"/>
      <c r="M73" s="806"/>
      <c r="N73" s="807"/>
      <c r="O73" s="27">
        <v>4</v>
      </c>
      <c r="P73" s="26">
        <v>9</v>
      </c>
      <c r="Q73" s="175" t="s">
        <v>109</v>
      </c>
      <c r="R73" s="24" t="s">
        <v>11</v>
      </c>
      <c r="S73" s="25" t="s">
        <v>32</v>
      </c>
      <c r="T73" s="24" t="s">
        <v>106</v>
      </c>
      <c r="U73" s="23" t="s">
        <v>4</v>
      </c>
      <c r="V73" s="22" t="s">
        <v>1</v>
      </c>
      <c r="W73" s="176"/>
      <c r="X73" s="339">
        <f t="shared" ref="X73:Z74" si="9">X74</f>
        <v>1633613</v>
      </c>
      <c r="Y73" s="339">
        <f t="shared" si="9"/>
        <v>1633613</v>
      </c>
      <c r="Z73" s="340">
        <f t="shared" si="9"/>
        <v>1633613</v>
      </c>
      <c r="AA73" s="8"/>
      <c r="AB73" s="3"/>
    </row>
    <row r="74" spans="1:28" ht="29.25" customHeight="1" x14ac:dyDescent="0.2">
      <c r="A74" s="21"/>
      <c r="B74" s="173"/>
      <c r="C74" s="174"/>
      <c r="D74" s="201"/>
      <c r="E74" s="178"/>
      <c r="F74" s="123"/>
      <c r="G74" s="183"/>
      <c r="H74" s="16"/>
      <c r="I74" s="805" t="s">
        <v>108</v>
      </c>
      <c r="J74" s="806"/>
      <c r="K74" s="806"/>
      <c r="L74" s="806"/>
      <c r="M74" s="806"/>
      <c r="N74" s="807"/>
      <c r="O74" s="27">
        <v>4</v>
      </c>
      <c r="P74" s="26">
        <v>9</v>
      </c>
      <c r="Q74" s="175" t="s">
        <v>107</v>
      </c>
      <c r="R74" s="24" t="s">
        <v>11</v>
      </c>
      <c r="S74" s="25" t="s">
        <v>32</v>
      </c>
      <c r="T74" s="24" t="s">
        <v>106</v>
      </c>
      <c r="U74" s="23" t="s">
        <v>105</v>
      </c>
      <c r="V74" s="22" t="s">
        <v>1</v>
      </c>
      <c r="W74" s="176"/>
      <c r="X74" s="339">
        <f t="shared" si="9"/>
        <v>1633613</v>
      </c>
      <c r="Y74" s="339">
        <f t="shared" si="9"/>
        <v>1633613</v>
      </c>
      <c r="Z74" s="340">
        <f t="shared" si="9"/>
        <v>1633613</v>
      </c>
      <c r="AA74" s="8"/>
      <c r="AB74" s="3"/>
    </row>
    <row r="75" spans="1:28" ht="29.25" customHeight="1" x14ac:dyDescent="0.2">
      <c r="A75" s="21"/>
      <c r="B75" s="173"/>
      <c r="C75" s="174"/>
      <c r="D75" s="201"/>
      <c r="E75" s="178"/>
      <c r="F75" s="123"/>
      <c r="G75" s="183"/>
      <c r="H75" s="125"/>
      <c r="I75" s="126"/>
      <c r="J75" s="811" t="s">
        <v>57</v>
      </c>
      <c r="K75" s="811"/>
      <c r="L75" s="811"/>
      <c r="M75" s="811"/>
      <c r="N75" s="812"/>
      <c r="O75" s="14">
        <v>4</v>
      </c>
      <c r="P75" s="13">
        <v>9</v>
      </c>
      <c r="Q75" s="175" t="s">
        <v>107</v>
      </c>
      <c r="R75" s="10" t="s">
        <v>11</v>
      </c>
      <c r="S75" s="11" t="s">
        <v>32</v>
      </c>
      <c r="T75" s="10" t="s">
        <v>106</v>
      </c>
      <c r="U75" s="9" t="s">
        <v>105</v>
      </c>
      <c r="V75" s="158" t="s">
        <v>52</v>
      </c>
      <c r="W75" s="176"/>
      <c r="X75" s="285">
        <v>1633613</v>
      </c>
      <c r="Y75" s="285">
        <v>1633613</v>
      </c>
      <c r="Z75" s="286">
        <v>1633613</v>
      </c>
      <c r="AA75" s="8"/>
      <c r="AB75" s="3"/>
    </row>
    <row r="76" spans="1:28" ht="29.25" customHeight="1" x14ac:dyDescent="0.2">
      <c r="A76" s="21"/>
      <c r="B76" s="173"/>
      <c r="C76" s="174"/>
      <c r="D76" s="201"/>
      <c r="E76" s="178"/>
      <c r="F76" s="123"/>
      <c r="G76" s="183"/>
      <c r="H76" s="805" t="s">
        <v>104</v>
      </c>
      <c r="I76" s="806"/>
      <c r="J76" s="826"/>
      <c r="K76" s="826"/>
      <c r="L76" s="826"/>
      <c r="M76" s="826"/>
      <c r="N76" s="827"/>
      <c r="O76" s="41">
        <v>4</v>
      </c>
      <c r="P76" s="40">
        <v>9</v>
      </c>
      <c r="Q76" s="175" t="s">
        <v>103</v>
      </c>
      <c r="R76" s="114" t="s">
        <v>11</v>
      </c>
      <c r="S76" s="115" t="s">
        <v>32</v>
      </c>
      <c r="T76" s="114" t="s">
        <v>100</v>
      </c>
      <c r="U76" s="116" t="s">
        <v>4</v>
      </c>
      <c r="V76" s="39" t="s">
        <v>1</v>
      </c>
      <c r="W76" s="176"/>
      <c r="X76" s="343">
        <f t="shared" ref="X76:Z77" si="10">X77</f>
        <v>300000</v>
      </c>
      <c r="Y76" s="343">
        <f t="shared" si="10"/>
        <v>300000</v>
      </c>
      <c r="Z76" s="344">
        <f t="shared" si="10"/>
        <v>300000</v>
      </c>
      <c r="AA76" s="8"/>
      <c r="AB76" s="3"/>
    </row>
    <row r="77" spans="1:28" ht="29.25" customHeight="1" x14ac:dyDescent="0.2">
      <c r="A77" s="21"/>
      <c r="B77" s="173"/>
      <c r="C77" s="174"/>
      <c r="D77" s="201"/>
      <c r="E77" s="178"/>
      <c r="F77" s="123"/>
      <c r="G77" s="183"/>
      <c r="H77" s="16"/>
      <c r="I77" s="805" t="s">
        <v>102</v>
      </c>
      <c r="J77" s="806"/>
      <c r="K77" s="806"/>
      <c r="L77" s="806"/>
      <c r="M77" s="806"/>
      <c r="N77" s="807"/>
      <c r="O77" s="27">
        <v>4</v>
      </c>
      <c r="P77" s="26">
        <v>9</v>
      </c>
      <c r="Q77" s="175" t="s">
        <v>101</v>
      </c>
      <c r="R77" s="24" t="s">
        <v>11</v>
      </c>
      <c r="S77" s="25" t="s">
        <v>32</v>
      </c>
      <c r="T77" s="24" t="s">
        <v>100</v>
      </c>
      <c r="U77" s="23" t="s">
        <v>99</v>
      </c>
      <c r="V77" s="22" t="s">
        <v>1</v>
      </c>
      <c r="W77" s="176"/>
      <c r="X77" s="339">
        <f t="shared" si="10"/>
        <v>300000</v>
      </c>
      <c r="Y77" s="339">
        <f t="shared" si="10"/>
        <v>300000</v>
      </c>
      <c r="Z77" s="340">
        <f t="shared" si="10"/>
        <v>300000</v>
      </c>
      <c r="AA77" s="8"/>
      <c r="AB77" s="3"/>
    </row>
    <row r="78" spans="1:28" ht="29.25" customHeight="1" x14ac:dyDescent="0.2">
      <c r="A78" s="21"/>
      <c r="B78" s="173"/>
      <c r="C78" s="174"/>
      <c r="D78" s="201"/>
      <c r="E78" s="181"/>
      <c r="F78" s="124"/>
      <c r="G78" s="182"/>
      <c r="H78" s="125"/>
      <c r="I78" s="126"/>
      <c r="J78" s="811" t="s">
        <v>57</v>
      </c>
      <c r="K78" s="811"/>
      <c r="L78" s="811"/>
      <c r="M78" s="811"/>
      <c r="N78" s="812"/>
      <c r="O78" s="14">
        <v>4</v>
      </c>
      <c r="P78" s="13">
        <v>9</v>
      </c>
      <c r="Q78" s="175" t="s">
        <v>101</v>
      </c>
      <c r="R78" s="10" t="s">
        <v>11</v>
      </c>
      <c r="S78" s="11" t="s">
        <v>32</v>
      </c>
      <c r="T78" s="10" t="s">
        <v>100</v>
      </c>
      <c r="U78" s="9" t="s">
        <v>99</v>
      </c>
      <c r="V78" s="158" t="s">
        <v>52</v>
      </c>
      <c r="W78" s="176"/>
      <c r="X78" s="285">
        <v>300000</v>
      </c>
      <c r="Y78" s="285">
        <v>300000</v>
      </c>
      <c r="Z78" s="286">
        <v>300000</v>
      </c>
      <c r="AA78" s="8"/>
      <c r="AB78" s="3"/>
    </row>
    <row r="79" spans="1:28" ht="15" customHeight="1" x14ac:dyDescent="0.2">
      <c r="A79" s="21"/>
      <c r="B79" s="173"/>
      <c r="C79" s="174"/>
      <c r="D79" s="201"/>
      <c r="E79" s="801" t="s">
        <v>98</v>
      </c>
      <c r="F79" s="802"/>
      <c r="G79" s="802"/>
      <c r="H79" s="802"/>
      <c r="I79" s="802"/>
      <c r="J79" s="803"/>
      <c r="K79" s="803"/>
      <c r="L79" s="803"/>
      <c r="M79" s="803"/>
      <c r="N79" s="804"/>
      <c r="O79" s="90">
        <v>4</v>
      </c>
      <c r="P79" s="91">
        <v>12</v>
      </c>
      <c r="Q79" s="188" t="s">
        <v>1</v>
      </c>
      <c r="R79" s="111" t="s">
        <v>1</v>
      </c>
      <c r="S79" s="112" t="s">
        <v>1</v>
      </c>
      <c r="T79" s="111" t="s">
        <v>1</v>
      </c>
      <c r="U79" s="113" t="s">
        <v>1</v>
      </c>
      <c r="V79" s="93" t="s">
        <v>1</v>
      </c>
      <c r="W79" s="189"/>
      <c r="X79" s="341">
        <f t="shared" ref="X79:Z80" si="11">X80</f>
        <v>30000</v>
      </c>
      <c r="Y79" s="341">
        <f t="shared" si="11"/>
        <v>30000</v>
      </c>
      <c r="Z79" s="342">
        <f t="shared" si="11"/>
        <v>50000</v>
      </c>
      <c r="AA79" s="8"/>
      <c r="AB79" s="3"/>
    </row>
    <row r="80" spans="1:28" ht="60" customHeight="1" x14ac:dyDescent="0.2">
      <c r="A80" s="21"/>
      <c r="B80" s="173"/>
      <c r="C80" s="174"/>
      <c r="D80" s="201"/>
      <c r="E80" s="177"/>
      <c r="F80" s="805" t="s">
        <v>640</v>
      </c>
      <c r="G80" s="806"/>
      <c r="H80" s="806"/>
      <c r="I80" s="806"/>
      <c r="J80" s="806"/>
      <c r="K80" s="806"/>
      <c r="L80" s="806"/>
      <c r="M80" s="806"/>
      <c r="N80" s="807"/>
      <c r="O80" s="27">
        <v>4</v>
      </c>
      <c r="P80" s="26">
        <v>12</v>
      </c>
      <c r="Q80" s="175" t="s">
        <v>19</v>
      </c>
      <c r="R80" s="24" t="s">
        <v>11</v>
      </c>
      <c r="S80" s="25" t="s">
        <v>6</v>
      </c>
      <c r="T80" s="24" t="s">
        <v>5</v>
      </c>
      <c r="U80" s="23" t="s">
        <v>4</v>
      </c>
      <c r="V80" s="22" t="s">
        <v>1</v>
      </c>
      <c r="W80" s="176"/>
      <c r="X80" s="339">
        <f t="shared" si="11"/>
        <v>30000</v>
      </c>
      <c r="Y80" s="339">
        <f t="shared" si="11"/>
        <v>30000</v>
      </c>
      <c r="Z80" s="340">
        <f t="shared" si="11"/>
        <v>50000</v>
      </c>
      <c r="AA80" s="8"/>
      <c r="AB80" s="3"/>
    </row>
    <row r="81" spans="1:28" ht="15" customHeight="1" x14ac:dyDescent="0.2">
      <c r="A81" s="21"/>
      <c r="B81" s="173"/>
      <c r="C81" s="174"/>
      <c r="D81" s="201"/>
      <c r="E81" s="178"/>
      <c r="F81" s="16"/>
      <c r="G81" s="805" t="s">
        <v>97</v>
      </c>
      <c r="H81" s="806"/>
      <c r="I81" s="806"/>
      <c r="J81" s="806"/>
      <c r="K81" s="806"/>
      <c r="L81" s="806"/>
      <c r="M81" s="806"/>
      <c r="N81" s="807"/>
      <c r="O81" s="27">
        <v>4</v>
      </c>
      <c r="P81" s="26">
        <v>12</v>
      </c>
      <c r="Q81" s="175" t="s">
        <v>96</v>
      </c>
      <c r="R81" s="24" t="s">
        <v>11</v>
      </c>
      <c r="S81" s="25" t="s">
        <v>89</v>
      </c>
      <c r="T81" s="24" t="s">
        <v>5</v>
      </c>
      <c r="U81" s="23" t="s">
        <v>4</v>
      </c>
      <c r="V81" s="22" t="s">
        <v>1</v>
      </c>
      <c r="W81" s="176"/>
      <c r="X81" s="339">
        <f>X82+X85</f>
        <v>30000</v>
      </c>
      <c r="Y81" s="339">
        <f>Y82+Y85</f>
        <v>30000</v>
      </c>
      <c r="Z81" s="340">
        <f>Z82+Z85</f>
        <v>50000</v>
      </c>
      <c r="AA81" s="8"/>
      <c r="AB81" s="3"/>
    </row>
    <row r="82" spans="1:28" ht="29.25" customHeight="1" x14ac:dyDescent="0.2">
      <c r="A82" s="21"/>
      <c r="B82" s="173"/>
      <c r="C82" s="174"/>
      <c r="D82" s="201"/>
      <c r="E82" s="178"/>
      <c r="F82" s="123"/>
      <c r="G82" s="180"/>
      <c r="H82" s="805" t="s">
        <v>594</v>
      </c>
      <c r="I82" s="806"/>
      <c r="J82" s="806"/>
      <c r="K82" s="806"/>
      <c r="L82" s="806"/>
      <c r="M82" s="806"/>
      <c r="N82" s="807"/>
      <c r="O82" s="27">
        <v>4</v>
      </c>
      <c r="P82" s="26">
        <v>12</v>
      </c>
      <c r="Q82" s="175" t="s">
        <v>95</v>
      </c>
      <c r="R82" s="24" t="s">
        <v>11</v>
      </c>
      <c r="S82" s="25" t="s">
        <v>89</v>
      </c>
      <c r="T82" s="24" t="s">
        <v>79</v>
      </c>
      <c r="U82" s="23" t="s">
        <v>4</v>
      </c>
      <c r="V82" s="22" t="s">
        <v>1</v>
      </c>
      <c r="W82" s="176"/>
      <c r="X82" s="339">
        <f t="shared" ref="X82:Z83" si="12">X83</f>
        <v>0</v>
      </c>
      <c r="Y82" s="339">
        <f t="shared" si="12"/>
        <v>0</v>
      </c>
      <c r="Z82" s="340">
        <f t="shared" si="12"/>
        <v>0</v>
      </c>
      <c r="AA82" s="8"/>
      <c r="AB82" s="3"/>
    </row>
    <row r="83" spans="1:28" ht="23.25" customHeight="1" x14ac:dyDescent="0.2">
      <c r="A83" s="21"/>
      <c r="B83" s="173"/>
      <c r="C83" s="174"/>
      <c r="D83" s="201"/>
      <c r="E83" s="178"/>
      <c r="F83" s="123"/>
      <c r="G83" s="183"/>
      <c r="H83" s="16"/>
      <c r="I83" s="805" t="s">
        <v>595</v>
      </c>
      <c r="J83" s="806"/>
      <c r="K83" s="806"/>
      <c r="L83" s="806"/>
      <c r="M83" s="806"/>
      <c r="N83" s="807"/>
      <c r="O83" s="27">
        <v>4</v>
      </c>
      <c r="P83" s="26">
        <v>12</v>
      </c>
      <c r="Q83" s="175" t="s">
        <v>94</v>
      </c>
      <c r="R83" s="24" t="s">
        <v>11</v>
      </c>
      <c r="S83" s="25" t="s">
        <v>89</v>
      </c>
      <c r="T83" s="24" t="s">
        <v>79</v>
      </c>
      <c r="U83" s="23" t="s">
        <v>93</v>
      </c>
      <c r="V83" s="22" t="s">
        <v>1</v>
      </c>
      <c r="W83" s="176"/>
      <c r="X83" s="339">
        <f t="shared" si="12"/>
        <v>0</v>
      </c>
      <c r="Y83" s="339">
        <f t="shared" si="12"/>
        <v>0</v>
      </c>
      <c r="Z83" s="340">
        <f t="shared" si="12"/>
        <v>0</v>
      </c>
      <c r="AA83" s="8"/>
      <c r="AB83" s="3"/>
    </row>
    <row r="84" spans="1:28" ht="23.25" customHeight="1" x14ac:dyDescent="0.2">
      <c r="A84" s="21"/>
      <c r="B84" s="173"/>
      <c r="C84" s="174"/>
      <c r="D84" s="201"/>
      <c r="E84" s="178"/>
      <c r="F84" s="123"/>
      <c r="G84" s="183"/>
      <c r="H84" s="125"/>
      <c r="I84" s="126"/>
      <c r="J84" s="811" t="s">
        <v>91</v>
      </c>
      <c r="K84" s="811"/>
      <c r="L84" s="811"/>
      <c r="M84" s="811"/>
      <c r="N84" s="812"/>
      <c r="O84" s="14">
        <v>4</v>
      </c>
      <c r="P84" s="13">
        <v>12</v>
      </c>
      <c r="Q84" s="175" t="s">
        <v>94</v>
      </c>
      <c r="R84" s="10" t="s">
        <v>11</v>
      </c>
      <c r="S84" s="11" t="s">
        <v>89</v>
      </c>
      <c r="T84" s="10" t="s">
        <v>79</v>
      </c>
      <c r="U84" s="9" t="s">
        <v>93</v>
      </c>
      <c r="V84" s="158">
        <v>410</v>
      </c>
      <c r="W84" s="176"/>
      <c r="X84" s="285"/>
      <c r="Y84" s="285"/>
      <c r="Z84" s="286"/>
      <c r="AA84" s="8"/>
      <c r="AB84" s="3"/>
    </row>
    <row r="85" spans="1:28" ht="36" customHeight="1" x14ac:dyDescent="0.2">
      <c r="A85" s="21"/>
      <c r="B85" s="173"/>
      <c r="C85" s="174"/>
      <c r="D85" s="201"/>
      <c r="E85" s="178"/>
      <c r="F85" s="123"/>
      <c r="G85" s="183"/>
      <c r="H85" s="805" t="s">
        <v>592</v>
      </c>
      <c r="I85" s="806"/>
      <c r="J85" s="826"/>
      <c r="K85" s="826"/>
      <c r="L85" s="826"/>
      <c r="M85" s="826"/>
      <c r="N85" s="827"/>
      <c r="O85" s="41">
        <v>4</v>
      </c>
      <c r="P85" s="40">
        <v>12</v>
      </c>
      <c r="Q85" s="175" t="s">
        <v>92</v>
      </c>
      <c r="R85" s="114" t="s">
        <v>11</v>
      </c>
      <c r="S85" s="115">
        <v>1</v>
      </c>
      <c r="T85" s="114">
        <v>2</v>
      </c>
      <c r="U85" s="116" t="s">
        <v>4</v>
      </c>
      <c r="V85" s="39" t="s">
        <v>1</v>
      </c>
      <c r="W85" s="176"/>
      <c r="X85" s="343">
        <f t="shared" ref="X85:Z86" si="13">X86</f>
        <v>30000</v>
      </c>
      <c r="Y85" s="343">
        <f t="shared" si="13"/>
        <v>30000</v>
      </c>
      <c r="Z85" s="344">
        <f t="shared" si="13"/>
        <v>50000</v>
      </c>
      <c r="AA85" s="8"/>
      <c r="AB85" s="3"/>
    </row>
    <row r="86" spans="1:28" ht="18" customHeight="1" x14ac:dyDescent="0.2">
      <c r="A86" s="21"/>
      <c r="B86" s="173"/>
      <c r="C86" s="174"/>
      <c r="D86" s="201"/>
      <c r="E86" s="178"/>
      <c r="F86" s="123"/>
      <c r="G86" s="183"/>
      <c r="H86" s="16"/>
      <c r="I86" s="805" t="s">
        <v>593</v>
      </c>
      <c r="J86" s="806"/>
      <c r="K86" s="806"/>
      <c r="L86" s="806"/>
      <c r="M86" s="806"/>
      <c r="N86" s="807"/>
      <c r="O86" s="27">
        <v>4</v>
      </c>
      <c r="P86" s="26">
        <v>12</v>
      </c>
      <c r="Q86" s="175" t="s">
        <v>90</v>
      </c>
      <c r="R86" s="24" t="s">
        <v>11</v>
      </c>
      <c r="S86" s="25">
        <v>1</v>
      </c>
      <c r="T86" s="24">
        <v>2</v>
      </c>
      <c r="U86" s="23">
        <v>90044</v>
      </c>
      <c r="V86" s="22" t="s">
        <v>1</v>
      </c>
      <c r="W86" s="176"/>
      <c r="X86" s="339">
        <f t="shared" si="13"/>
        <v>30000</v>
      </c>
      <c r="Y86" s="339">
        <f t="shared" si="13"/>
        <v>30000</v>
      </c>
      <c r="Z86" s="340">
        <f t="shared" si="13"/>
        <v>50000</v>
      </c>
      <c r="AA86" s="8"/>
      <c r="AB86" s="3"/>
    </row>
    <row r="87" spans="1:28" ht="32.25" customHeight="1" x14ac:dyDescent="0.2">
      <c r="A87" s="21"/>
      <c r="B87" s="173"/>
      <c r="C87" s="174"/>
      <c r="D87" s="202"/>
      <c r="E87" s="181"/>
      <c r="F87" s="124"/>
      <c r="G87" s="182"/>
      <c r="H87" s="125"/>
      <c r="I87" s="126"/>
      <c r="J87" s="811" t="s">
        <v>57</v>
      </c>
      <c r="K87" s="811"/>
      <c r="L87" s="811"/>
      <c r="M87" s="811"/>
      <c r="N87" s="812"/>
      <c r="O87" s="14">
        <v>4</v>
      </c>
      <c r="P87" s="13">
        <v>12</v>
      </c>
      <c r="Q87" s="175" t="s">
        <v>90</v>
      </c>
      <c r="R87" s="10" t="s">
        <v>11</v>
      </c>
      <c r="S87" s="11">
        <v>1</v>
      </c>
      <c r="T87" s="10">
        <v>2</v>
      </c>
      <c r="U87" s="9">
        <v>90044</v>
      </c>
      <c r="V87" s="158">
        <v>240</v>
      </c>
      <c r="W87" s="176"/>
      <c r="X87" s="285">
        <v>30000</v>
      </c>
      <c r="Y87" s="285">
        <v>30000</v>
      </c>
      <c r="Z87" s="286">
        <v>50000</v>
      </c>
      <c r="AA87" s="8"/>
      <c r="AB87" s="3"/>
    </row>
    <row r="88" spans="1:28" ht="15" customHeight="1" x14ac:dyDescent="0.2">
      <c r="A88" s="21"/>
      <c r="B88" s="173"/>
      <c r="C88" s="174"/>
      <c r="D88" s="847" t="s">
        <v>88</v>
      </c>
      <c r="E88" s="822"/>
      <c r="F88" s="822"/>
      <c r="G88" s="822"/>
      <c r="H88" s="822"/>
      <c r="I88" s="822"/>
      <c r="J88" s="824"/>
      <c r="K88" s="824"/>
      <c r="L88" s="824"/>
      <c r="M88" s="824"/>
      <c r="N88" s="825"/>
      <c r="O88" s="33">
        <v>5</v>
      </c>
      <c r="P88" s="32" t="s">
        <v>1</v>
      </c>
      <c r="Q88" s="175" t="s">
        <v>1</v>
      </c>
      <c r="R88" s="117" t="s">
        <v>1</v>
      </c>
      <c r="S88" s="118" t="s">
        <v>1</v>
      </c>
      <c r="T88" s="117" t="s">
        <v>1</v>
      </c>
      <c r="U88" s="119" t="s">
        <v>1</v>
      </c>
      <c r="V88" s="31" t="s">
        <v>1</v>
      </c>
      <c r="W88" s="176"/>
      <c r="X88" s="345">
        <f>X89+X95+X101</f>
        <v>2552650</v>
      </c>
      <c r="Y88" s="345">
        <f t="shared" ref="Y88:Z88" si="14">Y89+Y95+Y101</f>
        <v>2567545</v>
      </c>
      <c r="Z88" s="345">
        <f t="shared" si="14"/>
        <v>2925483</v>
      </c>
      <c r="AA88" s="8"/>
      <c r="AB88" s="3"/>
    </row>
    <row r="89" spans="1:28" ht="15" customHeight="1" x14ac:dyDescent="0.2">
      <c r="A89" s="21"/>
      <c r="B89" s="173"/>
      <c r="C89" s="174"/>
      <c r="D89" s="201"/>
      <c r="E89" s="801" t="s">
        <v>87</v>
      </c>
      <c r="F89" s="802"/>
      <c r="G89" s="802"/>
      <c r="H89" s="802"/>
      <c r="I89" s="802"/>
      <c r="J89" s="802"/>
      <c r="K89" s="802"/>
      <c r="L89" s="802"/>
      <c r="M89" s="802"/>
      <c r="N89" s="828"/>
      <c r="O89" s="95">
        <v>5</v>
      </c>
      <c r="P89" s="96">
        <v>1</v>
      </c>
      <c r="Q89" s="188" t="s">
        <v>1</v>
      </c>
      <c r="R89" s="97" t="s">
        <v>1</v>
      </c>
      <c r="S89" s="98" t="s">
        <v>1</v>
      </c>
      <c r="T89" s="97" t="s">
        <v>1</v>
      </c>
      <c r="U89" s="99" t="s">
        <v>1</v>
      </c>
      <c r="V89" s="100" t="s">
        <v>1</v>
      </c>
      <c r="W89" s="189"/>
      <c r="X89" s="337">
        <f>X90</f>
        <v>3111</v>
      </c>
      <c r="Y89" s="337">
        <f>Y90</f>
        <v>3500</v>
      </c>
      <c r="Z89" s="338">
        <f>Z90</f>
        <v>3500</v>
      </c>
      <c r="AA89" s="8"/>
      <c r="AB89" s="3"/>
    </row>
    <row r="90" spans="1:28" ht="57.75" customHeight="1" x14ac:dyDescent="0.2">
      <c r="A90" s="21"/>
      <c r="B90" s="173"/>
      <c r="C90" s="174"/>
      <c r="D90" s="201"/>
      <c r="E90" s="177"/>
      <c r="F90" s="805" t="s">
        <v>640</v>
      </c>
      <c r="G90" s="806"/>
      <c r="H90" s="806"/>
      <c r="I90" s="806"/>
      <c r="J90" s="806"/>
      <c r="K90" s="806"/>
      <c r="L90" s="806"/>
      <c r="M90" s="806"/>
      <c r="N90" s="807"/>
      <c r="O90" s="27">
        <v>5</v>
      </c>
      <c r="P90" s="26">
        <v>1</v>
      </c>
      <c r="Q90" s="175" t="s">
        <v>19</v>
      </c>
      <c r="R90" s="24" t="s">
        <v>11</v>
      </c>
      <c r="S90" s="25" t="s">
        <v>6</v>
      </c>
      <c r="T90" s="24" t="s">
        <v>5</v>
      </c>
      <c r="U90" s="23" t="s">
        <v>4</v>
      </c>
      <c r="V90" s="22" t="s">
        <v>1</v>
      </c>
      <c r="W90" s="176"/>
      <c r="X90" s="339">
        <f t="shared" ref="X90:Z92" si="15">X91</f>
        <v>3111</v>
      </c>
      <c r="Y90" s="339">
        <f t="shared" si="15"/>
        <v>3500</v>
      </c>
      <c r="Z90" s="340">
        <f t="shared" si="15"/>
        <v>3500</v>
      </c>
      <c r="AA90" s="8"/>
      <c r="AB90" s="3"/>
    </row>
    <row r="91" spans="1:28" ht="15" customHeight="1" x14ac:dyDescent="0.2">
      <c r="A91" s="21"/>
      <c r="B91" s="173"/>
      <c r="C91" s="174"/>
      <c r="D91" s="201"/>
      <c r="E91" s="178"/>
      <c r="F91" s="16"/>
      <c r="G91" s="805" t="s">
        <v>86</v>
      </c>
      <c r="H91" s="806"/>
      <c r="I91" s="806"/>
      <c r="J91" s="806"/>
      <c r="K91" s="806"/>
      <c r="L91" s="806"/>
      <c r="M91" s="806"/>
      <c r="N91" s="807"/>
      <c r="O91" s="27">
        <v>5</v>
      </c>
      <c r="P91" s="26">
        <v>1</v>
      </c>
      <c r="Q91" s="175" t="s">
        <v>85</v>
      </c>
      <c r="R91" s="24" t="s">
        <v>11</v>
      </c>
      <c r="S91" s="25" t="s">
        <v>80</v>
      </c>
      <c r="T91" s="24" t="s">
        <v>5</v>
      </c>
      <c r="U91" s="23" t="s">
        <v>4</v>
      </c>
      <c r="V91" s="22" t="s">
        <v>1</v>
      </c>
      <c r="W91" s="176"/>
      <c r="X91" s="339">
        <f t="shared" si="15"/>
        <v>3111</v>
      </c>
      <c r="Y91" s="339">
        <f t="shared" si="15"/>
        <v>3500</v>
      </c>
      <c r="Z91" s="340">
        <f t="shared" si="15"/>
        <v>3500</v>
      </c>
      <c r="AA91" s="8"/>
      <c r="AB91" s="3"/>
    </row>
    <row r="92" spans="1:28" ht="15" customHeight="1" x14ac:dyDescent="0.2">
      <c r="A92" s="21"/>
      <c r="B92" s="173"/>
      <c r="C92" s="174"/>
      <c r="D92" s="201"/>
      <c r="E92" s="178"/>
      <c r="F92" s="123"/>
      <c r="G92" s="180"/>
      <c r="H92" s="805" t="s">
        <v>84</v>
      </c>
      <c r="I92" s="806"/>
      <c r="J92" s="806"/>
      <c r="K92" s="806"/>
      <c r="L92" s="806"/>
      <c r="M92" s="806"/>
      <c r="N92" s="807"/>
      <c r="O92" s="27">
        <v>5</v>
      </c>
      <c r="P92" s="26">
        <v>1</v>
      </c>
      <c r="Q92" s="175" t="s">
        <v>83</v>
      </c>
      <c r="R92" s="24" t="s">
        <v>11</v>
      </c>
      <c r="S92" s="25" t="s">
        <v>80</v>
      </c>
      <c r="T92" s="24" t="s">
        <v>79</v>
      </c>
      <c r="U92" s="23" t="s">
        <v>4</v>
      </c>
      <c r="V92" s="22" t="s">
        <v>1</v>
      </c>
      <c r="W92" s="176"/>
      <c r="X92" s="339">
        <f t="shared" si="15"/>
        <v>3111</v>
      </c>
      <c r="Y92" s="339">
        <f t="shared" si="15"/>
        <v>3500</v>
      </c>
      <c r="Z92" s="340">
        <f t="shared" si="15"/>
        <v>3500</v>
      </c>
      <c r="AA92" s="8"/>
      <c r="AB92" s="3"/>
    </row>
    <row r="93" spans="1:28" ht="15" customHeight="1" x14ac:dyDescent="0.2">
      <c r="A93" s="21"/>
      <c r="B93" s="173"/>
      <c r="C93" s="174"/>
      <c r="D93" s="201"/>
      <c r="E93" s="178"/>
      <c r="F93" s="123"/>
      <c r="G93" s="183"/>
      <c r="H93" s="16"/>
      <c r="I93" s="805" t="s">
        <v>82</v>
      </c>
      <c r="J93" s="806"/>
      <c r="K93" s="806"/>
      <c r="L93" s="806"/>
      <c r="M93" s="806"/>
      <c r="N93" s="807"/>
      <c r="O93" s="27">
        <v>5</v>
      </c>
      <c r="P93" s="26">
        <v>1</v>
      </c>
      <c r="Q93" s="175" t="s">
        <v>81</v>
      </c>
      <c r="R93" s="24" t="s">
        <v>11</v>
      </c>
      <c r="S93" s="25" t="s">
        <v>80</v>
      </c>
      <c r="T93" s="24" t="s">
        <v>79</v>
      </c>
      <c r="U93" s="23" t="s">
        <v>78</v>
      </c>
      <c r="V93" s="22" t="s">
        <v>1</v>
      </c>
      <c r="W93" s="176"/>
      <c r="X93" s="339">
        <f>X94</f>
        <v>3111</v>
      </c>
      <c r="Y93" s="339">
        <f>Y94</f>
        <v>3500</v>
      </c>
      <c r="Z93" s="340">
        <f>Z94</f>
        <v>3500</v>
      </c>
      <c r="AA93" s="8"/>
      <c r="AB93" s="3"/>
    </row>
    <row r="94" spans="1:28" ht="29.25" customHeight="1" x14ac:dyDescent="0.2">
      <c r="A94" s="21"/>
      <c r="B94" s="173"/>
      <c r="C94" s="174"/>
      <c r="D94" s="201"/>
      <c r="E94" s="181"/>
      <c r="F94" s="124"/>
      <c r="G94" s="182"/>
      <c r="H94" s="125"/>
      <c r="I94" s="126"/>
      <c r="J94" s="811" t="s">
        <v>57</v>
      </c>
      <c r="K94" s="811"/>
      <c r="L94" s="811"/>
      <c r="M94" s="811"/>
      <c r="N94" s="812"/>
      <c r="O94" s="14">
        <v>5</v>
      </c>
      <c r="P94" s="13">
        <v>1</v>
      </c>
      <c r="Q94" s="175" t="s">
        <v>81</v>
      </c>
      <c r="R94" s="10" t="s">
        <v>11</v>
      </c>
      <c r="S94" s="11" t="s">
        <v>80</v>
      </c>
      <c r="T94" s="10" t="s">
        <v>79</v>
      </c>
      <c r="U94" s="9" t="s">
        <v>78</v>
      </c>
      <c r="V94" s="158" t="s">
        <v>52</v>
      </c>
      <c r="W94" s="176"/>
      <c r="X94" s="285">
        <v>3111</v>
      </c>
      <c r="Y94" s="285">
        <v>3500</v>
      </c>
      <c r="Z94" s="286">
        <v>3500</v>
      </c>
      <c r="AA94" s="8"/>
      <c r="AB94" s="3"/>
    </row>
    <row r="95" spans="1:28" ht="15" customHeight="1" x14ac:dyDescent="0.2">
      <c r="A95" s="21"/>
      <c r="B95" s="173"/>
      <c r="C95" s="174"/>
      <c r="D95" s="201"/>
      <c r="E95" s="855" t="s">
        <v>77</v>
      </c>
      <c r="F95" s="856"/>
      <c r="G95" s="856"/>
      <c r="H95" s="856"/>
      <c r="I95" s="856"/>
      <c r="J95" s="857"/>
      <c r="K95" s="857"/>
      <c r="L95" s="857"/>
      <c r="M95" s="857"/>
      <c r="N95" s="858"/>
      <c r="O95" s="90">
        <v>5</v>
      </c>
      <c r="P95" s="91">
        <v>2</v>
      </c>
      <c r="Q95" s="188" t="s">
        <v>1</v>
      </c>
      <c r="R95" s="111" t="s">
        <v>1</v>
      </c>
      <c r="S95" s="112" t="s">
        <v>1</v>
      </c>
      <c r="T95" s="111" t="s">
        <v>1</v>
      </c>
      <c r="U95" s="113" t="s">
        <v>1</v>
      </c>
      <c r="V95" s="93" t="s">
        <v>1</v>
      </c>
      <c r="W95" s="189"/>
      <c r="X95" s="341">
        <f t="shared" ref="X95:Z99" si="16">X96</f>
        <v>688000</v>
      </c>
      <c r="Y95" s="341">
        <f t="shared" si="16"/>
        <v>706100</v>
      </c>
      <c r="Z95" s="342">
        <f t="shared" si="16"/>
        <v>706100</v>
      </c>
      <c r="AA95" s="8"/>
      <c r="AB95" s="3"/>
    </row>
    <row r="96" spans="1:28" ht="57.75" customHeight="1" x14ac:dyDescent="0.2">
      <c r="A96" s="21"/>
      <c r="B96" s="173"/>
      <c r="C96" s="174"/>
      <c r="D96" s="201"/>
      <c r="E96" s="177"/>
      <c r="F96" s="805" t="s">
        <v>640</v>
      </c>
      <c r="G96" s="806"/>
      <c r="H96" s="806"/>
      <c r="I96" s="806"/>
      <c r="J96" s="806"/>
      <c r="K96" s="806"/>
      <c r="L96" s="806"/>
      <c r="M96" s="806"/>
      <c r="N96" s="807"/>
      <c r="O96" s="27">
        <v>5</v>
      </c>
      <c r="P96" s="26">
        <v>2</v>
      </c>
      <c r="Q96" s="175" t="s">
        <v>19</v>
      </c>
      <c r="R96" s="24" t="s">
        <v>11</v>
      </c>
      <c r="S96" s="25" t="s">
        <v>6</v>
      </c>
      <c r="T96" s="24" t="s">
        <v>5</v>
      </c>
      <c r="U96" s="23" t="s">
        <v>4</v>
      </c>
      <c r="V96" s="22" t="s">
        <v>1</v>
      </c>
      <c r="W96" s="176"/>
      <c r="X96" s="339">
        <f t="shared" si="16"/>
        <v>688000</v>
      </c>
      <c r="Y96" s="339">
        <f t="shared" si="16"/>
        <v>706100</v>
      </c>
      <c r="Z96" s="340">
        <f t="shared" si="16"/>
        <v>706100</v>
      </c>
      <c r="AA96" s="8"/>
      <c r="AB96" s="3"/>
    </row>
    <row r="97" spans="1:28" ht="29.25" customHeight="1" x14ac:dyDescent="0.2">
      <c r="A97" s="21"/>
      <c r="B97" s="173"/>
      <c r="C97" s="174"/>
      <c r="D97" s="201"/>
      <c r="E97" s="178"/>
      <c r="F97" s="16"/>
      <c r="G97" s="805" t="s">
        <v>76</v>
      </c>
      <c r="H97" s="806"/>
      <c r="I97" s="806"/>
      <c r="J97" s="806"/>
      <c r="K97" s="806"/>
      <c r="L97" s="806"/>
      <c r="M97" s="806"/>
      <c r="N97" s="807"/>
      <c r="O97" s="27">
        <v>5</v>
      </c>
      <c r="P97" s="26">
        <v>2</v>
      </c>
      <c r="Q97" s="175" t="s">
        <v>75</v>
      </c>
      <c r="R97" s="24" t="s">
        <v>11</v>
      </c>
      <c r="S97" s="25" t="s">
        <v>70</v>
      </c>
      <c r="T97" s="24" t="s">
        <v>5</v>
      </c>
      <c r="U97" s="23" t="s">
        <v>4</v>
      </c>
      <c r="V97" s="22" t="s">
        <v>1</v>
      </c>
      <c r="W97" s="176"/>
      <c r="X97" s="339">
        <f t="shared" si="16"/>
        <v>688000</v>
      </c>
      <c r="Y97" s="339">
        <f t="shared" si="16"/>
        <v>706100</v>
      </c>
      <c r="Z97" s="340">
        <f t="shared" si="16"/>
        <v>706100</v>
      </c>
      <c r="AA97" s="8"/>
      <c r="AB97" s="3"/>
    </row>
    <row r="98" spans="1:28" ht="29.25" customHeight="1" x14ac:dyDescent="0.2">
      <c r="A98" s="21"/>
      <c r="B98" s="173"/>
      <c r="C98" s="174"/>
      <c r="D98" s="201"/>
      <c r="E98" s="178"/>
      <c r="F98" s="123"/>
      <c r="G98" s="180"/>
      <c r="H98" s="805" t="s">
        <v>74</v>
      </c>
      <c r="I98" s="806"/>
      <c r="J98" s="806"/>
      <c r="K98" s="806"/>
      <c r="L98" s="806"/>
      <c r="M98" s="806"/>
      <c r="N98" s="807"/>
      <c r="O98" s="27">
        <v>5</v>
      </c>
      <c r="P98" s="26">
        <v>2</v>
      </c>
      <c r="Q98" s="175" t="s">
        <v>73</v>
      </c>
      <c r="R98" s="24" t="s">
        <v>11</v>
      </c>
      <c r="S98" s="25" t="s">
        <v>70</v>
      </c>
      <c r="T98" s="24" t="s">
        <v>54</v>
      </c>
      <c r="U98" s="23" t="s">
        <v>4</v>
      </c>
      <c r="V98" s="22" t="s">
        <v>1</v>
      </c>
      <c r="W98" s="176"/>
      <c r="X98" s="339">
        <f t="shared" si="16"/>
        <v>688000</v>
      </c>
      <c r="Y98" s="339">
        <f t="shared" si="16"/>
        <v>706100</v>
      </c>
      <c r="Z98" s="340">
        <f t="shared" si="16"/>
        <v>706100</v>
      </c>
      <c r="AA98" s="8"/>
      <c r="AB98" s="3"/>
    </row>
    <row r="99" spans="1:28" ht="15" customHeight="1" x14ac:dyDescent="0.2">
      <c r="A99" s="21"/>
      <c r="B99" s="173"/>
      <c r="C99" s="174"/>
      <c r="D99" s="201"/>
      <c r="E99" s="178"/>
      <c r="F99" s="123"/>
      <c r="G99" s="183"/>
      <c r="H99" s="16"/>
      <c r="I99" s="805" t="s">
        <v>72</v>
      </c>
      <c r="J99" s="806"/>
      <c r="K99" s="806"/>
      <c r="L99" s="806"/>
      <c r="M99" s="806"/>
      <c r="N99" s="807"/>
      <c r="O99" s="27">
        <v>5</v>
      </c>
      <c r="P99" s="26">
        <v>2</v>
      </c>
      <c r="Q99" s="175" t="s">
        <v>71</v>
      </c>
      <c r="R99" s="24" t="s">
        <v>11</v>
      </c>
      <c r="S99" s="25" t="s">
        <v>70</v>
      </c>
      <c r="T99" s="24" t="s">
        <v>54</v>
      </c>
      <c r="U99" s="23" t="s">
        <v>69</v>
      </c>
      <c r="V99" s="22" t="s">
        <v>1</v>
      </c>
      <c r="W99" s="176"/>
      <c r="X99" s="339">
        <f t="shared" si="16"/>
        <v>688000</v>
      </c>
      <c r="Y99" s="339">
        <f t="shared" si="16"/>
        <v>706100</v>
      </c>
      <c r="Z99" s="340">
        <f t="shared" si="16"/>
        <v>706100</v>
      </c>
      <c r="AA99" s="8"/>
      <c r="AB99" s="3"/>
    </row>
    <row r="100" spans="1:28" ht="29.25" customHeight="1" x14ac:dyDescent="0.2">
      <c r="A100" s="21"/>
      <c r="B100" s="173"/>
      <c r="C100" s="174"/>
      <c r="D100" s="201"/>
      <c r="E100" s="181"/>
      <c r="F100" s="124"/>
      <c r="G100" s="182"/>
      <c r="H100" s="125"/>
      <c r="I100" s="126"/>
      <c r="J100" s="811" t="s">
        <v>57</v>
      </c>
      <c r="K100" s="811"/>
      <c r="L100" s="811"/>
      <c r="M100" s="811"/>
      <c r="N100" s="812"/>
      <c r="O100" s="14">
        <v>5</v>
      </c>
      <c r="P100" s="13">
        <v>2</v>
      </c>
      <c r="Q100" s="175" t="s">
        <v>71</v>
      </c>
      <c r="R100" s="10" t="s">
        <v>11</v>
      </c>
      <c r="S100" s="11" t="s">
        <v>70</v>
      </c>
      <c r="T100" s="10" t="s">
        <v>54</v>
      </c>
      <c r="U100" s="9" t="s">
        <v>69</v>
      </c>
      <c r="V100" s="158" t="s">
        <v>52</v>
      </c>
      <c r="W100" s="176"/>
      <c r="X100" s="285">
        <v>688000</v>
      </c>
      <c r="Y100" s="285">
        <v>706100</v>
      </c>
      <c r="Z100" s="286">
        <v>706100</v>
      </c>
      <c r="AA100" s="8"/>
      <c r="AB100" s="3"/>
    </row>
    <row r="101" spans="1:28" ht="15" customHeight="1" x14ac:dyDescent="0.2">
      <c r="A101" s="21"/>
      <c r="B101" s="173"/>
      <c r="C101" s="174"/>
      <c r="D101" s="201"/>
      <c r="E101" s="801" t="s">
        <v>68</v>
      </c>
      <c r="F101" s="802"/>
      <c r="G101" s="802"/>
      <c r="H101" s="802"/>
      <c r="I101" s="802"/>
      <c r="J101" s="803"/>
      <c r="K101" s="803"/>
      <c r="L101" s="803"/>
      <c r="M101" s="803"/>
      <c r="N101" s="804"/>
      <c r="O101" s="90">
        <v>5</v>
      </c>
      <c r="P101" s="91">
        <v>3</v>
      </c>
      <c r="Q101" s="188" t="s">
        <v>1</v>
      </c>
      <c r="R101" s="111" t="s">
        <v>1</v>
      </c>
      <c r="S101" s="112" t="s">
        <v>1</v>
      </c>
      <c r="T101" s="111" t="s">
        <v>1</v>
      </c>
      <c r="U101" s="113" t="s">
        <v>1</v>
      </c>
      <c r="V101" s="93" t="s">
        <v>1</v>
      </c>
      <c r="W101" s="189"/>
      <c r="X101" s="341">
        <f t="shared" ref="X101:Z102" si="17">X102</f>
        <v>1861539</v>
      </c>
      <c r="Y101" s="341">
        <f t="shared" si="17"/>
        <v>1857945</v>
      </c>
      <c r="Z101" s="342">
        <f t="shared" si="17"/>
        <v>2215883</v>
      </c>
      <c r="AA101" s="8"/>
      <c r="AB101" s="3"/>
    </row>
    <row r="102" spans="1:28" ht="57.75" customHeight="1" x14ac:dyDescent="0.2">
      <c r="A102" s="21"/>
      <c r="B102" s="173"/>
      <c r="C102" s="174"/>
      <c r="D102" s="201"/>
      <c r="E102" s="177"/>
      <c r="F102" s="805" t="s">
        <v>640</v>
      </c>
      <c r="G102" s="806"/>
      <c r="H102" s="806"/>
      <c r="I102" s="806"/>
      <c r="J102" s="806"/>
      <c r="K102" s="806"/>
      <c r="L102" s="806"/>
      <c r="M102" s="806"/>
      <c r="N102" s="807"/>
      <c r="O102" s="27">
        <v>5</v>
      </c>
      <c r="P102" s="26">
        <v>3</v>
      </c>
      <c r="Q102" s="175" t="s">
        <v>19</v>
      </c>
      <c r="R102" s="24" t="s">
        <v>11</v>
      </c>
      <c r="S102" s="25" t="s">
        <v>6</v>
      </c>
      <c r="T102" s="24" t="s">
        <v>5</v>
      </c>
      <c r="U102" s="23" t="s">
        <v>4</v>
      </c>
      <c r="V102" s="22" t="s">
        <v>1</v>
      </c>
      <c r="W102" s="176"/>
      <c r="X102" s="339">
        <f t="shared" si="17"/>
        <v>1861539</v>
      </c>
      <c r="Y102" s="339">
        <f t="shared" si="17"/>
        <v>1857945</v>
      </c>
      <c r="Z102" s="340">
        <f t="shared" si="17"/>
        <v>2215883</v>
      </c>
      <c r="AA102" s="8"/>
      <c r="AB102" s="3"/>
    </row>
    <row r="103" spans="1:28" ht="15" customHeight="1" x14ac:dyDescent="0.2">
      <c r="A103" s="21"/>
      <c r="B103" s="173"/>
      <c r="C103" s="174"/>
      <c r="D103" s="201"/>
      <c r="E103" s="178"/>
      <c r="F103" s="16"/>
      <c r="G103" s="805" t="s">
        <v>67</v>
      </c>
      <c r="H103" s="806"/>
      <c r="I103" s="806"/>
      <c r="J103" s="806"/>
      <c r="K103" s="806"/>
      <c r="L103" s="806"/>
      <c r="M103" s="806"/>
      <c r="N103" s="807"/>
      <c r="O103" s="27">
        <v>5</v>
      </c>
      <c r="P103" s="26">
        <v>3</v>
      </c>
      <c r="Q103" s="175" t="s">
        <v>66</v>
      </c>
      <c r="R103" s="24" t="s">
        <v>11</v>
      </c>
      <c r="S103" s="25" t="s">
        <v>55</v>
      </c>
      <c r="T103" s="24" t="s">
        <v>5</v>
      </c>
      <c r="U103" s="23" t="s">
        <v>4</v>
      </c>
      <c r="V103" s="22" t="s">
        <v>1</v>
      </c>
      <c r="W103" s="176"/>
      <c r="X103" s="339">
        <f>X104+X107</f>
        <v>1861539</v>
      </c>
      <c r="Y103" s="339">
        <f>Y104+Y107</f>
        <v>1857945</v>
      </c>
      <c r="Z103" s="340">
        <f>Z104+Z107</f>
        <v>2215883</v>
      </c>
      <c r="AA103" s="8"/>
      <c r="AB103" s="3"/>
    </row>
    <row r="104" spans="1:28" ht="15" customHeight="1" x14ac:dyDescent="0.2">
      <c r="A104" s="21"/>
      <c r="B104" s="173"/>
      <c r="C104" s="174"/>
      <c r="D104" s="201"/>
      <c r="E104" s="178"/>
      <c r="F104" s="123"/>
      <c r="G104" s="180"/>
      <c r="H104" s="805" t="s">
        <v>65</v>
      </c>
      <c r="I104" s="806"/>
      <c r="J104" s="806"/>
      <c r="K104" s="806"/>
      <c r="L104" s="806"/>
      <c r="M104" s="806"/>
      <c r="N104" s="807"/>
      <c r="O104" s="27">
        <v>5</v>
      </c>
      <c r="P104" s="26">
        <v>3</v>
      </c>
      <c r="Q104" s="175" t="s">
        <v>64</v>
      </c>
      <c r="R104" s="24" t="s">
        <v>11</v>
      </c>
      <c r="S104" s="25" t="s">
        <v>55</v>
      </c>
      <c r="T104" s="24" t="s">
        <v>9</v>
      </c>
      <c r="U104" s="23" t="s">
        <v>4</v>
      </c>
      <c r="V104" s="22" t="s">
        <v>1</v>
      </c>
      <c r="W104" s="176"/>
      <c r="X104" s="339">
        <f t="shared" ref="X104:Z105" si="18">X105</f>
        <v>0</v>
      </c>
      <c r="Y104" s="339">
        <f t="shared" si="18"/>
        <v>0</v>
      </c>
      <c r="Z104" s="340">
        <f t="shared" si="18"/>
        <v>0</v>
      </c>
      <c r="AA104" s="8"/>
      <c r="AB104" s="3"/>
    </row>
    <row r="105" spans="1:28" ht="15" customHeight="1" x14ac:dyDescent="0.2">
      <c r="A105" s="21"/>
      <c r="B105" s="173"/>
      <c r="C105" s="174"/>
      <c r="D105" s="201"/>
      <c r="E105" s="178"/>
      <c r="F105" s="123"/>
      <c r="G105" s="183"/>
      <c r="H105" s="16"/>
      <c r="I105" s="805" t="s">
        <v>63</v>
      </c>
      <c r="J105" s="806"/>
      <c r="K105" s="806"/>
      <c r="L105" s="806"/>
      <c r="M105" s="806"/>
      <c r="N105" s="807"/>
      <c r="O105" s="27">
        <v>5</v>
      </c>
      <c r="P105" s="26">
        <v>3</v>
      </c>
      <c r="Q105" s="175" t="s">
        <v>62</v>
      </c>
      <c r="R105" s="24" t="s">
        <v>11</v>
      </c>
      <c r="S105" s="25" t="s">
        <v>55</v>
      </c>
      <c r="T105" s="24" t="s">
        <v>9</v>
      </c>
      <c r="U105" s="23" t="s">
        <v>61</v>
      </c>
      <c r="V105" s="22" t="s">
        <v>1</v>
      </c>
      <c r="W105" s="176"/>
      <c r="X105" s="339">
        <f t="shared" si="18"/>
        <v>0</v>
      </c>
      <c r="Y105" s="339">
        <f t="shared" si="18"/>
        <v>0</v>
      </c>
      <c r="Z105" s="340">
        <f t="shared" si="18"/>
        <v>0</v>
      </c>
      <c r="AA105" s="8"/>
      <c r="AB105" s="3"/>
    </row>
    <row r="106" spans="1:28" ht="29.25" customHeight="1" x14ac:dyDescent="0.2">
      <c r="A106" s="21"/>
      <c r="B106" s="173"/>
      <c r="C106" s="174"/>
      <c r="D106" s="201"/>
      <c r="E106" s="178"/>
      <c r="F106" s="123"/>
      <c r="G106" s="183"/>
      <c r="H106" s="125"/>
      <c r="I106" s="126"/>
      <c r="J106" s="811" t="s">
        <v>57</v>
      </c>
      <c r="K106" s="811"/>
      <c r="L106" s="811"/>
      <c r="M106" s="811"/>
      <c r="N106" s="812"/>
      <c r="O106" s="14">
        <v>5</v>
      </c>
      <c r="P106" s="13">
        <v>3</v>
      </c>
      <c r="Q106" s="175" t="s">
        <v>62</v>
      </c>
      <c r="R106" s="10" t="s">
        <v>11</v>
      </c>
      <c r="S106" s="11" t="s">
        <v>55</v>
      </c>
      <c r="T106" s="10" t="s">
        <v>9</v>
      </c>
      <c r="U106" s="9" t="s">
        <v>61</v>
      </c>
      <c r="V106" s="158" t="s">
        <v>52</v>
      </c>
      <c r="W106" s="176"/>
      <c r="X106" s="285"/>
      <c r="Y106" s="285"/>
      <c r="Z106" s="286"/>
      <c r="AA106" s="8"/>
      <c r="AB106" s="3"/>
    </row>
    <row r="107" spans="1:28" ht="15" customHeight="1" x14ac:dyDescent="0.2">
      <c r="A107" s="21"/>
      <c r="B107" s="173"/>
      <c r="C107" s="174"/>
      <c r="D107" s="201"/>
      <c r="E107" s="178"/>
      <c r="F107" s="123"/>
      <c r="G107" s="183"/>
      <c r="H107" s="805" t="s">
        <v>60</v>
      </c>
      <c r="I107" s="806"/>
      <c r="J107" s="826"/>
      <c r="K107" s="826"/>
      <c r="L107" s="826"/>
      <c r="M107" s="826"/>
      <c r="N107" s="827"/>
      <c r="O107" s="41">
        <v>5</v>
      </c>
      <c r="P107" s="40">
        <v>3</v>
      </c>
      <c r="Q107" s="175" t="s">
        <v>59</v>
      </c>
      <c r="R107" s="114" t="s">
        <v>11</v>
      </c>
      <c r="S107" s="115" t="s">
        <v>55</v>
      </c>
      <c r="T107" s="114" t="s">
        <v>54</v>
      </c>
      <c r="U107" s="116" t="s">
        <v>4</v>
      </c>
      <c r="V107" s="39" t="s">
        <v>1</v>
      </c>
      <c r="W107" s="176"/>
      <c r="X107" s="343">
        <f t="shared" ref="X107:Z108" si="19">X108</f>
        <v>1861539</v>
      </c>
      <c r="Y107" s="343">
        <f t="shared" si="19"/>
        <v>1857945</v>
      </c>
      <c r="Z107" s="344">
        <f t="shared" si="19"/>
        <v>2215883</v>
      </c>
      <c r="AA107" s="8"/>
      <c r="AB107" s="3"/>
    </row>
    <row r="108" spans="1:28" ht="15" customHeight="1" x14ac:dyDescent="0.2">
      <c r="A108" s="21"/>
      <c r="B108" s="173"/>
      <c r="C108" s="174"/>
      <c r="D108" s="201"/>
      <c r="E108" s="178"/>
      <c r="F108" s="123"/>
      <c r="G108" s="183"/>
      <c r="H108" s="16"/>
      <c r="I108" s="805" t="s">
        <v>58</v>
      </c>
      <c r="J108" s="806"/>
      <c r="K108" s="806"/>
      <c r="L108" s="806"/>
      <c r="M108" s="806"/>
      <c r="N108" s="807"/>
      <c r="O108" s="27">
        <v>5</v>
      </c>
      <c r="P108" s="26">
        <v>3</v>
      </c>
      <c r="Q108" s="175" t="s">
        <v>56</v>
      </c>
      <c r="R108" s="24" t="s">
        <v>11</v>
      </c>
      <c r="S108" s="25" t="s">
        <v>55</v>
      </c>
      <c r="T108" s="24" t="s">
        <v>54</v>
      </c>
      <c r="U108" s="23" t="s">
        <v>53</v>
      </c>
      <c r="V108" s="22" t="s">
        <v>1</v>
      </c>
      <c r="W108" s="176"/>
      <c r="X108" s="339">
        <f t="shared" si="19"/>
        <v>1861539</v>
      </c>
      <c r="Y108" s="339">
        <f t="shared" si="19"/>
        <v>1857945</v>
      </c>
      <c r="Z108" s="340">
        <f t="shared" si="19"/>
        <v>2215883</v>
      </c>
      <c r="AA108" s="8"/>
      <c r="AB108" s="3"/>
    </row>
    <row r="109" spans="1:28" ht="29.25" customHeight="1" x14ac:dyDescent="0.2">
      <c r="A109" s="21"/>
      <c r="B109" s="173"/>
      <c r="C109" s="174"/>
      <c r="D109" s="202"/>
      <c r="E109" s="181"/>
      <c r="F109" s="124"/>
      <c r="G109" s="182"/>
      <c r="H109" s="125"/>
      <c r="I109" s="126"/>
      <c r="J109" s="811" t="s">
        <v>57</v>
      </c>
      <c r="K109" s="811"/>
      <c r="L109" s="811"/>
      <c r="M109" s="811"/>
      <c r="N109" s="812"/>
      <c r="O109" s="14">
        <v>5</v>
      </c>
      <c r="P109" s="13">
        <v>3</v>
      </c>
      <c r="Q109" s="175" t="s">
        <v>56</v>
      </c>
      <c r="R109" s="10" t="s">
        <v>11</v>
      </c>
      <c r="S109" s="11" t="s">
        <v>55</v>
      </c>
      <c r="T109" s="10" t="s">
        <v>54</v>
      </c>
      <c r="U109" s="9" t="s">
        <v>53</v>
      </c>
      <c r="V109" s="158" t="s">
        <v>52</v>
      </c>
      <c r="W109" s="176"/>
      <c r="X109" s="285">
        <v>1861539</v>
      </c>
      <c r="Y109" s="285">
        <v>1857945</v>
      </c>
      <c r="Z109" s="286">
        <v>2215883</v>
      </c>
      <c r="AA109" s="8"/>
      <c r="AB109" s="3"/>
    </row>
    <row r="110" spans="1:28" ht="15" customHeight="1" x14ac:dyDescent="0.2">
      <c r="A110" s="21"/>
      <c r="B110" s="173"/>
      <c r="C110" s="174"/>
      <c r="D110" s="847" t="s">
        <v>51</v>
      </c>
      <c r="E110" s="822"/>
      <c r="F110" s="822"/>
      <c r="G110" s="822"/>
      <c r="H110" s="822"/>
      <c r="I110" s="822"/>
      <c r="J110" s="824"/>
      <c r="K110" s="824"/>
      <c r="L110" s="824"/>
      <c r="M110" s="824"/>
      <c r="N110" s="825"/>
      <c r="O110" s="33">
        <v>8</v>
      </c>
      <c r="P110" s="32" t="s">
        <v>1</v>
      </c>
      <c r="Q110" s="175" t="s">
        <v>1</v>
      </c>
      <c r="R110" s="117" t="s">
        <v>1</v>
      </c>
      <c r="S110" s="118" t="s">
        <v>1</v>
      </c>
      <c r="T110" s="117" t="s">
        <v>1</v>
      </c>
      <c r="U110" s="119" t="s">
        <v>1</v>
      </c>
      <c r="V110" s="31" t="s">
        <v>1</v>
      </c>
      <c r="W110" s="176"/>
      <c r="X110" s="345">
        <f t="shared" ref="X110:Z111" si="20">X111</f>
        <v>3346000</v>
      </c>
      <c r="Y110" s="345">
        <f t="shared" si="20"/>
        <v>3346000</v>
      </c>
      <c r="Z110" s="346">
        <f t="shared" si="20"/>
        <v>3346000</v>
      </c>
      <c r="AA110" s="8"/>
      <c r="AB110" s="3"/>
    </row>
    <row r="111" spans="1:28" ht="15" customHeight="1" x14ac:dyDescent="0.2">
      <c r="A111" s="21"/>
      <c r="B111" s="173"/>
      <c r="C111" s="174"/>
      <c r="D111" s="201"/>
      <c r="E111" s="801" t="s">
        <v>50</v>
      </c>
      <c r="F111" s="802"/>
      <c r="G111" s="802"/>
      <c r="H111" s="802"/>
      <c r="I111" s="802"/>
      <c r="J111" s="802"/>
      <c r="K111" s="802"/>
      <c r="L111" s="802"/>
      <c r="M111" s="802"/>
      <c r="N111" s="828"/>
      <c r="O111" s="95">
        <v>8</v>
      </c>
      <c r="P111" s="96">
        <v>1</v>
      </c>
      <c r="Q111" s="188" t="s">
        <v>1</v>
      </c>
      <c r="R111" s="97" t="s">
        <v>1</v>
      </c>
      <c r="S111" s="98" t="s">
        <v>1</v>
      </c>
      <c r="T111" s="97" t="s">
        <v>1</v>
      </c>
      <c r="U111" s="99" t="s">
        <v>1</v>
      </c>
      <c r="V111" s="100" t="s">
        <v>1</v>
      </c>
      <c r="W111" s="189"/>
      <c r="X111" s="337">
        <f t="shared" si="20"/>
        <v>3346000</v>
      </c>
      <c r="Y111" s="337">
        <f t="shared" si="20"/>
        <v>3346000</v>
      </c>
      <c r="Z111" s="338">
        <f t="shared" si="20"/>
        <v>3346000</v>
      </c>
      <c r="AA111" s="8"/>
      <c r="AB111" s="3"/>
    </row>
    <row r="112" spans="1:28" ht="29.25" customHeight="1" x14ac:dyDescent="0.2">
      <c r="A112" s="21"/>
      <c r="B112" s="173"/>
      <c r="C112" s="174"/>
      <c r="D112" s="201"/>
      <c r="E112" s="177"/>
      <c r="F112" s="805" t="s">
        <v>641</v>
      </c>
      <c r="G112" s="806"/>
      <c r="H112" s="806"/>
      <c r="I112" s="806"/>
      <c r="J112" s="806"/>
      <c r="K112" s="806"/>
      <c r="L112" s="806"/>
      <c r="M112" s="806"/>
      <c r="N112" s="807"/>
      <c r="O112" s="27">
        <v>8</v>
      </c>
      <c r="P112" s="26">
        <v>1</v>
      </c>
      <c r="Q112" s="175" t="s">
        <v>49</v>
      </c>
      <c r="R112" s="24" t="s">
        <v>33</v>
      </c>
      <c r="S112" s="25" t="s">
        <v>6</v>
      </c>
      <c r="T112" s="24" t="s">
        <v>5</v>
      </c>
      <c r="U112" s="23" t="s">
        <v>4</v>
      </c>
      <c r="V112" s="22" t="s">
        <v>1</v>
      </c>
      <c r="W112" s="176"/>
      <c r="X112" s="339">
        <f>X113+X117</f>
        <v>3346000</v>
      </c>
      <c r="Y112" s="339">
        <f>Y113+Y117</f>
        <v>3346000</v>
      </c>
      <c r="Z112" s="340">
        <f>Z113+Z117</f>
        <v>3346000</v>
      </c>
      <c r="AA112" s="8"/>
      <c r="AB112" s="3"/>
    </row>
    <row r="113" spans="1:28" ht="15" customHeight="1" x14ac:dyDescent="0.2">
      <c r="A113" s="21"/>
      <c r="B113" s="173"/>
      <c r="C113" s="174"/>
      <c r="D113" s="201"/>
      <c r="E113" s="178"/>
      <c r="F113" s="16"/>
      <c r="G113" s="805" t="s">
        <v>48</v>
      </c>
      <c r="H113" s="806"/>
      <c r="I113" s="806"/>
      <c r="J113" s="806"/>
      <c r="K113" s="806"/>
      <c r="L113" s="806"/>
      <c r="M113" s="806"/>
      <c r="N113" s="807"/>
      <c r="O113" s="27">
        <v>8</v>
      </c>
      <c r="P113" s="26">
        <v>1</v>
      </c>
      <c r="Q113" s="175" t="s">
        <v>47</v>
      </c>
      <c r="R113" s="24" t="s">
        <v>33</v>
      </c>
      <c r="S113" s="25" t="s">
        <v>42</v>
      </c>
      <c r="T113" s="24" t="s">
        <v>5</v>
      </c>
      <c r="U113" s="23" t="s">
        <v>4</v>
      </c>
      <c r="V113" s="22" t="s">
        <v>1</v>
      </c>
      <c r="W113" s="176"/>
      <c r="X113" s="339">
        <f t="shared" ref="X113:Z115" si="21">X114</f>
        <v>0</v>
      </c>
      <c r="Y113" s="339">
        <f t="shared" si="21"/>
        <v>0</v>
      </c>
      <c r="Z113" s="340">
        <f t="shared" si="21"/>
        <v>0</v>
      </c>
      <c r="AA113" s="8"/>
      <c r="AB113" s="3"/>
    </row>
    <row r="114" spans="1:28" ht="15" customHeight="1" x14ac:dyDescent="0.2">
      <c r="A114" s="21"/>
      <c r="B114" s="173"/>
      <c r="C114" s="174"/>
      <c r="D114" s="201"/>
      <c r="E114" s="178"/>
      <c r="F114" s="123"/>
      <c r="G114" s="180"/>
      <c r="H114" s="805" t="s">
        <v>46</v>
      </c>
      <c r="I114" s="806"/>
      <c r="J114" s="806"/>
      <c r="K114" s="806"/>
      <c r="L114" s="806"/>
      <c r="M114" s="806"/>
      <c r="N114" s="807"/>
      <c r="O114" s="27">
        <v>8</v>
      </c>
      <c r="P114" s="26">
        <v>1</v>
      </c>
      <c r="Q114" s="175" t="s">
        <v>45</v>
      </c>
      <c r="R114" s="24" t="s">
        <v>33</v>
      </c>
      <c r="S114" s="25" t="s">
        <v>42</v>
      </c>
      <c r="T114" s="24" t="s">
        <v>9</v>
      </c>
      <c r="U114" s="23" t="s">
        <v>4</v>
      </c>
      <c r="V114" s="22" t="s">
        <v>1</v>
      </c>
      <c r="W114" s="176"/>
      <c r="X114" s="339">
        <f t="shared" si="21"/>
        <v>0</v>
      </c>
      <c r="Y114" s="339">
        <f t="shared" si="21"/>
        <v>0</v>
      </c>
      <c r="Z114" s="340">
        <f t="shared" si="21"/>
        <v>0</v>
      </c>
      <c r="AA114" s="8"/>
      <c r="AB114" s="3"/>
    </row>
    <row r="115" spans="1:28" ht="15" customHeight="1" x14ac:dyDescent="0.2">
      <c r="A115" s="21"/>
      <c r="B115" s="173"/>
      <c r="C115" s="174"/>
      <c r="D115" s="201"/>
      <c r="E115" s="178"/>
      <c r="F115" s="123"/>
      <c r="G115" s="183"/>
      <c r="H115" s="16"/>
      <c r="I115" s="805" t="s">
        <v>44</v>
      </c>
      <c r="J115" s="806"/>
      <c r="K115" s="806"/>
      <c r="L115" s="806"/>
      <c r="M115" s="806"/>
      <c r="N115" s="807"/>
      <c r="O115" s="27">
        <v>8</v>
      </c>
      <c r="P115" s="26">
        <v>1</v>
      </c>
      <c r="Q115" s="175" t="s">
        <v>43</v>
      </c>
      <c r="R115" s="24" t="s">
        <v>33</v>
      </c>
      <c r="S115" s="25" t="s">
        <v>42</v>
      </c>
      <c r="T115" s="24" t="s">
        <v>9</v>
      </c>
      <c r="U115" s="23" t="s">
        <v>41</v>
      </c>
      <c r="V115" s="22" t="s">
        <v>1</v>
      </c>
      <c r="W115" s="176"/>
      <c r="X115" s="339">
        <f t="shared" si="21"/>
        <v>0</v>
      </c>
      <c r="Y115" s="339">
        <f t="shared" si="21"/>
        <v>0</v>
      </c>
      <c r="Z115" s="340">
        <f t="shared" si="21"/>
        <v>0</v>
      </c>
      <c r="AA115" s="8"/>
      <c r="AB115" s="3"/>
    </row>
    <row r="116" spans="1:28" ht="15" customHeight="1" x14ac:dyDescent="0.2">
      <c r="A116" s="21"/>
      <c r="B116" s="173"/>
      <c r="C116" s="174"/>
      <c r="D116" s="201"/>
      <c r="E116" s="178"/>
      <c r="F116" s="123"/>
      <c r="G116" s="182"/>
      <c r="H116" s="125"/>
      <c r="I116" s="126"/>
      <c r="J116" s="811" t="s">
        <v>35</v>
      </c>
      <c r="K116" s="811"/>
      <c r="L116" s="811"/>
      <c r="M116" s="811"/>
      <c r="N116" s="812"/>
      <c r="O116" s="14">
        <v>8</v>
      </c>
      <c r="P116" s="13">
        <v>1</v>
      </c>
      <c r="Q116" s="175" t="s">
        <v>43</v>
      </c>
      <c r="R116" s="10" t="s">
        <v>33</v>
      </c>
      <c r="S116" s="11" t="s">
        <v>42</v>
      </c>
      <c r="T116" s="10" t="s">
        <v>9</v>
      </c>
      <c r="U116" s="9" t="s">
        <v>41</v>
      </c>
      <c r="V116" s="158" t="s">
        <v>30</v>
      </c>
      <c r="W116" s="176"/>
      <c r="X116" s="285"/>
      <c r="Y116" s="285"/>
      <c r="Z116" s="286"/>
      <c r="AA116" s="8"/>
      <c r="AB116" s="3"/>
    </row>
    <row r="117" spans="1:28" ht="15" customHeight="1" x14ac:dyDescent="0.2">
      <c r="A117" s="21"/>
      <c r="B117" s="173"/>
      <c r="C117" s="174"/>
      <c r="D117" s="201"/>
      <c r="E117" s="178"/>
      <c r="F117" s="17"/>
      <c r="G117" s="805" t="s">
        <v>40</v>
      </c>
      <c r="H117" s="806"/>
      <c r="I117" s="806"/>
      <c r="J117" s="826"/>
      <c r="K117" s="826"/>
      <c r="L117" s="826"/>
      <c r="M117" s="826"/>
      <c r="N117" s="827"/>
      <c r="O117" s="41">
        <v>8</v>
      </c>
      <c r="P117" s="40">
        <v>1</v>
      </c>
      <c r="Q117" s="175" t="s">
        <v>39</v>
      </c>
      <c r="R117" s="114" t="s">
        <v>33</v>
      </c>
      <c r="S117" s="115" t="s">
        <v>32</v>
      </c>
      <c r="T117" s="114" t="s">
        <v>5</v>
      </c>
      <c r="U117" s="116" t="s">
        <v>4</v>
      </c>
      <c r="V117" s="39" t="s">
        <v>1</v>
      </c>
      <c r="W117" s="176"/>
      <c r="X117" s="343">
        <f t="shared" ref="X117:Z119" si="22">X118</f>
        <v>3346000</v>
      </c>
      <c r="Y117" s="343">
        <f t="shared" si="22"/>
        <v>3346000</v>
      </c>
      <c r="Z117" s="344">
        <f t="shared" si="22"/>
        <v>3346000</v>
      </c>
      <c r="AA117" s="8"/>
      <c r="AB117" s="3"/>
    </row>
    <row r="118" spans="1:28" ht="15" customHeight="1" x14ac:dyDescent="0.2">
      <c r="A118" s="21"/>
      <c r="B118" s="173"/>
      <c r="C118" s="174"/>
      <c r="D118" s="201"/>
      <c r="E118" s="178"/>
      <c r="F118" s="123"/>
      <c r="G118" s="180"/>
      <c r="H118" s="805" t="s">
        <v>38</v>
      </c>
      <c r="I118" s="806"/>
      <c r="J118" s="806"/>
      <c r="K118" s="806"/>
      <c r="L118" s="806"/>
      <c r="M118" s="806"/>
      <c r="N118" s="807"/>
      <c r="O118" s="27">
        <v>8</v>
      </c>
      <c r="P118" s="26">
        <v>1</v>
      </c>
      <c r="Q118" s="175" t="s">
        <v>37</v>
      </c>
      <c r="R118" s="24" t="s">
        <v>33</v>
      </c>
      <c r="S118" s="25" t="s">
        <v>32</v>
      </c>
      <c r="T118" s="24" t="s">
        <v>9</v>
      </c>
      <c r="U118" s="23" t="s">
        <v>4</v>
      </c>
      <c r="V118" s="22" t="s">
        <v>1</v>
      </c>
      <c r="W118" s="176"/>
      <c r="X118" s="339">
        <f t="shared" si="22"/>
        <v>3346000</v>
      </c>
      <c r="Y118" s="339">
        <f t="shared" si="22"/>
        <v>3346000</v>
      </c>
      <c r="Z118" s="340">
        <f t="shared" si="22"/>
        <v>3346000</v>
      </c>
      <c r="AA118" s="8"/>
      <c r="AB118" s="3"/>
    </row>
    <row r="119" spans="1:28" ht="15" customHeight="1" x14ac:dyDescent="0.2">
      <c r="A119" s="21"/>
      <c r="B119" s="173"/>
      <c r="C119" s="174"/>
      <c r="D119" s="201"/>
      <c r="E119" s="178"/>
      <c r="F119" s="123"/>
      <c r="G119" s="183"/>
      <c r="H119" s="16"/>
      <c r="I119" s="805" t="s">
        <v>36</v>
      </c>
      <c r="J119" s="806"/>
      <c r="K119" s="806"/>
      <c r="L119" s="806"/>
      <c r="M119" s="806"/>
      <c r="N119" s="807"/>
      <c r="O119" s="27">
        <v>8</v>
      </c>
      <c r="P119" s="26">
        <v>1</v>
      </c>
      <c r="Q119" s="175" t="s">
        <v>34</v>
      </c>
      <c r="R119" s="24" t="s">
        <v>33</v>
      </c>
      <c r="S119" s="25" t="s">
        <v>32</v>
      </c>
      <c r="T119" s="24" t="s">
        <v>9</v>
      </c>
      <c r="U119" s="23" t="s">
        <v>31</v>
      </c>
      <c r="V119" s="22" t="s">
        <v>1</v>
      </c>
      <c r="W119" s="176"/>
      <c r="X119" s="339">
        <f t="shared" si="22"/>
        <v>3346000</v>
      </c>
      <c r="Y119" s="339">
        <f t="shared" si="22"/>
        <v>3346000</v>
      </c>
      <c r="Z119" s="340">
        <f t="shared" si="22"/>
        <v>3346000</v>
      </c>
      <c r="AA119" s="8"/>
      <c r="AB119" s="3"/>
    </row>
    <row r="120" spans="1:28" ht="15" customHeight="1" x14ac:dyDescent="0.2">
      <c r="A120" s="21"/>
      <c r="B120" s="173"/>
      <c r="C120" s="174"/>
      <c r="D120" s="202"/>
      <c r="E120" s="181"/>
      <c r="F120" s="124"/>
      <c r="G120" s="182"/>
      <c r="H120" s="125"/>
      <c r="I120" s="126"/>
      <c r="J120" s="811" t="s">
        <v>35</v>
      </c>
      <c r="K120" s="811"/>
      <c r="L120" s="811"/>
      <c r="M120" s="811"/>
      <c r="N120" s="812"/>
      <c r="O120" s="14">
        <v>8</v>
      </c>
      <c r="P120" s="13">
        <v>1</v>
      </c>
      <c r="Q120" s="175" t="s">
        <v>34</v>
      </c>
      <c r="R120" s="10" t="s">
        <v>33</v>
      </c>
      <c r="S120" s="11" t="s">
        <v>32</v>
      </c>
      <c r="T120" s="10" t="s">
        <v>9</v>
      </c>
      <c r="U120" s="9" t="s">
        <v>31</v>
      </c>
      <c r="V120" s="158" t="s">
        <v>30</v>
      </c>
      <c r="W120" s="176"/>
      <c r="X120" s="285">
        <v>3346000</v>
      </c>
      <c r="Y120" s="285">
        <v>3346000</v>
      </c>
      <c r="Z120" s="286">
        <v>3346000</v>
      </c>
      <c r="AA120" s="8"/>
      <c r="AB120" s="3"/>
    </row>
    <row r="121" spans="1:28" ht="15" customHeight="1" x14ac:dyDescent="0.2">
      <c r="A121" s="21"/>
      <c r="B121" s="173"/>
      <c r="C121" s="174"/>
      <c r="D121" s="847" t="s">
        <v>29</v>
      </c>
      <c r="E121" s="822"/>
      <c r="F121" s="822"/>
      <c r="G121" s="822"/>
      <c r="H121" s="822"/>
      <c r="I121" s="822"/>
      <c r="J121" s="824"/>
      <c r="K121" s="824"/>
      <c r="L121" s="824"/>
      <c r="M121" s="824"/>
      <c r="N121" s="825"/>
      <c r="O121" s="33">
        <v>10</v>
      </c>
      <c r="P121" s="32">
        <v>0</v>
      </c>
      <c r="Q121" s="175" t="s">
        <v>1</v>
      </c>
      <c r="R121" s="117" t="s">
        <v>1</v>
      </c>
      <c r="S121" s="118" t="s">
        <v>1</v>
      </c>
      <c r="T121" s="117" t="s">
        <v>1</v>
      </c>
      <c r="U121" s="119" t="s">
        <v>1</v>
      </c>
      <c r="V121" s="31" t="s">
        <v>1</v>
      </c>
      <c r="W121" s="176"/>
      <c r="X121" s="345">
        <f>X122</f>
        <v>376526</v>
      </c>
      <c r="Y121" s="345">
        <f>Y122</f>
        <v>376526</v>
      </c>
      <c r="Z121" s="346">
        <f>Z122</f>
        <v>376526</v>
      </c>
      <c r="AA121" s="8"/>
      <c r="AB121" s="3"/>
    </row>
    <row r="122" spans="1:28" ht="15" customHeight="1" x14ac:dyDescent="0.2">
      <c r="A122" s="21"/>
      <c r="B122" s="173"/>
      <c r="C122" s="174"/>
      <c r="D122" s="201"/>
      <c r="E122" s="801" t="s">
        <v>28</v>
      </c>
      <c r="F122" s="802"/>
      <c r="G122" s="802"/>
      <c r="H122" s="802"/>
      <c r="I122" s="802"/>
      <c r="J122" s="802"/>
      <c r="K122" s="802"/>
      <c r="L122" s="802"/>
      <c r="M122" s="802"/>
      <c r="N122" s="828"/>
      <c r="O122" s="95">
        <v>10</v>
      </c>
      <c r="P122" s="96">
        <v>1</v>
      </c>
      <c r="Q122" s="188" t="s">
        <v>1</v>
      </c>
      <c r="R122" s="97" t="s">
        <v>1</v>
      </c>
      <c r="S122" s="98" t="s">
        <v>1</v>
      </c>
      <c r="T122" s="97" t="s">
        <v>1</v>
      </c>
      <c r="U122" s="99" t="s">
        <v>1</v>
      </c>
      <c r="V122" s="100" t="s">
        <v>1</v>
      </c>
      <c r="W122" s="189"/>
      <c r="X122" s="337">
        <f>X123+X128</f>
        <v>376526</v>
      </c>
      <c r="Y122" s="337">
        <f>Y123+Y128</f>
        <v>376526</v>
      </c>
      <c r="Z122" s="338">
        <f>Z123+Z128</f>
        <v>376526</v>
      </c>
      <c r="AA122" s="8"/>
      <c r="AB122" s="3"/>
    </row>
    <row r="123" spans="1:28" ht="24.75" customHeight="1" x14ac:dyDescent="0.2">
      <c r="A123" s="21"/>
      <c r="B123" s="173"/>
      <c r="C123" s="174"/>
      <c r="D123" s="201"/>
      <c r="E123" s="177"/>
      <c r="F123" s="805" t="s">
        <v>137</v>
      </c>
      <c r="G123" s="806"/>
      <c r="H123" s="806"/>
      <c r="I123" s="806"/>
      <c r="J123" s="806"/>
      <c r="K123" s="806"/>
      <c r="L123" s="806"/>
      <c r="M123" s="806"/>
      <c r="N123" s="807"/>
      <c r="O123" s="27">
        <v>10</v>
      </c>
      <c r="P123" s="26">
        <v>1</v>
      </c>
      <c r="Q123" s="175" t="s">
        <v>19</v>
      </c>
      <c r="R123" s="24">
        <v>75</v>
      </c>
      <c r="S123" s="25" t="s">
        <v>6</v>
      </c>
      <c r="T123" s="24" t="s">
        <v>5</v>
      </c>
      <c r="U123" s="23" t="s">
        <v>4</v>
      </c>
      <c r="V123" s="22" t="s">
        <v>1</v>
      </c>
      <c r="W123" s="176"/>
      <c r="X123" s="339">
        <f t="shared" ref="X123:Z126" si="23">X124</f>
        <v>376526</v>
      </c>
      <c r="Y123" s="339">
        <f t="shared" si="23"/>
        <v>376526</v>
      </c>
      <c r="Z123" s="340">
        <f t="shared" si="23"/>
        <v>376526</v>
      </c>
      <c r="AA123" s="8"/>
      <c r="AB123" s="3"/>
    </row>
    <row r="124" spans="1:28" ht="15" customHeight="1" x14ac:dyDescent="0.2">
      <c r="A124" s="21"/>
      <c r="B124" s="173"/>
      <c r="C124" s="174"/>
      <c r="D124" s="201"/>
      <c r="E124" s="178"/>
      <c r="F124" s="16"/>
      <c r="G124" s="805" t="s">
        <v>608</v>
      </c>
      <c r="H124" s="806"/>
      <c r="I124" s="806"/>
      <c r="J124" s="806"/>
      <c r="K124" s="806"/>
      <c r="L124" s="806"/>
      <c r="M124" s="806"/>
      <c r="N124" s="807"/>
      <c r="O124" s="27">
        <v>10</v>
      </c>
      <c r="P124" s="26">
        <v>1</v>
      </c>
      <c r="Q124" s="175" t="s">
        <v>27</v>
      </c>
      <c r="R124" s="24">
        <v>75</v>
      </c>
      <c r="S124" s="25">
        <v>0</v>
      </c>
      <c r="T124" s="24" t="s">
        <v>5</v>
      </c>
      <c r="U124" s="23" t="s">
        <v>4</v>
      </c>
      <c r="V124" s="22" t="s">
        <v>1</v>
      </c>
      <c r="W124" s="176"/>
      <c r="X124" s="339">
        <f t="shared" si="23"/>
        <v>376526</v>
      </c>
      <c r="Y124" s="339">
        <f t="shared" si="23"/>
        <v>376526</v>
      </c>
      <c r="Z124" s="340">
        <f t="shared" si="23"/>
        <v>376526</v>
      </c>
      <c r="AA124" s="8"/>
      <c r="AB124" s="3"/>
    </row>
    <row r="125" spans="1:28" ht="21" customHeight="1" x14ac:dyDescent="0.2">
      <c r="A125" s="21"/>
      <c r="B125" s="173"/>
      <c r="C125" s="174"/>
      <c r="D125" s="201"/>
      <c r="E125" s="178"/>
      <c r="F125" s="123"/>
      <c r="G125" s="180"/>
      <c r="H125" s="805" t="s">
        <v>25</v>
      </c>
      <c r="I125" s="806"/>
      <c r="J125" s="806"/>
      <c r="K125" s="806"/>
      <c r="L125" s="806"/>
      <c r="M125" s="806"/>
      <c r="N125" s="807"/>
      <c r="O125" s="27">
        <v>10</v>
      </c>
      <c r="P125" s="26">
        <v>1</v>
      </c>
      <c r="Q125" s="175" t="s">
        <v>26</v>
      </c>
      <c r="R125" s="24">
        <v>75</v>
      </c>
      <c r="S125" s="25">
        <v>0</v>
      </c>
      <c r="T125" s="24">
        <v>0</v>
      </c>
      <c r="U125" s="23">
        <v>20001</v>
      </c>
      <c r="V125" s="22" t="s">
        <v>1</v>
      </c>
      <c r="W125" s="176"/>
      <c r="X125" s="339">
        <f t="shared" si="23"/>
        <v>376526</v>
      </c>
      <c r="Y125" s="339">
        <f t="shared" si="23"/>
        <v>376526</v>
      </c>
      <c r="Z125" s="340">
        <f t="shared" si="23"/>
        <v>376526</v>
      </c>
      <c r="AA125" s="8"/>
      <c r="AB125" s="3"/>
    </row>
    <row r="126" spans="1:28" ht="15" customHeight="1" x14ac:dyDescent="0.2">
      <c r="A126" s="21"/>
      <c r="B126" s="173"/>
      <c r="C126" s="174"/>
      <c r="D126" s="201"/>
      <c r="E126" s="178"/>
      <c r="F126" s="123"/>
      <c r="G126" s="183"/>
      <c r="H126" s="16"/>
      <c r="I126" s="805" t="s">
        <v>25</v>
      </c>
      <c r="J126" s="806"/>
      <c r="K126" s="806"/>
      <c r="L126" s="806"/>
      <c r="M126" s="806"/>
      <c r="N126" s="807"/>
      <c r="O126" s="27">
        <v>10</v>
      </c>
      <c r="P126" s="26">
        <v>1</v>
      </c>
      <c r="Q126" s="175" t="s">
        <v>23</v>
      </c>
      <c r="R126" s="24">
        <v>75</v>
      </c>
      <c r="S126" s="25">
        <v>0</v>
      </c>
      <c r="T126" s="24">
        <v>0</v>
      </c>
      <c r="U126" s="23">
        <v>20001</v>
      </c>
      <c r="V126" s="22" t="s">
        <v>1</v>
      </c>
      <c r="W126" s="176"/>
      <c r="X126" s="339">
        <f t="shared" si="23"/>
        <v>376526</v>
      </c>
      <c r="Y126" s="339">
        <f t="shared" si="23"/>
        <v>376526</v>
      </c>
      <c r="Z126" s="340">
        <f t="shared" si="23"/>
        <v>376526</v>
      </c>
      <c r="AA126" s="8"/>
      <c r="AB126" s="3"/>
    </row>
    <row r="127" spans="1:28" ht="15" customHeight="1" x14ac:dyDescent="0.2">
      <c r="A127" s="21"/>
      <c r="B127" s="173"/>
      <c r="C127" s="174"/>
      <c r="D127" s="201"/>
      <c r="E127" s="181"/>
      <c r="F127" s="124"/>
      <c r="G127" s="182"/>
      <c r="H127" s="125"/>
      <c r="I127" s="126"/>
      <c r="J127" s="811" t="s">
        <v>24</v>
      </c>
      <c r="K127" s="811"/>
      <c r="L127" s="811"/>
      <c r="M127" s="811"/>
      <c r="N127" s="812"/>
      <c r="O127" s="14">
        <v>10</v>
      </c>
      <c r="P127" s="13">
        <v>1</v>
      </c>
      <c r="Q127" s="175" t="s">
        <v>23</v>
      </c>
      <c r="R127" s="10">
        <v>75</v>
      </c>
      <c r="S127" s="11">
        <v>0</v>
      </c>
      <c r="T127" s="10">
        <v>0</v>
      </c>
      <c r="U127" s="9">
        <v>20001</v>
      </c>
      <c r="V127" s="158" t="s">
        <v>22</v>
      </c>
      <c r="W127" s="176"/>
      <c r="X127" s="285">
        <v>376526</v>
      </c>
      <c r="Y127" s="285">
        <v>376526</v>
      </c>
      <c r="Z127" s="286">
        <v>376526</v>
      </c>
      <c r="AA127" s="8"/>
      <c r="AB127" s="3"/>
    </row>
    <row r="128" spans="1:28" ht="15" customHeight="1" x14ac:dyDescent="0.2">
      <c r="A128" s="21"/>
      <c r="B128" s="173"/>
      <c r="C128" s="174"/>
      <c r="D128" s="201"/>
      <c r="E128" s="801" t="s">
        <v>21</v>
      </c>
      <c r="F128" s="802"/>
      <c r="G128" s="802"/>
      <c r="H128" s="802"/>
      <c r="I128" s="802"/>
      <c r="J128" s="803"/>
      <c r="K128" s="803"/>
      <c r="L128" s="803"/>
      <c r="M128" s="803"/>
      <c r="N128" s="804"/>
      <c r="O128" s="90">
        <v>10</v>
      </c>
      <c r="P128" s="91">
        <v>3</v>
      </c>
      <c r="Q128" s="188" t="s">
        <v>1</v>
      </c>
      <c r="R128" s="111" t="s">
        <v>1</v>
      </c>
      <c r="S128" s="112" t="s">
        <v>1</v>
      </c>
      <c r="T128" s="111" t="s">
        <v>1</v>
      </c>
      <c r="U128" s="113" t="s">
        <v>1</v>
      </c>
      <c r="V128" s="93" t="s">
        <v>1</v>
      </c>
      <c r="W128" s="189"/>
      <c r="X128" s="341">
        <f t="shared" ref="X128:Z132" si="24">X129</f>
        <v>0</v>
      </c>
      <c r="Y128" s="341">
        <f t="shared" si="24"/>
        <v>0</v>
      </c>
      <c r="Z128" s="342">
        <f t="shared" si="24"/>
        <v>0</v>
      </c>
      <c r="AA128" s="8"/>
      <c r="AB128" s="3"/>
    </row>
    <row r="129" spans="1:30" ht="60" customHeight="1" x14ac:dyDescent="0.2">
      <c r="A129" s="21"/>
      <c r="B129" s="173"/>
      <c r="C129" s="174"/>
      <c r="D129" s="201"/>
      <c r="E129" s="177"/>
      <c r="F129" s="805" t="s">
        <v>640</v>
      </c>
      <c r="G129" s="806"/>
      <c r="H129" s="806"/>
      <c r="I129" s="806"/>
      <c r="J129" s="806"/>
      <c r="K129" s="806"/>
      <c r="L129" s="806"/>
      <c r="M129" s="806"/>
      <c r="N129" s="807"/>
      <c r="O129" s="27">
        <v>10</v>
      </c>
      <c r="P129" s="26">
        <v>3</v>
      </c>
      <c r="Q129" s="175" t="s">
        <v>19</v>
      </c>
      <c r="R129" s="24" t="s">
        <v>11</v>
      </c>
      <c r="S129" s="25" t="s">
        <v>6</v>
      </c>
      <c r="T129" s="24" t="s">
        <v>5</v>
      </c>
      <c r="U129" s="23" t="s">
        <v>4</v>
      </c>
      <c r="V129" s="22" t="s">
        <v>1</v>
      </c>
      <c r="W129" s="176"/>
      <c r="X129" s="339">
        <f t="shared" si="24"/>
        <v>0</v>
      </c>
      <c r="Y129" s="339">
        <f t="shared" si="24"/>
        <v>0</v>
      </c>
      <c r="Z129" s="340">
        <f t="shared" si="24"/>
        <v>0</v>
      </c>
      <c r="AA129" s="8"/>
      <c r="AB129" s="3"/>
    </row>
    <row r="130" spans="1:30" ht="29.25" customHeight="1" x14ac:dyDescent="0.2">
      <c r="A130" s="21"/>
      <c r="B130" s="173"/>
      <c r="C130" s="174"/>
      <c r="D130" s="201"/>
      <c r="E130" s="178"/>
      <c r="F130" s="16"/>
      <c r="G130" s="805" t="s">
        <v>647</v>
      </c>
      <c r="H130" s="806"/>
      <c r="I130" s="806"/>
      <c r="J130" s="806"/>
      <c r="K130" s="806"/>
      <c r="L130" s="806"/>
      <c r="M130" s="806"/>
      <c r="N130" s="807"/>
      <c r="O130" s="27">
        <v>10</v>
      </c>
      <c r="P130" s="26">
        <v>3</v>
      </c>
      <c r="Q130" s="175" t="s">
        <v>17</v>
      </c>
      <c r="R130" s="24" t="s">
        <v>11</v>
      </c>
      <c r="S130" s="25" t="s">
        <v>10</v>
      </c>
      <c r="T130" s="24" t="s">
        <v>5</v>
      </c>
      <c r="U130" s="23" t="s">
        <v>4</v>
      </c>
      <c r="V130" s="22" t="s">
        <v>1</v>
      </c>
      <c r="W130" s="176"/>
      <c r="X130" s="339">
        <f t="shared" si="24"/>
        <v>0</v>
      </c>
      <c r="Y130" s="339">
        <f t="shared" si="24"/>
        <v>0</v>
      </c>
      <c r="Z130" s="340">
        <f t="shared" si="24"/>
        <v>0</v>
      </c>
      <c r="AA130" s="8"/>
      <c r="AB130" s="3"/>
    </row>
    <row r="131" spans="1:30" ht="43.5" customHeight="1" x14ac:dyDescent="0.2">
      <c r="A131" s="21"/>
      <c r="B131" s="173"/>
      <c r="C131" s="174"/>
      <c r="D131" s="201"/>
      <c r="E131" s="178"/>
      <c r="F131" s="123"/>
      <c r="G131" s="180"/>
      <c r="H131" s="805" t="s">
        <v>16</v>
      </c>
      <c r="I131" s="806"/>
      <c r="J131" s="806"/>
      <c r="K131" s="806"/>
      <c r="L131" s="806"/>
      <c r="M131" s="806"/>
      <c r="N131" s="807"/>
      <c r="O131" s="27">
        <v>10</v>
      </c>
      <c r="P131" s="26">
        <v>3</v>
      </c>
      <c r="Q131" s="175" t="s">
        <v>15</v>
      </c>
      <c r="R131" s="24" t="s">
        <v>11</v>
      </c>
      <c r="S131" s="25" t="s">
        <v>10</v>
      </c>
      <c r="T131" s="24" t="s">
        <v>9</v>
      </c>
      <c r="U131" s="23" t="s">
        <v>4</v>
      </c>
      <c r="V131" s="22" t="s">
        <v>1</v>
      </c>
      <c r="W131" s="176"/>
      <c r="X131" s="339">
        <f t="shared" si="24"/>
        <v>0</v>
      </c>
      <c r="Y131" s="339">
        <f t="shared" si="24"/>
        <v>0</v>
      </c>
      <c r="Z131" s="340">
        <f t="shared" si="24"/>
        <v>0</v>
      </c>
      <c r="AA131" s="8"/>
      <c r="AB131" s="3"/>
    </row>
    <row r="132" spans="1:30" ht="29.25" customHeight="1" x14ac:dyDescent="0.2">
      <c r="A132" s="21"/>
      <c r="B132" s="173"/>
      <c r="C132" s="174"/>
      <c r="D132" s="201"/>
      <c r="E132" s="178"/>
      <c r="F132" s="123"/>
      <c r="G132" s="183"/>
      <c r="H132" s="16"/>
      <c r="I132" s="805" t="s">
        <v>14</v>
      </c>
      <c r="J132" s="806"/>
      <c r="K132" s="806"/>
      <c r="L132" s="806"/>
      <c r="M132" s="806"/>
      <c r="N132" s="807"/>
      <c r="O132" s="27">
        <v>10</v>
      </c>
      <c r="P132" s="26">
        <v>3</v>
      </c>
      <c r="Q132" s="175" t="s">
        <v>12</v>
      </c>
      <c r="R132" s="24" t="s">
        <v>11</v>
      </c>
      <c r="S132" s="25" t="s">
        <v>10</v>
      </c>
      <c r="T132" s="24" t="s">
        <v>9</v>
      </c>
      <c r="U132" s="23" t="s">
        <v>8</v>
      </c>
      <c r="V132" s="22" t="s">
        <v>1</v>
      </c>
      <c r="W132" s="176"/>
      <c r="X132" s="339">
        <f t="shared" si="24"/>
        <v>0</v>
      </c>
      <c r="Y132" s="339">
        <f t="shared" si="24"/>
        <v>0</v>
      </c>
      <c r="Z132" s="340">
        <f t="shared" si="24"/>
        <v>0</v>
      </c>
      <c r="AA132" s="8"/>
      <c r="AB132" s="3"/>
    </row>
    <row r="133" spans="1:30" ht="29.25" customHeight="1" x14ac:dyDescent="0.2">
      <c r="A133" s="21"/>
      <c r="B133" s="173"/>
      <c r="C133" s="174"/>
      <c r="D133" s="202"/>
      <c r="E133" s="181"/>
      <c r="F133" s="124"/>
      <c r="G133" s="182"/>
      <c r="H133" s="125"/>
      <c r="I133" s="126"/>
      <c r="J133" s="811" t="s">
        <v>13</v>
      </c>
      <c r="K133" s="811"/>
      <c r="L133" s="811"/>
      <c r="M133" s="811"/>
      <c r="N133" s="812"/>
      <c r="O133" s="14">
        <v>10</v>
      </c>
      <c r="P133" s="13">
        <v>3</v>
      </c>
      <c r="Q133" s="175" t="s">
        <v>12</v>
      </c>
      <c r="R133" s="10" t="s">
        <v>11</v>
      </c>
      <c r="S133" s="11" t="s">
        <v>10</v>
      </c>
      <c r="T133" s="10" t="s">
        <v>9</v>
      </c>
      <c r="U133" s="9" t="s">
        <v>8</v>
      </c>
      <c r="V133" s="158" t="s">
        <v>7</v>
      </c>
      <c r="W133" s="176"/>
      <c r="X133" s="285"/>
      <c r="Y133" s="285"/>
      <c r="Z133" s="286"/>
      <c r="AA133" s="8"/>
      <c r="AB133" s="3"/>
    </row>
    <row r="134" spans="1:30" ht="21.75" customHeight="1" x14ac:dyDescent="0.2">
      <c r="A134" s="21"/>
      <c r="B134" s="173"/>
      <c r="C134" s="174"/>
      <c r="D134" s="202"/>
      <c r="E134" s="181"/>
      <c r="F134" s="511"/>
      <c r="G134" s="182"/>
      <c r="H134" s="512"/>
      <c r="I134" s="513"/>
      <c r="J134" s="85"/>
      <c r="K134" s="85"/>
      <c r="L134" s="85"/>
      <c r="M134" s="574" t="s">
        <v>582</v>
      </c>
      <c r="N134" s="174"/>
      <c r="O134" s="507">
        <v>11</v>
      </c>
      <c r="P134" s="83">
        <v>0</v>
      </c>
      <c r="Q134" s="596"/>
      <c r="R134" s="508"/>
      <c r="S134" s="575"/>
      <c r="T134" s="508"/>
      <c r="U134" s="597"/>
      <c r="V134" s="521"/>
      <c r="W134" s="598"/>
      <c r="X134" s="330">
        <f t="shared" ref="X134:Z138" si="25">X135</f>
        <v>225000</v>
      </c>
      <c r="Y134" s="330">
        <f t="shared" si="25"/>
        <v>200000</v>
      </c>
      <c r="Z134" s="608">
        <f t="shared" si="25"/>
        <v>225000</v>
      </c>
      <c r="AA134" s="8"/>
      <c r="AB134" s="3"/>
    </row>
    <row r="135" spans="1:30" ht="65.25" customHeight="1" x14ac:dyDescent="0.2">
      <c r="A135" s="21"/>
      <c r="B135" s="173"/>
      <c r="C135" s="174"/>
      <c r="D135" s="202"/>
      <c r="E135" s="181"/>
      <c r="F135" s="511"/>
      <c r="G135" s="182"/>
      <c r="H135" s="512"/>
      <c r="I135" s="513"/>
      <c r="J135" s="85"/>
      <c r="K135" s="85"/>
      <c r="L135" s="85"/>
      <c r="M135" s="514" t="s">
        <v>640</v>
      </c>
      <c r="N135" s="515"/>
      <c r="O135" s="562">
        <v>11</v>
      </c>
      <c r="P135" s="13">
        <v>1</v>
      </c>
      <c r="Q135" s="175"/>
      <c r="R135" s="563">
        <v>85</v>
      </c>
      <c r="S135" s="11">
        <v>0</v>
      </c>
      <c r="T135" s="563">
        <v>0</v>
      </c>
      <c r="U135" s="9">
        <v>0</v>
      </c>
      <c r="V135" s="518"/>
      <c r="W135" s="176"/>
      <c r="X135" s="606">
        <f>X137</f>
        <v>225000</v>
      </c>
      <c r="Y135" s="606">
        <f>Y137</f>
        <v>200000</v>
      </c>
      <c r="Z135" s="607">
        <f>Z137</f>
        <v>225000</v>
      </c>
      <c r="AA135" s="8"/>
      <c r="AB135" s="3"/>
    </row>
    <row r="136" spans="1:30" ht="27.75" customHeight="1" x14ac:dyDescent="0.2">
      <c r="A136" s="21"/>
      <c r="B136" s="173"/>
      <c r="C136" s="174"/>
      <c r="D136" s="202"/>
      <c r="E136" s="181"/>
      <c r="F136" s="698"/>
      <c r="G136" s="182"/>
      <c r="H136" s="699"/>
      <c r="I136" s="700"/>
      <c r="J136" s="85"/>
      <c r="K136" s="85"/>
      <c r="L136" s="85"/>
      <c r="M136" s="696" t="s">
        <v>646</v>
      </c>
      <c r="N136" s="697"/>
      <c r="O136" s="694">
        <v>11</v>
      </c>
      <c r="P136" s="13">
        <v>1</v>
      </c>
      <c r="Q136" s="175"/>
      <c r="R136" s="695">
        <v>85</v>
      </c>
      <c r="S136" s="11">
        <v>8</v>
      </c>
      <c r="T136" s="695">
        <v>0</v>
      </c>
      <c r="U136" s="9">
        <v>0</v>
      </c>
      <c r="V136" s="708"/>
      <c r="W136" s="176"/>
      <c r="X136" s="606">
        <f>X137</f>
        <v>225000</v>
      </c>
      <c r="Y136" s="606">
        <f>Y137</f>
        <v>200000</v>
      </c>
      <c r="Z136" s="607">
        <f>Z137</f>
        <v>225000</v>
      </c>
      <c r="AA136" s="8"/>
      <c r="AB136" s="3"/>
    </row>
    <row r="137" spans="1:30" ht="29.25" customHeight="1" x14ac:dyDescent="0.2">
      <c r="A137" s="21"/>
      <c r="B137" s="173"/>
      <c r="C137" s="174"/>
      <c r="D137" s="202"/>
      <c r="E137" s="181"/>
      <c r="F137" s="511"/>
      <c r="G137" s="182"/>
      <c r="H137" s="512"/>
      <c r="I137" s="513"/>
      <c r="J137" s="85"/>
      <c r="K137" s="85"/>
      <c r="L137" s="85"/>
      <c r="M137" s="514" t="s">
        <v>584</v>
      </c>
      <c r="N137" s="515"/>
      <c r="O137" s="562">
        <v>11</v>
      </c>
      <c r="P137" s="13">
        <v>1</v>
      </c>
      <c r="Q137" s="175"/>
      <c r="R137" s="563">
        <v>85</v>
      </c>
      <c r="S137" s="11">
        <v>8</v>
      </c>
      <c r="T137" s="563">
        <v>1</v>
      </c>
      <c r="U137" s="9">
        <v>0</v>
      </c>
      <c r="V137" s="518"/>
      <c r="W137" s="176"/>
      <c r="X137" s="606">
        <f t="shared" si="25"/>
        <v>225000</v>
      </c>
      <c r="Y137" s="606">
        <f t="shared" si="25"/>
        <v>200000</v>
      </c>
      <c r="Z137" s="607">
        <f t="shared" si="25"/>
        <v>225000</v>
      </c>
      <c r="AA137" s="8"/>
      <c r="AB137" s="3"/>
    </row>
    <row r="138" spans="1:30" ht="46.5" customHeight="1" x14ac:dyDescent="0.2">
      <c r="A138" s="21"/>
      <c r="B138" s="173"/>
      <c r="C138" s="174"/>
      <c r="D138" s="202"/>
      <c r="E138" s="181"/>
      <c r="F138" s="511"/>
      <c r="G138" s="182"/>
      <c r="H138" s="512"/>
      <c r="I138" s="513"/>
      <c r="J138" s="85"/>
      <c r="K138" s="85"/>
      <c r="L138" s="85"/>
      <c r="M138" s="514" t="s">
        <v>585</v>
      </c>
      <c r="N138" s="515"/>
      <c r="O138" s="562">
        <v>11</v>
      </c>
      <c r="P138" s="13">
        <v>1</v>
      </c>
      <c r="Q138" s="175"/>
      <c r="R138" s="563">
        <v>85</v>
      </c>
      <c r="S138" s="11">
        <v>8</v>
      </c>
      <c r="T138" s="563">
        <v>1</v>
      </c>
      <c r="U138" s="9">
        <v>90042</v>
      </c>
      <c r="V138" s="518"/>
      <c r="W138" s="176"/>
      <c r="X138" s="606">
        <f t="shared" si="25"/>
        <v>225000</v>
      </c>
      <c r="Y138" s="606">
        <f t="shared" si="25"/>
        <v>200000</v>
      </c>
      <c r="Z138" s="607">
        <f t="shared" si="25"/>
        <v>225000</v>
      </c>
      <c r="AA138" s="8"/>
      <c r="AB138" s="3"/>
    </row>
    <row r="139" spans="1:30" ht="29.25" customHeight="1" x14ac:dyDescent="0.2">
      <c r="A139" s="21"/>
      <c r="B139" s="173"/>
      <c r="C139" s="174"/>
      <c r="D139" s="202"/>
      <c r="E139" s="181"/>
      <c r="F139" s="511"/>
      <c r="G139" s="182"/>
      <c r="H139" s="512"/>
      <c r="I139" s="513"/>
      <c r="J139" s="85"/>
      <c r="K139" s="85"/>
      <c r="L139" s="85"/>
      <c r="M139" s="514" t="s">
        <v>57</v>
      </c>
      <c r="N139" s="515"/>
      <c r="O139" s="562">
        <v>11</v>
      </c>
      <c r="P139" s="13">
        <v>1</v>
      </c>
      <c r="Q139" s="175"/>
      <c r="R139" s="563">
        <v>85</v>
      </c>
      <c r="S139" s="11">
        <v>8</v>
      </c>
      <c r="T139" s="563">
        <v>1</v>
      </c>
      <c r="U139" s="9">
        <v>90042</v>
      </c>
      <c r="V139" s="518">
        <v>240</v>
      </c>
      <c r="W139" s="176"/>
      <c r="X139" s="285">
        <v>225000</v>
      </c>
      <c r="Y139" s="285">
        <v>200000</v>
      </c>
      <c r="Z139" s="286">
        <v>225000</v>
      </c>
      <c r="AA139" s="8"/>
      <c r="AB139" s="3"/>
    </row>
    <row r="140" spans="1:30" ht="22.5" customHeight="1" x14ac:dyDescent="0.2">
      <c r="A140" s="21"/>
      <c r="B140" s="173"/>
      <c r="C140" s="174"/>
      <c r="D140" s="202"/>
      <c r="E140" s="181"/>
      <c r="F140" s="511"/>
      <c r="G140" s="182"/>
      <c r="H140" s="512"/>
      <c r="I140" s="513"/>
      <c r="J140" s="85"/>
      <c r="K140" s="85"/>
      <c r="L140" s="85"/>
      <c r="M140" s="574" t="s">
        <v>586</v>
      </c>
      <c r="N140" s="174"/>
      <c r="O140" s="507">
        <v>12</v>
      </c>
      <c r="P140" s="83">
        <v>0</v>
      </c>
      <c r="Q140" s="596"/>
      <c r="R140" s="508"/>
      <c r="S140" s="575"/>
      <c r="T140" s="508"/>
      <c r="U140" s="597"/>
      <c r="V140" s="521"/>
      <c r="W140" s="598"/>
      <c r="X140" s="330">
        <f t="shared" ref="X140:Z142" si="26">X141</f>
        <v>0</v>
      </c>
      <c r="Y140" s="330">
        <f t="shared" si="26"/>
        <v>0</v>
      </c>
      <c r="Z140" s="608">
        <f t="shared" si="26"/>
        <v>0</v>
      </c>
      <c r="AA140" s="8"/>
      <c r="AB140" s="3"/>
    </row>
    <row r="141" spans="1:30" ht="46.5" customHeight="1" x14ac:dyDescent="0.2">
      <c r="A141" s="21"/>
      <c r="B141" s="173"/>
      <c r="C141" s="174"/>
      <c r="D141" s="202"/>
      <c r="E141" s="181"/>
      <c r="F141" s="511"/>
      <c r="G141" s="182"/>
      <c r="H141" s="512"/>
      <c r="I141" s="513"/>
      <c r="J141" s="85"/>
      <c r="K141" s="85"/>
      <c r="L141" s="85"/>
      <c r="M141" s="514" t="s">
        <v>644</v>
      </c>
      <c r="N141" s="515"/>
      <c r="O141" s="562">
        <v>12</v>
      </c>
      <c r="P141" s="13">
        <v>2</v>
      </c>
      <c r="Q141" s="175"/>
      <c r="R141" s="563">
        <v>86</v>
      </c>
      <c r="S141" s="11">
        <v>0</v>
      </c>
      <c r="T141" s="563">
        <v>0</v>
      </c>
      <c r="U141" s="9">
        <v>0</v>
      </c>
      <c r="V141" s="518"/>
      <c r="W141" s="176"/>
      <c r="X141" s="606">
        <f t="shared" si="26"/>
        <v>0</v>
      </c>
      <c r="Y141" s="606">
        <f t="shared" si="26"/>
        <v>0</v>
      </c>
      <c r="Z141" s="607">
        <f t="shared" si="26"/>
        <v>0</v>
      </c>
      <c r="AA141" s="8"/>
      <c r="AB141" s="3"/>
    </row>
    <row r="142" spans="1:30" ht="29.25" customHeight="1" x14ac:dyDescent="0.2">
      <c r="A142" s="21"/>
      <c r="B142" s="173"/>
      <c r="C142" s="174"/>
      <c r="D142" s="202"/>
      <c r="E142" s="181"/>
      <c r="F142" s="511"/>
      <c r="G142" s="182"/>
      <c r="H142" s="512"/>
      <c r="I142" s="513"/>
      <c r="J142" s="85"/>
      <c r="K142" s="85"/>
      <c r="L142" s="85"/>
      <c r="M142" s="514" t="s">
        <v>599</v>
      </c>
      <c r="N142" s="515"/>
      <c r="O142" s="562">
        <v>12</v>
      </c>
      <c r="P142" s="13">
        <v>2</v>
      </c>
      <c r="Q142" s="175"/>
      <c r="R142" s="563">
        <v>86</v>
      </c>
      <c r="S142" s="11">
        <v>0</v>
      </c>
      <c r="T142" s="563">
        <v>2</v>
      </c>
      <c r="U142" s="9">
        <v>0</v>
      </c>
      <c r="V142" s="518"/>
      <c r="W142" s="176"/>
      <c r="X142" s="606">
        <f t="shared" si="26"/>
        <v>0</v>
      </c>
      <c r="Y142" s="606">
        <f t="shared" si="26"/>
        <v>0</v>
      </c>
      <c r="Z142" s="607">
        <f t="shared" si="26"/>
        <v>0</v>
      </c>
      <c r="AA142" s="8"/>
      <c r="AB142" s="3"/>
    </row>
    <row r="143" spans="1:30" ht="21.75" customHeight="1" x14ac:dyDescent="0.2">
      <c r="A143" s="21"/>
      <c r="B143" s="173"/>
      <c r="C143" s="174"/>
      <c r="D143" s="202"/>
      <c r="E143" s="181"/>
      <c r="F143" s="511"/>
      <c r="G143" s="182"/>
      <c r="H143" s="512"/>
      <c r="I143" s="513"/>
      <c r="J143" s="85"/>
      <c r="K143" s="85"/>
      <c r="L143" s="85"/>
      <c r="M143" s="514" t="s">
        <v>588</v>
      </c>
      <c r="N143" s="515"/>
      <c r="O143" s="562">
        <v>12</v>
      </c>
      <c r="P143" s="13">
        <v>2</v>
      </c>
      <c r="Q143" s="175"/>
      <c r="R143" s="563">
        <v>86</v>
      </c>
      <c r="S143" s="11">
        <v>0</v>
      </c>
      <c r="T143" s="563">
        <v>2</v>
      </c>
      <c r="U143" s="9">
        <v>90011</v>
      </c>
      <c r="V143" s="518"/>
      <c r="W143" s="176"/>
      <c r="X143" s="606">
        <f>X144+X145</f>
        <v>0</v>
      </c>
      <c r="Y143" s="606">
        <f>Y144+Y145</f>
        <v>0</v>
      </c>
      <c r="Z143" s="607">
        <f>Z144+Z145</f>
        <v>0</v>
      </c>
      <c r="AA143" s="8"/>
      <c r="AB143" s="3"/>
    </row>
    <row r="144" spans="1:30" ht="29.25" customHeight="1" x14ac:dyDescent="0.2">
      <c r="A144" s="21"/>
      <c r="B144" s="173"/>
      <c r="C144" s="174"/>
      <c r="D144" s="202"/>
      <c r="E144" s="181"/>
      <c r="F144" s="511"/>
      <c r="G144" s="182"/>
      <c r="H144" s="512"/>
      <c r="I144" s="513"/>
      <c r="J144" s="85"/>
      <c r="K144" s="85"/>
      <c r="L144" s="85"/>
      <c r="M144" s="514" t="s">
        <v>57</v>
      </c>
      <c r="N144" s="515"/>
      <c r="O144" s="562">
        <v>12</v>
      </c>
      <c r="P144" s="13">
        <v>2</v>
      </c>
      <c r="Q144" s="175"/>
      <c r="R144" s="563">
        <v>86</v>
      </c>
      <c r="S144" s="11">
        <v>0</v>
      </c>
      <c r="T144" s="563">
        <v>2</v>
      </c>
      <c r="U144" s="9">
        <v>90011</v>
      </c>
      <c r="V144" s="518">
        <v>240</v>
      </c>
      <c r="W144" s="176"/>
      <c r="X144" s="285"/>
      <c r="Y144" s="285"/>
      <c r="Z144" s="286"/>
      <c r="AA144" s="8"/>
      <c r="AB144" s="3"/>
      <c r="AD144" s="1" t="s">
        <v>191</v>
      </c>
    </row>
    <row r="145" spans="1:28" ht="47.25" customHeight="1" x14ac:dyDescent="0.2">
      <c r="A145" s="21"/>
      <c r="B145" s="173"/>
      <c r="C145" s="174"/>
      <c r="D145" s="202"/>
      <c r="E145" s="181"/>
      <c r="F145" s="664"/>
      <c r="G145" s="182"/>
      <c r="H145" s="665"/>
      <c r="I145" s="666"/>
      <c r="J145" s="85"/>
      <c r="K145" s="85"/>
      <c r="L145" s="85"/>
      <c r="M145" s="662" t="s">
        <v>611</v>
      </c>
      <c r="N145" s="86"/>
      <c r="O145" s="660">
        <v>12</v>
      </c>
      <c r="P145" s="13">
        <v>2</v>
      </c>
      <c r="Q145" s="175"/>
      <c r="R145" s="661">
        <v>86</v>
      </c>
      <c r="S145" s="11">
        <v>0</v>
      </c>
      <c r="T145" s="661">
        <v>2</v>
      </c>
      <c r="U145" s="9">
        <v>90011</v>
      </c>
      <c r="V145" s="668">
        <v>810</v>
      </c>
      <c r="W145" s="176"/>
      <c r="X145" s="285"/>
      <c r="Y145" s="285"/>
      <c r="Z145" s="286"/>
      <c r="AA145" s="8"/>
      <c r="AB145" s="3"/>
    </row>
    <row r="146" spans="1:28" ht="15" customHeight="1" x14ac:dyDescent="0.2">
      <c r="A146" s="21"/>
      <c r="B146" s="173"/>
      <c r="C146" s="174"/>
      <c r="D146" s="847" t="s">
        <v>3</v>
      </c>
      <c r="E146" s="822"/>
      <c r="F146" s="822"/>
      <c r="G146" s="822"/>
      <c r="H146" s="822"/>
      <c r="I146" s="822"/>
      <c r="J146" s="824"/>
      <c r="K146" s="824"/>
      <c r="L146" s="824"/>
      <c r="M146" s="824"/>
      <c r="N146" s="825"/>
      <c r="O146" s="33"/>
      <c r="P146" s="32" t="s">
        <v>1</v>
      </c>
      <c r="Q146" s="595" t="s">
        <v>1</v>
      </c>
      <c r="R146" s="117" t="s">
        <v>1</v>
      </c>
      <c r="S146" s="118" t="s">
        <v>1</v>
      </c>
      <c r="T146" s="117" t="s">
        <v>1</v>
      </c>
      <c r="U146" s="119" t="s">
        <v>1</v>
      </c>
      <c r="V146" s="31" t="s">
        <v>1</v>
      </c>
      <c r="W146" s="594"/>
      <c r="X146" s="345">
        <f>Ведомст!X153</f>
        <v>0</v>
      </c>
      <c r="Y146" s="345">
        <f>Ведомст!Y153</f>
        <v>486353.03943512001</v>
      </c>
      <c r="Z146" s="346">
        <f>Ведомст!Z153</f>
        <v>990580.98188788188</v>
      </c>
      <c r="AA146" s="8"/>
      <c r="AB146" s="3"/>
    </row>
    <row r="147" spans="1:28" ht="0.75" customHeight="1" thickBot="1" x14ac:dyDescent="0.3">
      <c r="A147" s="7"/>
      <c r="B147" s="184"/>
      <c r="C147" s="190"/>
      <c r="D147" s="185"/>
      <c r="E147" s="185"/>
      <c r="F147" s="185"/>
      <c r="G147" s="185"/>
      <c r="H147" s="185"/>
      <c r="I147" s="185"/>
      <c r="J147" s="185"/>
      <c r="K147" s="185"/>
      <c r="L147" s="186"/>
      <c r="M147" s="203"/>
      <c r="N147" s="204"/>
      <c r="O147" s="204">
        <v>0</v>
      </c>
      <c r="P147" s="204">
        <v>0</v>
      </c>
      <c r="Q147" s="205" t="s">
        <v>189</v>
      </c>
      <c r="R147" s="206" t="s">
        <v>1</v>
      </c>
      <c r="S147" s="206" t="s">
        <v>1</v>
      </c>
      <c r="T147" s="206" t="s">
        <v>1</v>
      </c>
      <c r="U147" s="206" t="s">
        <v>1</v>
      </c>
      <c r="V147" s="204" t="s">
        <v>190</v>
      </c>
      <c r="W147" s="207"/>
      <c r="X147" s="347"/>
      <c r="Y147" s="347"/>
      <c r="Z147" s="348"/>
      <c r="AA147" s="187"/>
      <c r="AB147" s="3"/>
    </row>
    <row r="148" spans="1:28" ht="21.75" customHeight="1" thickBot="1" x14ac:dyDescent="0.3">
      <c r="A148" s="4"/>
      <c r="B148" s="161"/>
      <c r="C148" s="161"/>
      <c r="D148" s="191"/>
      <c r="E148" s="191"/>
      <c r="F148" s="191"/>
      <c r="G148" s="191"/>
      <c r="H148" s="191"/>
      <c r="I148" s="191"/>
      <c r="J148" s="191"/>
      <c r="K148" s="191"/>
      <c r="L148" s="192"/>
      <c r="M148" s="214" t="s">
        <v>0</v>
      </c>
      <c r="N148" s="215"/>
      <c r="O148" s="215"/>
      <c r="P148" s="215"/>
      <c r="Q148" s="215"/>
      <c r="R148" s="215"/>
      <c r="S148" s="215"/>
      <c r="T148" s="215"/>
      <c r="U148" s="215"/>
      <c r="V148" s="215"/>
      <c r="W148" s="216"/>
      <c r="X148" s="349">
        <f>X146+X121+X110+X88+X69+X48+X41+X12+X134+X140</f>
        <v>19872355</v>
      </c>
      <c r="Y148" s="349">
        <f>Y146+Y121+Y110+Y88+Y69+Y48+Y41+Y12+Y134+Y140</f>
        <v>19722355.039435118</v>
      </c>
      <c r="Z148" s="349">
        <f>Z146+Z121+Z110+Z88+Z69+Z48+Z41+Z12+Z134+Z140</f>
        <v>20054354.981887881</v>
      </c>
      <c r="AA148" s="3"/>
      <c r="AB148" s="2"/>
    </row>
    <row r="149" spans="1:28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3"/>
      <c r="X149" s="2"/>
      <c r="Y149" s="4"/>
      <c r="Z149" s="3"/>
      <c r="AA149" s="3"/>
      <c r="AB149" s="2"/>
    </row>
    <row r="150" spans="1:28" ht="2.85" customHeight="1" x14ac:dyDescent="0.2">
      <c r="A150" s="2" t="s">
        <v>191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3"/>
      <c r="AB150" s="2"/>
    </row>
  </sheetData>
  <mergeCells count="113">
    <mergeCell ref="M8:Z8"/>
    <mergeCell ref="R10:U10"/>
    <mergeCell ref="R11:U11"/>
    <mergeCell ref="D12:N12"/>
    <mergeCell ref="E13:N13"/>
    <mergeCell ref="F14:N14"/>
    <mergeCell ref="I15:N15"/>
    <mergeCell ref="J22:N22"/>
    <mergeCell ref="E26:N26"/>
    <mergeCell ref="F27:N27"/>
    <mergeCell ref="I28:N28"/>
    <mergeCell ref="J29:N29"/>
    <mergeCell ref="I31:N31"/>
    <mergeCell ref="J16:N16"/>
    <mergeCell ref="E17:N17"/>
    <mergeCell ref="F18:N18"/>
    <mergeCell ref="H19:N19"/>
    <mergeCell ref="I20:N20"/>
    <mergeCell ref="J21:N21"/>
    <mergeCell ref="H44:N44"/>
    <mergeCell ref="I45:N45"/>
    <mergeCell ref="J46:N46"/>
    <mergeCell ref="J47:N47"/>
    <mergeCell ref="D48:N48"/>
    <mergeCell ref="E49:N49"/>
    <mergeCell ref="J32:N32"/>
    <mergeCell ref="J33:N33"/>
    <mergeCell ref="J34:N34"/>
    <mergeCell ref="D41:N41"/>
    <mergeCell ref="E42:N42"/>
    <mergeCell ref="F43:N43"/>
    <mergeCell ref="H56:N56"/>
    <mergeCell ref="I57:N57"/>
    <mergeCell ref="J58:N58"/>
    <mergeCell ref="E59:N59"/>
    <mergeCell ref="F60:N60"/>
    <mergeCell ref="G61:N61"/>
    <mergeCell ref="F50:N50"/>
    <mergeCell ref="I51:N51"/>
    <mergeCell ref="J52:N52"/>
    <mergeCell ref="E53:N53"/>
    <mergeCell ref="F54:N54"/>
    <mergeCell ref="G55:N55"/>
    <mergeCell ref="G72:N72"/>
    <mergeCell ref="H73:N73"/>
    <mergeCell ref="I74:N74"/>
    <mergeCell ref="J75:N75"/>
    <mergeCell ref="H76:N76"/>
    <mergeCell ref="I77:N77"/>
    <mergeCell ref="H62:N62"/>
    <mergeCell ref="I63:N63"/>
    <mergeCell ref="J64:N64"/>
    <mergeCell ref="D69:N69"/>
    <mergeCell ref="E70:N70"/>
    <mergeCell ref="F71:N71"/>
    <mergeCell ref="J84:N84"/>
    <mergeCell ref="H85:N85"/>
    <mergeCell ref="I86:N86"/>
    <mergeCell ref="J87:N87"/>
    <mergeCell ref="D88:N88"/>
    <mergeCell ref="E89:N89"/>
    <mergeCell ref="J78:N78"/>
    <mergeCell ref="E79:N79"/>
    <mergeCell ref="F80:N80"/>
    <mergeCell ref="G81:N81"/>
    <mergeCell ref="H82:N82"/>
    <mergeCell ref="I83:N83"/>
    <mergeCell ref="F96:N96"/>
    <mergeCell ref="G97:N97"/>
    <mergeCell ref="H98:N98"/>
    <mergeCell ref="I99:N99"/>
    <mergeCell ref="J100:N100"/>
    <mergeCell ref="E101:N101"/>
    <mergeCell ref="F90:N90"/>
    <mergeCell ref="G91:N91"/>
    <mergeCell ref="H92:N92"/>
    <mergeCell ref="I93:N93"/>
    <mergeCell ref="J94:N94"/>
    <mergeCell ref="E95:N95"/>
    <mergeCell ref="D110:N110"/>
    <mergeCell ref="E111:N111"/>
    <mergeCell ref="F112:N112"/>
    <mergeCell ref="G113:N113"/>
    <mergeCell ref="F102:N102"/>
    <mergeCell ref="G103:N103"/>
    <mergeCell ref="H104:N104"/>
    <mergeCell ref="I105:N105"/>
    <mergeCell ref="J106:N106"/>
    <mergeCell ref="H107:N107"/>
    <mergeCell ref="R39:U39"/>
    <mergeCell ref="I132:N132"/>
    <mergeCell ref="J133:N133"/>
    <mergeCell ref="D146:N146"/>
    <mergeCell ref="I126:N126"/>
    <mergeCell ref="J127:N127"/>
    <mergeCell ref="E128:N128"/>
    <mergeCell ref="F129:N129"/>
    <mergeCell ref="G130:N130"/>
    <mergeCell ref="H131:N131"/>
    <mergeCell ref="J120:N120"/>
    <mergeCell ref="D121:N121"/>
    <mergeCell ref="E122:N122"/>
    <mergeCell ref="F123:N123"/>
    <mergeCell ref="G124:N124"/>
    <mergeCell ref="H125:N125"/>
    <mergeCell ref="H114:N114"/>
    <mergeCell ref="I115:N115"/>
    <mergeCell ref="J116:N116"/>
    <mergeCell ref="G117:N117"/>
    <mergeCell ref="H118:N118"/>
    <mergeCell ref="I119:N119"/>
    <mergeCell ref="I108:N108"/>
    <mergeCell ref="J109:N109"/>
  </mergeCells>
  <pageMargins left="1.1811023622047201" right="0.39370078740157499" top="0.78740157480314998" bottom="0.59055118110236204" header="0.31496063461453899" footer="0.31496063461453899"/>
  <pageSetup paperSize="9" scale="74" fitToHeight="0" orientation="landscape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4"/>
  <sheetViews>
    <sheetView showGridLines="0" zoomScale="90" zoomScaleNormal="90" workbookViewId="0">
      <selection activeCell="M5" sqref="M5"/>
    </sheetView>
  </sheetViews>
  <sheetFormatPr defaultColWidth="9.140625" defaultRowHeight="12.75" x14ac:dyDescent="0.2"/>
  <cols>
    <col min="1" max="1" width="0.140625" style="1" customWidth="1"/>
    <col min="2" max="12" width="0" style="1" hidden="1" customWidth="1"/>
    <col min="13" max="13" width="53.28515625" style="1" customWidth="1"/>
    <col min="14" max="15" width="0" style="1" hidden="1" customWidth="1"/>
    <col min="16" max="16" width="3.28515625" style="1" customWidth="1"/>
    <col min="17" max="17" width="2.5703125" style="1" customWidth="1"/>
    <col min="18" max="18" width="3.28515625" style="1" customWidth="1"/>
    <col min="19" max="19" width="6.85546875" style="1" customWidth="1"/>
    <col min="20" max="20" width="5.42578125" style="1" customWidth="1"/>
    <col min="21" max="21" width="5.28515625" style="1" customWidth="1"/>
    <col min="22" max="22" width="7.7109375" style="253" customWidth="1"/>
    <col min="23" max="23" width="0" style="253" hidden="1" customWidth="1"/>
    <col min="24" max="25" width="13.140625" style="253" customWidth="1"/>
    <col min="26" max="26" width="12.85546875" style="253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56"/>
      <c r="W1" s="256"/>
      <c r="X1" s="256"/>
      <c r="Y1" s="257"/>
      <c r="Z1" s="258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2"/>
      <c r="L2" s="76"/>
      <c r="M2" s="76"/>
      <c r="N2" s="76"/>
      <c r="O2" s="76"/>
      <c r="P2" s="76"/>
      <c r="Q2" s="76"/>
      <c r="R2" s="76"/>
      <c r="S2" s="76"/>
      <c r="T2" s="76"/>
      <c r="U2" s="76"/>
      <c r="V2" s="258"/>
      <c r="W2" s="256"/>
      <c r="X2" s="259" t="s">
        <v>622</v>
      </c>
      <c r="Y2" s="257"/>
      <c r="Z2" s="258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258"/>
      <c r="W3" s="256"/>
      <c r="X3" s="259" t="s">
        <v>185</v>
      </c>
      <c r="Y3" s="257"/>
      <c r="Z3" s="258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258"/>
      <c r="W4" s="256"/>
      <c r="X4" s="259" t="s">
        <v>184</v>
      </c>
      <c r="Y4" s="257"/>
      <c r="Z4" s="260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258"/>
      <c r="W5" s="261"/>
      <c r="X5" s="259" t="s">
        <v>578</v>
      </c>
      <c r="Y5" s="262"/>
      <c r="Z5" s="26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258"/>
      <c r="W6" s="256"/>
      <c r="X6" s="259" t="s">
        <v>712</v>
      </c>
      <c r="Y6" s="257"/>
      <c r="Z6" s="258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256"/>
      <c r="W7" s="256"/>
      <c r="X7" s="256"/>
      <c r="Y7" s="257"/>
      <c r="Z7" s="260"/>
      <c r="AA7" s="3"/>
      <c r="AB7" s="2"/>
    </row>
    <row r="8" spans="1:28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14"/>
      <c r="N8" s="614"/>
      <c r="O8" s="614"/>
      <c r="P8" s="614"/>
      <c r="Q8" s="614"/>
      <c r="R8" s="614"/>
      <c r="S8" s="614"/>
      <c r="T8" s="614"/>
      <c r="U8" s="614"/>
      <c r="V8" s="615"/>
      <c r="W8" s="615"/>
      <c r="X8" s="615"/>
      <c r="Y8" s="615"/>
      <c r="Z8" s="264"/>
      <c r="AA8" s="3"/>
      <c r="AB8" s="2"/>
    </row>
    <row r="9" spans="1:28" ht="12.75" customHeight="1" x14ac:dyDescent="0.25">
      <c r="A9" s="78"/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879"/>
      <c r="N9" s="879"/>
      <c r="O9" s="879"/>
      <c r="P9" s="879"/>
      <c r="Q9" s="879"/>
      <c r="R9" s="879"/>
      <c r="S9" s="879"/>
      <c r="T9" s="879"/>
      <c r="U9" s="879"/>
      <c r="V9" s="879"/>
      <c r="W9" s="879"/>
      <c r="X9" s="879"/>
      <c r="Y9" s="879"/>
      <c r="Z9" s="879"/>
      <c r="AA9" s="3"/>
      <c r="AB9" s="2"/>
    </row>
    <row r="10" spans="1:28" ht="30.75" customHeight="1" x14ac:dyDescent="0.25">
      <c r="A10" s="78"/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880" t="s">
        <v>600</v>
      </c>
      <c r="N10" s="880"/>
      <c r="O10" s="880"/>
      <c r="P10" s="880"/>
      <c r="Q10" s="880"/>
      <c r="R10" s="880"/>
      <c r="S10" s="880"/>
      <c r="T10" s="880"/>
      <c r="U10" s="880"/>
      <c r="V10" s="880"/>
      <c r="W10" s="880"/>
      <c r="X10" s="880"/>
      <c r="Y10" s="880"/>
      <c r="Z10" s="880"/>
      <c r="AA10" s="3"/>
      <c r="AB10" s="2"/>
    </row>
    <row r="11" spans="1:28" ht="12.75" customHeight="1" x14ac:dyDescent="0.2">
      <c r="A11" s="618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880" t="s">
        <v>192</v>
      </c>
      <c r="N11" s="880"/>
      <c r="O11" s="880"/>
      <c r="P11" s="880"/>
      <c r="Q11" s="880"/>
      <c r="R11" s="880"/>
      <c r="S11" s="880"/>
      <c r="T11" s="880"/>
      <c r="U11" s="880"/>
      <c r="V11" s="880"/>
      <c r="W11" s="880"/>
      <c r="X11" s="880"/>
      <c r="Y11" s="880"/>
      <c r="Z11" s="880"/>
      <c r="AA11" s="3"/>
      <c r="AB11" s="2"/>
    </row>
    <row r="12" spans="1:28" ht="12.75" customHeight="1" x14ac:dyDescent="0.2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  <c r="M12" s="880" t="s">
        <v>648</v>
      </c>
      <c r="N12" s="880"/>
      <c r="O12" s="880"/>
      <c r="P12" s="880"/>
      <c r="Q12" s="880"/>
      <c r="R12" s="880"/>
      <c r="S12" s="880"/>
      <c r="T12" s="880"/>
      <c r="U12" s="880"/>
      <c r="V12" s="880"/>
      <c r="W12" s="880"/>
      <c r="X12" s="880"/>
      <c r="Y12" s="880"/>
      <c r="Z12" s="880"/>
      <c r="AA12" s="3"/>
      <c r="AB12" s="2"/>
    </row>
    <row r="13" spans="1:28" ht="12.75" customHeight="1" x14ac:dyDescent="0.2">
      <c r="A13" s="21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8"/>
      <c r="M13" s="621"/>
      <c r="N13" s="621"/>
      <c r="O13" s="621"/>
      <c r="P13" s="621"/>
      <c r="Q13" s="621"/>
      <c r="R13" s="621"/>
      <c r="S13" s="621"/>
      <c r="T13" s="621"/>
      <c r="U13" s="621"/>
      <c r="V13" s="622"/>
      <c r="W13" s="622"/>
      <c r="X13" s="622"/>
      <c r="Y13" s="623"/>
      <c r="Z13" s="616"/>
      <c r="AA13" s="3"/>
      <c r="AB13" s="2"/>
    </row>
    <row r="14" spans="1:28" ht="12.75" customHeight="1" thickBot="1" x14ac:dyDescent="0.25">
      <c r="A14" s="7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265"/>
      <c r="W14" s="265"/>
      <c r="X14" s="265"/>
      <c r="Y14" s="266"/>
      <c r="Z14" s="267" t="s">
        <v>182</v>
      </c>
      <c r="AA14" s="3"/>
      <c r="AB14" s="2"/>
    </row>
    <row r="15" spans="1:28" ht="42" customHeight="1" thickBot="1" x14ac:dyDescent="0.25">
      <c r="A15" s="7"/>
      <c r="B15" s="66"/>
      <c r="C15" s="66"/>
      <c r="D15" s="66"/>
      <c r="E15" s="66"/>
      <c r="F15" s="66"/>
      <c r="G15" s="66"/>
      <c r="H15" s="66"/>
      <c r="I15" s="66"/>
      <c r="J15" s="66"/>
      <c r="K15" s="64"/>
      <c r="L15" s="64"/>
      <c r="M15" s="166" t="s">
        <v>181</v>
      </c>
      <c r="N15" s="62" t="s">
        <v>180</v>
      </c>
      <c r="O15" s="63" t="s">
        <v>177</v>
      </c>
      <c r="P15" s="816" t="s">
        <v>176</v>
      </c>
      <c r="Q15" s="816"/>
      <c r="R15" s="816"/>
      <c r="S15" s="816"/>
      <c r="T15" s="62" t="s">
        <v>179</v>
      </c>
      <c r="U15" s="61" t="s">
        <v>178</v>
      </c>
      <c r="V15" s="268" t="s">
        <v>175</v>
      </c>
      <c r="W15" s="269" t="s">
        <v>174</v>
      </c>
      <c r="X15" s="269" t="s">
        <v>187</v>
      </c>
      <c r="Y15" s="270" t="s">
        <v>616</v>
      </c>
      <c r="Z15" s="271" t="s">
        <v>636</v>
      </c>
      <c r="AA15" s="58"/>
      <c r="AB15" s="3"/>
    </row>
    <row r="16" spans="1:28" ht="16.5" customHeight="1" thickBot="1" x14ac:dyDescent="0.25">
      <c r="A16" s="170"/>
      <c r="B16" s="218"/>
      <c r="C16" s="218"/>
      <c r="D16" s="218"/>
      <c r="E16" s="218"/>
      <c r="F16" s="218"/>
      <c r="G16" s="218"/>
      <c r="H16" s="218"/>
      <c r="I16" s="218"/>
      <c r="J16" s="218"/>
      <c r="K16" s="219"/>
      <c r="L16" s="219"/>
      <c r="M16" s="220">
        <v>1</v>
      </c>
      <c r="N16" s="221">
        <v>2</v>
      </c>
      <c r="O16" s="222">
        <v>5</v>
      </c>
      <c r="P16" s="863">
        <v>2</v>
      </c>
      <c r="Q16" s="863"/>
      <c r="R16" s="863"/>
      <c r="S16" s="863"/>
      <c r="T16" s="221">
        <v>3</v>
      </c>
      <c r="U16" s="220">
        <v>4</v>
      </c>
      <c r="V16" s="254">
        <v>5</v>
      </c>
      <c r="W16" s="255">
        <v>7</v>
      </c>
      <c r="X16" s="255">
        <v>6</v>
      </c>
      <c r="Y16" s="255">
        <v>7</v>
      </c>
      <c r="Z16" s="255">
        <v>8</v>
      </c>
      <c r="AA16" s="49"/>
      <c r="AB16" s="3"/>
    </row>
    <row r="17" spans="1:28" ht="15" customHeight="1" x14ac:dyDescent="0.2">
      <c r="A17" s="21"/>
      <c r="B17" s="275"/>
      <c r="C17" s="276"/>
      <c r="D17" s="864" t="s">
        <v>137</v>
      </c>
      <c r="E17" s="865"/>
      <c r="F17" s="865"/>
      <c r="G17" s="865"/>
      <c r="H17" s="865"/>
      <c r="I17" s="865"/>
      <c r="J17" s="865"/>
      <c r="K17" s="865"/>
      <c r="L17" s="865"/>
      <c r="M17" s="865"/>
      <c r="N17" s="865"/>
      <c r="O17" s="175" t="s">
        <v>136</v>
      </c>
      <c r="P17" s="678" t="s">
        <v>133</v>
      </c>
      <c r="Q17" s="575" t="s">
        <v>6</v>
      </c>
      <c r="R17" s="679" t="s">
        <v>5</v>
      </c>
      <c r="S17" s="597" t="s">
        <v>4</v>
      </c>
      <c r="T17" s="678" t="s">
        <v>1</v>
      </c>
      <c r="U17" s="678" t="s">
        <v>1</v>
      </c>
      <c r="V17" s="632" t="s">
        <v>1</v>
      </c>
      <c r="W17" s="351"/>
      <c r="X17" s="693">
        <f>X18+X21+X25+X30+X34+X32</f>
        <v>975559</v>
      </c>
      <c r="Y17" s="693">
        <f>Y18+Y21+Y25+Y30+Y34</f>
        <v>642146</v>
      </c>
      <c r="Z17" s="686">
        <f>Z18+Z21+Z25+Z30+Z34</f>
        <v>813146</v>
      </c>
      <c r="AA17" s="8"/>
      <c r="AB17" s="3"/>
    </row>
    <row r="18" spans="1:28" ht="115.5" customHeight="1" x14ac:dyDescent="0.2">
      <c r="A18" s="21"/>
      <c r="B18" s="229"/>
      <c r="C18" s="278"/>
      <c r="D18" s="227"/>
      <c r="E18" s="228"/>
      <c r="F18" s="277"/>
      <c r="G18" s="868" t="s">
        <v>135</v>
      </c>
      <c r="H18" s="868"/>
      <c r="I18" s="868"/>
      <c r="J18" s="868"/>
      <c r="K18" s="868"/>
      <c r="L18" s="868"/>
      <c r="M18" s="868"/>
      <c r="N18" s="868"/>
      <c r="O18" s="595" t="s">
        <v>134</v>
      </c>
      <c r="P18" s="41" t="s">
        <v>133</v>
      </c>
      <c r="Q18" s="115" t="s">
        <v>6</v>
      </c>
      <c r="R18" s="114" t="s">
        <v>5</v>
      </c>
      <c r="S18" s="116" t="s">
        <v>132</v>
      </c>
      <c r="T18" s="41" t="s">
        <v>1</v>
      </c>
      <c r="U18" s="41" t="s">
        <v>1</v>
      </c>
      <c r="V18" s="357" t="s">
        <v>1</v>
      </c>
      <c r="W18" s="626"/>
      <c r="X18" s="358">
        <f t="shared" ref="X18:Z19" si="0">X19</f>
        <v>17900</v>
      </c>
      <c r="Y18" s="358">
        <f t="shared" si="0"/>
        <v>17900</v>
      </c>
      <c r="Z18" s="359">
        <f t="shared" si="0"/>
        <v>17900</v>
      </c>
      <c r="AA18" s="8"/>
      <c r="AB18" s="3"/>
    </row>
    <row r="19" spans="1:28" ht="15" customHeight="1" x14ac:dyDescent="0.2">
      <c r="A19" s="21"/>
      <c r="B19" s="869" t="s">
        <v>138</v>
      </c>
      <c r="C19" s="869"/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  <c r="O19" s="175" t="s">
        <v>134</v>
      </c>
      <c r="P19" s="27" t="s">
        <v>133</v>
      </c>
      <c r="Q19" s="25" t="s">
        <v>6</v>
      </c>
      <c r="R19" s="24" t="s">
        <v>5</v>
      </c>
      <c r="S19" s="23" t="s">
        <v>132</v>
      </c>
      <c r="T19" s="27">
        <v>3</v>
      </c>
      <c r="U19" s="27">
        <v>4</v>
      </c>
      <c r="V19" s="350" t="s">
        <v>1</v>
      </c>
      <c r="W19" s="351"/>
      <c r="X19" s="352">
        <f t="shared" si="0"/>
        <v>17900</v>
      </c>
      <c r="Y19" s="352">
        <f t="shared" si="0"/>
        <v>17900</v>
      </c>
      <c r="Z19" s="353">
        <f t="shared" si="0"/>
        <v>17900</v>
      </c>
      <c r="AA19" s="8"/>
      <c r="AB19" s="3"/>
    </row>
    <row r="20" spans="1:28" ht="29.25" customHeight="1" x14ac:dyDescent="0.2">
      <c r="A20" s="21"/>
      <c r="B20" s="870" t="s">
        <v>57</v>
      </c>
      <c r="C20" s="870"/>
      <c r="D20" s="870"/>
      <c r="E20" s="870"/>
      <c r="F20" s="870"/>
      <c r="G20" s="870"/>
      <c r="H20" s="870"/>
      <c r="I20" s="870"/>
      <c r="J20" s="870"/>
      <c r="K20" s="870"/>
      <c r="L20" s="870"/>
      <c r="M20" s="870"/>
      <c r="N20" s="870"/>
      <c r="O20" s="175" t="s">
        <v>134</v>
      </c>
      <c r="P20" s="14" t="s">
        <v>133</v>
      </c>
      <c r="Q20" s="11" t="s">
        <v>6</v>
      </c>
      <c r="R20" s="10" t="s">
        <v>5</v>
      </c>
      <c r="S20" s="9" t="s">
        <v>132</v>
      </c>
      <c r="T20" s="14">
        <v>3</v>
      </c>
      <c r="U20" s="14">
        <v>4</v>
      </c>
      <c r="V20" s="354" t="s">
        <v>52</v>
      </c>
      <c r="W20" s="351"/>
      <c r="X20" s="355">
        <v>17900</v>
      </c>
      <c r="Y20" s="355">
        <v>17900</v>
      </c>
      <c r="Z20" s="356">
        <v>17900</v>
      </c>
      <c r="AA20" s="8"/>
      <c r="AB20" s="3"/>
    </row>
    <row r="21" spans="1:28" ht="15" customHeight="1" x14ac:dyDescent="0.2">
      <c r="A21" s="21"/>
      <c r="B21" s="229"/>
      <c r="C21" s="278"/>
      <c r="D21" s="227"/>
      <c r="E21" s="228"/>
      <c r="F21" s="277"/>
      <c r="G21" s="868" t="s">
        <v>161</v>
      </c>
      <c r="H21" s="868"/>
      <c r="I21" s="868"/>
      <c r="J21" s="868"/>
      <c r="K21" s="868"/>
      <c r="L21" s="868"/>
      <c r="M21" s="868"/>
      <c r="N21" s="868"/>
      <c r="O21" s="175" t="s">
        <v>160</v>
      </c>
      <c r="P21" s="41" t="s">
        <v>133</v>
      </c>
      <c r="Q21" s="115" t="s">
        <v>6</v>
      </c>
      <c r="R21" s="114" t="s">
        <v>5</v>
      </c>
      <c r="S21" s="116" t="s">
        <v>159</v>
      </c>
      <c r="T21" s="41" t="s">
        <v>1</v>
      </c>
      <c r="U21" s="41" t="s">
        <v>1</v>
      </c>
      <c r="V21" s="357" t="s">
        <v>1</v>
      </c>
      <c r="W21" s="351"/>
      <c r="X21" s="358">
        <f t="shared" ref="X21:Z21" si="1">X22</f>
        <v>454720</v>
      </c>
      <c r="Y21" s="358">
        <f t="shared" si="1"/>
        <v>226220</v>
      </c>
      <c r="Z21" s="359">
        <f t="shared" si="1"/>
        <v>398720</v>
      </c>
      <c r="AA21" s="8"/>
      <c r="AB21" s="3"/>
    </row>
    <row r="22" spans="1:28" ht="15" customHeight="1" x14ac:dyDescent="0.2">
      <c r="A22" s="21"/>
      <c r="B22" s="869" t="s">
        <v>162</v>
      </c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  <c r="O22" s="175" t="s">
        <v>160</v>
      </c>
      <c r="P22" s="27" t="s">
        <v>133</v>
      </c>
      <c r="Q22" s="25" t="s">
        <v>6</v>
      </c>
      <c r="R22" s="24" t="s">
        <v>5</v>
      </c>
      <c r="S22" s="23" t="s">
        <v>159</v>
      </c>
      <c r="T22" s="27">
        <v>1</v>
      </c>
      <c r="U22" s="27">
        <v>13</v>
      </c>
      <c r="V22" s="350" t="s">
        <v>1</v>
      </c>
      <c r="W22" s="351"/>
      <c r="X22" s="352">
        <f>X23+X24</f>
        <v>454720</v>
      </c>
      <c r="Y22" s="352">
        <f>Y23+Y24</f>
        <v>226220</v>
      </c>
      <c r="Z22" s="353">
        <f>Z23+Z24</f>
        <v>398720</v>
      </c>
      <c r="AA22" s="8"/>
      <c r="AB22" s="3"/>
    </row>
    <row r="23" spans="1:28" ht="15" customHeight="1" x14ac:dyDescent="0.2">
      <c r="A23" s="21"/>
      <c r="B23" s="870" t="s">
        <v>155</v>
      </c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175" t="s">
        <v>160</v>
      </c>
      <c r="P23" s="14" t="s">
        <v>133</v>
      </c>
      <c r="Q23" s="11" t="s">
        <v>6</v>
      </c>
      <c r="R23" s="10" t="s">
        <v>5</v>
      </c>
      <c r="S23" s="9" t="s">
        <v>159</v>
      </c>
      <c r="T23" s="14">
        <v>1</v>
      </c>
      <c r="U23" s="14">
        <v>13</v>
      </c>
      <c r="V23" s="354" t="s">
        <v>152</v>
      </c>
      <c r="W23" s="351"/>
      <c r="X23" s="355">
        <v>4300</v>
      </c>
      <c r="Y23" s="355">
        <v>4300</v>
      </c>
      <c r="Z23" s="356">
        <v>4300</v>
      </c>
      <c r="AA23" s="8"/>
      <c r="AB23" s="3"/>
    </row>
    <row r="24" spans="1:28" ht="15" customHeight="1" x14ac:dyDescent="0.2">
      <c r="A24" s="21"/>
      <c r="B24" s="229"/>
      <c r="C24" s="624"/>
      <c r="D24" s="625"/>
      <c r="E24" s="625"/>
      <c r="F24" s="624"/>
      <c r="G24" s="229"/>
      <c r="H24" s="229"/>
      <c r="I24" s="229"/>
      <c r="J24" s="229"/>
      <c r="K24" s="229"/>
      <c r="L24" s="229"/>
      <c r="M24" s="152" t="s">
        <v>155</v>
      </c>
      <c r="N24" s="229"/>
      <c r="O24" s="175"/>
      <c r="P24" s="611">
        <v>75</v>
      </c>
      <c r="Q24" s="11">
        <v>0</v>
      </c>
      <c r="R24" s="612">
        <v>0</v>
      </c>
      <c r="S24" s="573">
        <v>90009</v>
      </c>
      <c r="T24" s="611">
        <v>1</v>
      </c>
      <c r="U24" s="611">
        <v>13</v>
      </c>
      <c r="V24" s="722">
        <v>850</v>
      </c>
      <c r="W24" s="351"/>
      <c r="X24" s="355">
        <v>450420</v>
      </c>
      <c r="Y24" s="355">
        <v>221920</v>
      </c>
      <c r="Z24" s="356">
        <v>394420</v>
      </c>
      <c r="AA24" s="8"/>
      <c r="AB24" s="3"/>
    </row>
    <row r="25" spans="1:28" ht="15" customHeight="1" x14ac:dyDescent="0.2">
      <c r="A25" s="21"/>
      <c r="B25" s="229"/>
      <c r="C25" s="278"/>
      <c r="D25" s="227"/>
      <c r="E25" s="228"/>
      <c r="F25" s="277"/>
      <c r="G25" s="868" t="s">
        <v>158</v>
      </c>
      <c r="H25" s="868"/>
      <c r="I25" s="868"/>
      <c r="J25" s="868"/>
      <c r="K25" s="868"/>
      <c r="L25" s="868"/>
      <c r="M25" s="868"/>
      <c r="N25" s="868"/>
      <c r="O25" s="175" t="s">
        <v>154</v>
      </c>
      <c r="P25" s="41" t="s">
        <v>133</v>
      </c>
      <c r="Q25" s="115" t="s">
        <v>6</v>
      </c>
      <c r="R25" s="114" t="s">
        <v>5</v>
      </c>
      <c r="S25" s="116" t="s">
        <v>153</v>
      </c>
      <c r="T25" s="41" t="s">
        <v>1</v>
      </c>
      <c r="U25" s="41" t="s">
        <v>1</v>
      </c>
      <c r="V25" s="357" t="s">
        <v>1</v>
      </c>
      <c r="W25" s="626"/>
      <c r="X25" s="358">
        <f>X26</f>
        <v>20000</v>
      </c>
      <c r="Y25" s="358">
        <f>Y26</f>
        <v>21500</v>
      </c>
      <c r="Z25" s="359">
        <f>Z26</f>
        <v>20000</v>
      </c>
      <c r="AA25" s="8"/>
      <c r="AB25" s="3"/>
    </row>
    <row r="26" spans="1:28" ht="15" customHeight="1" x14ac:dyDescent="0.2">
      <c r="A26" s="21"/>
      <c r="B26" s="869" t="s">
        <v>162</v>
      </c>
      <c r="C26" s="869"/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69"/>
      <c r="O26" s="175" t="s">
        <v>154</v>
      </c>
      <c r="P26" s="27" t="s">
        <v>133</v>
      </c>
      <c r="Q26" s="25" t="s">
        <v>6</v>
      </c>
      <c r="R26" s="24" t="s">
        <v>5</v>
      </c>
      <c r="S26" s="23" t="s">
        <v>153</v>
      </c>
      <c r="T26" s="27">
        <v>1</v>
      </c>
      <c r="U26" s="27">
        <v>13</v>
      </c>
      <c r="V26" s="350" t="s">
        <v>1</v>
      </c>
      <c r="W26" s="351"/>
      <c r="X26" s="352">
        <f>X27+X28+X29</f>
        <v>20000</v>
      </c>
      <c r="Y26" s="352">
        <f>Y27+Y28+Y29</f>
        <v>21500</v>
      </c>
      <c r="Z26" s="353">
        <f>Z27+Z28+Z29</f>
        <v>20000</v>
      </c>
      <c r="AA26" s="8"/>
      <c r="AB26" s="3"/>
    </row>
    <row r="27" spans="1:28" ht="29.25" customHeight="1" x14ac:dyDescent="0.2">
      <c r="A27" s="21"/>
      <c r="B27" s="869" t="s">
        <v>57</v>
      </c>
      <c r="C27" s="869"/>
      <c r="D27" s="869"/>
      <c r="E27" s="869"/>
      <c r="F27" s="869"/>
      <c r="G27" s="869"/>
      <c r="H27" s="869"/>
      <c r="I27" s="869"/>
      <c r="J27" s="869"/>
      <c r="K27" s="869"/>
      <c r="L27" s="869"/>
      <c r="M27" s="869"/>
      <c r="N27" s="869"/>
      <c r="O27" s="175" t="s">
        <v>154</v>
      </c>
      <c r="P27" s="27" t="s">
        <v>133</v>
      </c>
      <c r="Q27" s="25" t="s">
        <v>6</v>
      </c>
      <c r="R27" s="24" t="s">
        <v>5</v>
      </c>
      <c r="S27" s="23" t="s">
        <v>153</v>
      </c>
      <c r="T27" s="27">
        <v>1</v>
      </c>
      <c r="U27" s="27">
        <v>13</v>
      </c>
      <c r="V27" s="350" t="s">
        <v>52</v>
      </c>
      <c r="W27" s="351"/>
      <c r="X27" s="360">
        <v>20000</v>
      </c>
      <c r="Y27" s="360">
        <v>21500</v>
      </c>
      <c r="Z27" s="361">
        <v>20000</v>
      </c>
      <c r="AA27" s="8"/>
      <c r="AB27" s="3"/>
    </row>
    <row r="28" spans="1:28" ht="15" customHeight="1" x14ac:dyDescent="0.2">
      <c r="A28" s="21"/>
      <c r="B28" s="869" t="s">
        <v>157</v>
      </c>
      <c r="C28" s="869"/>
      <c r="D28" s="869"/>
      <c r="E28" s="869"/>
      <c r="F28" s="869"/>
      <c r="G28" s="869"/>
      <c r="H28" s="869"/>
      <c r="I28" s="869"/>
      <c r="J28" s="869"/>
      <c r="K28" s="869"/>
      <c r="L28" s="869"/>
      <c r="M28" s="869"/>
      <c r="N28" s="869"/>
      <c r="O28" s="175" t="s">
        <v>154</v>
      </c>
      <c r="P28" s="27" t="s">
        <v>133</v>
      </c>
      <c r="Q28" s="25" t="s">
        <v>6</v>
      </c>
      <c r="R28" s="24" t="s">
        <v>5</v>
      </c>
      <c r="S28" s="23" t="s">
        <v>153</v>
      </c>
      <c r="T28" s="27">
        <v>1</v>
      </c>
      <c r="U28" s="27">
        <v>13</v>
      </c>
      <c r="V28" s="350" t="s">
        <v>156</v>
      </c>
      <c r="W28" s="351"/>
      <c r="X28" s="360"/>
      <c r="Y28" s="360"/>
      <c r="Z28" s="361"/>
      <c r="AA28" s="8"/>
      <c r="AB28" s="3"/>
    </row>
    <row r="29" spans="1:28" ht="15" customHeight="1" x14ac:dyDescent="0.2">
      <c r="A29" s="21"/>
      <c r="B29" s="870" t="s">
        <v>155</v>
      </c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175" t="s">
        <v>154</v>
      </c>
      <c r="P29" s="14" t="s">
        <v>133</v>
      </c>
      <c r="Q29" s="11" t="s">
        <v>6</v>
      </c>
      <c r="R29" s="10" t="s">
        <v>5</v>
      </c>
      <c r="S29" s="9" t="s">
        <v>153</v>
      </c>
      <c r="T29" s="14">
        <v>1</v>
      </c>
      <c r="U29" s="14">
        <v>13</v>
      </c>
      <c r="V29" s="354" t="s">
        <v>152</v>
      </c>
      <c r="W29" s="351"/>
      <c r="X29" s="355"/>
      <c r="Y29" s="355"/>
      <c r="Z29" s="356"/>
      <c r="AA29" s="8"/>
      <c r="AB29" s="3"/>
    </row>
    <row r="30" spans="1:28" ht="30.75" customHeight="1" x14ac:dyDescent="0.2">
      <c r="A30" s="21"/>
      <c r="B30" s="230"/>
      <c r="C30" s="627"/>
      <c r="D30" s="230"/>
      <c r="E30" s="229"/>
      <c r="F30" s="229"/>
      <c r="G30" s="229"/>
      <c r="H30" s="229"/>
      <c r="I30" s="229"/>
      <c r="J30" s="229"/>
      <c r="K30" s="229"/>
      <c r="L30" s="229"/>
      <c r="M30" s="613" t="s">
        <v>589</v>
      </c>
      <c r="N30" s="613"/>
      <c r="O30" s="175"/>
      <c r="P30" s="611">
        <v>75</v>
      </c>
      <c r="Q30" s="11">
        <v>0</v>
      </c>
      <c r="R30" s="612">
        <v>0</v>
      </c>
      <c r="S30" s="9">
        <v>90003</v>
      </c>
      <c r="T30" s="611"/>
      <c r="U30" s="611"/>
      <c r="V30" s="354"/>
      <c r="W30" s="351"/>
      <c r="X30" s="628">
        <f>X31</f>
        <v>60000</v>
      </c>
      <c r="Y30" s="628">
        <f>Y31</f>
        <v>0</v>
      </c>
      <c r="Z30" s="629">
        <f>Z31</f>
        <v>0</v>
      </c>
      <c r="AA30" s="8"/>
      <c r="AB30" s="3"/>
    </row>
    <row r="31" spans="1:28" ht="31.5" customHeight="1" x14ac:dyDescent="0.2">
      <c r="A31" s="21"/>
      <c r="B31" s="230"/>
      <c r="C31" s="627"/>
      <c r="D31" s="230"/>
      <c r="E31" s="229"/>
      <c r="F31" s="229"/>
      <c r="G31" s="229"/>
      <c r="H31" s="229"/>
      <c r="I31" s="229"/>
      <c r="J31" s="229"/>
      <c r="K31" s="229"/>
      <c r="L31" s="229"/>
      <c r="M31" s="613" t="s">
        <v>57</v>
      </c>
      <c r="N31" s="613"/>
      <c r="O31" s="175"/>
      <c r="P31" s="611">
        <v>75</v>
      </c>
      <c r="Q31" s="11">
        <v>0</v>
      </c>
      <c r="R31" s="612">
        <v>0</v>
      </c>
      <c r="S31" s="9">
        <v>90003</v>
      </c>
      <c r="T31" s="611">
        <v>3</v>
      </c>
      <c r="U31" s="611">
        <v>14</v>
      </c>
      <c r="V31" s="722">
        <v>240</v>
      </c>
      <c r="W31" s="351"/>
      <c r="X31" s="355">
        <v>60000</v>
      </c>
      <c r="Y31" s="355"/>
      <c r="Z31" s="356"/>
      <c r="AA31" s="8"/>
      <c r="AB31" s="3"/>
    </row>
    <row r="32" spans="1:28" ht="47.25" customHeight="1" x14ac:dyDescent="0.25">
      <c r="A32" s="21"/>
      <c r="B32" s="230"/>
      <c r="C32" s="627"/>
      <c r="D32" s="230"/>
      <c r="E32" s="229"/>
      <c r="F32" s="229"/>
      <c r="G32" s="229"/>
      <c r="H32" s="229"/>
      <c r="I32" s="229"/>
      <c r="J32" s="229"/>
      <c r="K32" s="229"/>
      <c r="L32" s="229"/>
      <c r="M32" s="731" t="s">
        <v>661</v>
      </c>
      <c r="N32" s="711"/>
      <c r="O32" s="175"/>
      <c r="P32" s="694">
        <v>75</v>
      </c>
      <c r="Q32" s="11">
        <v>0</v>
      </c>
      <c r="R32" s="695">
        <v>0</v>
      </c>
      <c r="S32" s="9">
        <v>61002</v>
      </c>
      <c r="T32" s="694"/>
      <c r="U32" s="694"/>
      <c r="V32" s="354"/>
      <c r="W32" s="351"/>
      <c r="X32" s="628">
        <f>X33</f>
        <v>46413</v>
      </c>
      <c r="Y32" s="628"/>
      <c r="Z32" s="629"/>
      <c r="AA32" s="8"/>
      <c r="AB32" s="3"/>
    </row>
    <row r="33" spans="1:28" ht="24.75" customHeight="1" x14ac:dyDescent="0.2">
      <c r="A33" s="21"/>
      <c r="B33" s="230"/>
      <c r="C33" s="627"/>
      <c r="D33" s="230"/>
      <c r="E33" s="229"/>
      <c r="F33" s="229"/>
      <c r="G33" s="229"/>
      <c r="H33" s="229"/>
      <c r="I33" s="229"/>
      <c r="J33" s="229"/>
      <c r="K33" s="229"/>
      <c r="L33" s="229"/>
      <c r="M33" s="711" t="s">
        <v>423</v>
      </c>
      <c r="N33" s="711"/>
      <c r="O33" s="175"/>
      <c r="P33" s="694">
        <v>75</v>
      </c>
      <c r="Q33" s="11">
        <v>0</v>
      </c>
      <c r="R33" s="695">
        <v>0</v>
      </c>
      <c r="S33" s="9">
        <v>61002</v>
      </c>
      <c r="T33" s="694">
        <v>1</v>
      </c>
      <c r="U33" s="694">
        <v>6</v>
      </c>
      <c r="V33" s="354">
        <v>540</v>
      </c>
      <c r="W33" s="351"/>
      <c r="X33" s="355">
        <v>46413</v>
      </c>
      <c r="Y33" s="355"/>
      <c r="Z33" s="356"/>
      <c r="AA33" s="8"/>
      <c r="AB33" s="3"/>
    </row>
    <row r="34" spans="1:28" ht="22.5" customHeight="1" x14ac:dyDescent="0.2">
      <c r="A34" s="21"/>
      <c r="B34" s="230"/>
      <c r="C34" s="627"/>
      <c r="D34" s="230"/>
      <c r="E34" s="229"/>
      <c r="F34" s="229"/>
      <c r="G34" s="229"/>
      <c r="H34" s="229"/>
      <c r="I34" s="229"/>
      <c r="J34" s="229"/>
      <c r="K34" s="229"/>
      <c r="L34" s="229"/>
      <c r="M34" s="651" t="s">
        <v>608</v>
      </c>
      <c r="N34" s="651"/>
      <c r="O34" s="175"/>
      <c r="P34" s="649">
        <v>75</v>
      </c>
      <c r="Q34" s="11">
        <v>0</v>
      </c>
      <c r="R34" s="650">
        <v>0</v>
      </c>
      <c r="S34" s="9">
        <v>20001</v>
      </c>
      <c r="T34" s="649"/>
      <c r="U34" s="649"/>
      <c r="V34" s="354"/>
      <c r="W34" s="351"/>
      <c r="X34" s="628">
        <f t="shared" ref="X34:Z36" si="2">X35</f>
        <v>376526</v>
      </c>
      <c r="Y34" s="628">
        <f t="shared" si="2"/>
        <v>376526</v>
      </c>
      <c r="Z34" s="629">
        <f t="shared" si="2"/>
        <v>376526</v>
      </c>
      <c r="AA34" s="8"/>
      <c r="AB34" s="3"/>
    </row>
    <row r="35" spans="1:28" ht="26.25" customHeight="1" x14ac:dyDescent="0.2">
      <c r="A35" s="21"/>
      <c r="B35" s="230"/>
      <c r="C35" s="627"/>
      <c r="D35" s="230"/>
      <c r="E35" s="229"/>
      <c r="F35" s="229"/>
      <c r="G35" s="229"/>
      <c r="H35" s="229"/>
      <c r="I35" s="229"/>
      <c r="J35" s="229"/>
      <c r="K35" s="229"/>
      <c r="L35" s="229"/>
      <c r="M35" s="651" t="s">
        <v>25</v>
      </c>
      <c r="N35" s="651"/>
      <c r="O35" s="175"/>
      <c r="P35" s="649">
        <v>75</v>
      </c>
      <c r="Q35" s="11">
        <v>0</v>
      </c>
      <c r="R35" s="650">
        <v>0</v>
      </c>
      <c r="S35" s="9">
        <v>20001</v>
      </c>
      <c r="T35" s="649"/>
      <c r="U35" s="649"/>
      <c r="V35" s="354"/>
      <c r="W35" s="351"/>
      <c r="X35" s="628">
        <f t="shared" si="2"/>
        <v>376526</v>
      </c>
      <c r="Y35" s="628">
        <f t="shared" si="2"/>
        <v>376526</v>
      </c>
      <c r="Z35" s="629">
        <f t="shared" si="2"/>
        <v>376526</v>
      </c>
      <c r="AA35" s="8"/>
      <c r="AB35" s="3"/>
    </row>
    <row r="36" spans="1:28" ht="19.5" customHeight="1" x14ac:dyDescent="0.2">
      <c r="A36" s="21"/>
      <c r="B36" s="230"/>
      <c r="C36" s="627"/>
      <c r="D36" s="230"/>
      <c r="E36" s="229"/>
      <c r="F36" s="229"/>
      <c r="G36" s="229"/>
      <c r="H36" s="229"/>
      <c r="I36" s="229"/>
      <c r="J36" s="229"/>
      <c r="K36" s="229"/>
      <c r="L36" s="229"/>
      <c r="M36" s="651" t="s">
        <v>28</v>
      </c>
      <c r="N36" s="651"/>
      <c r="O36" s="175"/>
      <c r="P36" s="649">
        <v>75</v>
      </c>
      <c r="Q36" s="11">
        <v>0</v>
      </c>
      <c r="R36" s="650">
        <v>0</v>
      </c>
      <c r="S36" s="9">
        <v>20001</v>
      </c>
      <c r="T36" s="649">
        <v>10</v>
      </c>
      <c r="U36" s="649">
        <v>1</v>
      </c>
      <c r="V36" s="354"/>
      <c r="W36" s="351"/>
      <c r="X36" s="628">
        <f t="shared" si="2"/>
        <v>376526</v>
      </c>
      <c r="Y36" s="628">
        <f t="shared" si="2"/>
        <v>376526</v>
      </c>
      <c r="Z36" s="629">
        <f t="shared" si="2"/>
        <v>376526</v>
      </c>
      <c r="AA36" s="8"/>
      <c r="AB36" s="3"/>
    </row>
    <row r="37" spans="1:28" ht="15" customHeight="1" x14ac:dyDescent="0.2">
      <c r="A37" s="21"/>
      <c r="B37" s="230"/>
      <c r="C37" s="627"/>
      <c r="D37" s="230"/>
      <c r="E37" s="229"/>
      <c r="F37" s="229"/>
      <c r="G37" s="229"/>
      <c r="H37" s="229"/>
      <c r="I37" s="229"/>
      <c r="J37" s="229"/>
      <c r="K37" s="229"/>
      <c r="L37" s="229"/>
      <c r="M37" s="613" t="s">
        <v>24</v>
      </c>
      <c r="N37" s="613"/>
      <c r="O37" s="175"/>
      <c r="P37" s="611">
        <v>75</v>
      </c>
      <c r="Q37" s="11">
        <v>0</v>
      </c>
      <c r="R37" s="612">
        <v>0</v>
      </c>
      <c r="S37" s="9">
        <v>20001</v>
      </c>
      <c r="T37" s="611">
        <v>10</v>
      </c>
      <c r="U37" s="611">
        <v>1</v>
      </c>
      <c r="V37" s="639">
        <v>310</v>
      </c>
      <c r="W37" s="351"/>
      <c r="X37" s="355">
        <v>376526</v>
      </c>
      <c r="Y37" s="355">
        <v>376526</v>
      </c>
      <c r="Z37" s="356">
        <v>376526</v>
      </c>
      <c r="AA37" s="8"/>
      <c r="AB37" s="3"/>
    </row>
    <row r="38" spans="1:28" ht="29.25" customHeight="1" x14ac:dyDescent="0.2">
      <c r="A38" s="21"/>
      <c r="B38" s="230"/>
      <c r="C38" s="231"/>
      <c r="D38" s="866" t="s">
        <v>649</v>
      </c>
      <c r="E38" s="867"/>
      <c r="F38" s="867"/>
      <c r="G38" s="867"/>
      <c r="H38" s="867"/>
      <c r="I38" s="867"/>
      <c r="J38" s="867"/>
      <c r="K38" s="867"/>
      <c r="L38" s="867"/>
      <c r="M38" s="867"/>
      <c r="N38" s="867"/>
      <c r="O38" s="595" t="s">
        <v>49</v>
      </c>
      <c r="P38" s="33" t="s">
        <v>33</v>
      </c>
      <c r="Q38" s="118" t="s">
        <v>6</v>
      </c>
      <c r="R38" s="117" t="s">
        <v>5</v>
      </c>
      <c r="S38" s="119" t="s">
        <v>4</v>
      </c>
      <c r="T38" s="33" t="s">
        <v>1</v>
      </c>
      <c r="U38" s="33" t="s">
        <v>1</v>
      </c>
      <c r="V38" s="362" t="s">
        <v>1</v>
      </c>
      <c r="W38" s="626"/>
      <c r="X38" s="363">
        <f>X39+X44</f>
        <v>3346000</v>
      </c>
      <c r="Y38" s="363">
        <f>Y39+Y44</f>
        <v>3346000</v>
      </c>
      <c r="Z38" s="364">
        <f>Z39+Z44</f>
        <v>3346000</v>
      </c>
      <c r="AA38" s="8"/>
      <c r="AB38" s="3"/>
    </row>
    <row r="39" spans="1:28" ht="15" customHeight="1" x14ac:dyDescent="0.2">
      <c r="A39" s="21"/>
      <c r="B39" s="223"/>
      <c r="C39" s="224"/>
      <c r="D39" s="232"/>
      <c r="E39" s="871" t="s">
        <v>48</v>
      </c>
      <c r="F39" s="872"/>
      <c r="G39" s="872"/>
      <c r="H39" s="872"/>
      <c r="I39" s="872"/>
      <c r="J39" s="872"/>
      <c r="K39" s="872"/>
      <c r="L39" s="872"/>
      <c r="M39" s="872"/>
      <c r="N39" s="872"/>
      <c r="O39" s="175" t="s">
        <v>47</v>
      </c>
      <c r="P39" s="236" t="s">
        <v>33</v>
      </c>
      <c r="Q39" s="234" t="s">
        <v>42</v>
      </c>
      <c r="R39" s="233" t="s">
        <v>5</v>
      </c>
      <c r="S39" s="235" t="s">
        <v>4</v>
      </c>
      <c r="T39" s="236" t="s">
        <v>1</v>
      </c>
      <c r="U39" s="236" t="s">
        <v>1</v>
      </c>
      <c r="V39" s="365" t="s">
        <v>1</v>
      </c>
      <c r="W39" s="351"/>
      <c r="X39" s="352">
        <f t="shared" ref="X39:Z41" si="3">X40</f>
        <v>0</v>
      </c>
      <c r="Y39" s="352">
        <f t="shared" si="3"/>
        <v>0</v>
      </c>
      <c r="Z39" s="353">
        <f t="shared" si="3"/>
        <v>0</v>
      </c>
      <c r="AA39" s="8"/>
      <c r="AB39" s="3"/>
    </row>
    <row r="40" spans="1:28" ht="15" customHeight="1" x14ac:dyDescent="0.2">
      <c r="A40" s="21"/>
      <c r="B40" s="223"/>
      <c r="C40" s="224"/>
      <c r="D40" s="237"/>
      <c r="E40" s="238"/>
      <c r="F40" s="873" t="s">
        <v>46</v>
      </c>
      <c r="G40" s="874"/>
      <c r="H40" s="874"/>
      <c r="I40" s="874"/>
      <c r="J40" s="874"/>
      <c r="K40" s="874"/>
      <c r="L40" s="874"/>
      <c r="M40" s="874"/>
      <c r="N40" s="874"/>
      <c r="O40" s="175" t="s">
        <v>45</v>
      </c>
      <c r="P40" s="27" t="s">
        <v>33</v>
      </c>
      <c r="Q40" s="25" t="s">
        <v>42</v>
      </c>
      <c r="R40" s="24" t="s">
        <v>9</v>
      </c>
      <c r="S40" s="23" t="s">
        <v>4</v>
      </c>
      <c r="T40" s="27" t="s">
        <v>1</v>
      </c>
      <c r="U40" s="27" t="s">
        <v>1</v>
      </c>
      <c r="V40" s="350" t="s">
        <v>1</v>
      </c>
      <c r="W40" s="351"/>
      <c r="X40" s="352">
        <f t="shared" si="3"/>
        <v>0</v>
      </c>
      <c r="Y40" s="352">
        <f t="shared" si="3"/>
        <v>0</v>
      </c>
      <c r="Z40" s="353">
        <f t="shared" si="3"/>
        <v>0</v>
      </c>
      <c r="AA40" s="8"/>
      <c r="AB40" s="3"/>
    </row>
    <row r="41" spans="1:28" ht="15" customHeight="1" x14ac:dyDescent="0.2">
      <c r="A41" s="21"/>
      <c r="B41" s="225"/>
      <c r="C41" s="226"/>
      <c r="D41" s="239"/>
      <c r="E41" s="240"/>
      <c r="F41" s="277"/>
      <c r="G41" s="874" t="s">
        <v>44</v>
      </c>
      <c r="H41" s="874"/>
      <c r="I41" s="874"/>
      <c r="J41" s="874"/>
      <c r="K41" s="874"/>
      <c r="L41" s="874"/>
      <c r="M41" s="874"/>
      <c r="N41" s="874"/>
      <c r="O41" s="175" t="s">
        <v>43</v>
      </c>
      <c r="P41" s="27" t="s">
        <v>33</v>
      </c>
      <c r="Q41" s="25" t="s">
        <v>42</v>
      </c>
      <c r="R41" s="24" t="s">
        <v>9</v>
      </c>
      <c r="S41" s="23" t="s">
        <v>41</v>
      </c>
      <c r="T41" s="27" t="s">
        <v>1</v>
      </c>
      <c r="U41" s="27" t="s">
        <v>1</v>
      </c>
      <c r="V41" s="350" t="s">
        <v>1</v>
      </c>
      <c r="W41" s="351"/>
      <c r="X41" s="352">
        <f t="shared" si="3"/>
        <v>0</v>
      </c>
      <c r="Y41" s="352">
        <f t="shared" si="3"/>
        <v>0</v>
      </c>
      <c r="Z41" s="353">
        <f t="shared" si="3"/>
        <v>0</v>
      </c>
      <c r="AA41" s="8"/>
      <c r="AB41" s="3"/>
    </row>
    <row r="42" spans="1:28" ht="15" customHeight="1" x14ac:dyDescent="0.2">
      <c r="A42" s="21"/>
      <c r="B42" s="869" t="s">
        <v>50</v>
      </c>
      <c r="C42" s="869"/>
      <c r="D42" s="869"/>
      <c r="E42" s="869"/>
      <c r="F42" s="869"/>
      <c r="G42" s="869"/>
      <c r="H42" s="869"/>
      <c r="I42" s="869"/>
      <c r="J42" s="869"/>
      <c r="K42" s="869"/>
      <c r="L42" s="869"/>
      <c r="M42" s="869"/>
      <c r="N42" s="869"/>
      <c r="O42" s="175" t="s">
        <v>43</v>
      </c>
      <c r="P42" s="27" t="s">
        <v>33</v>
      </c>
      <c r="Q42" s="25" t="s">
        <v>42</v>
      </c>
      <c r="R42" s="24" t="s">
        <v>9</v>
      </c>
      <c r="S42" s="23" t="s">
        <v>41</v>
      </c>
      <c r="T42" s="27">
        <v>8</v>
      </c>
      <c r="U42" s="27">
        <v>1</v>
      </c>
      <c r="V42" s="350" t="s">
        <v>1</v>
      </c>
      <c r="W42" s="351"/>
      <c r="X42" s="352">
        <f>X43</f>
        <v>0</v>
      </c>
      <c r="Y42" s="352">
        <f>Y43</f>
        <v>0</v>
      </c>
      <c r="Z42" s="353">
        <f>Z43</f>
        <v>0</v>
      </c>
      <c r="AA42" s="8"/>
      <c r="AB42" s="3"/>
    </row>
    <row r="43" spans="1:28" ht="15" customHeight="1" x14ac:dyDescent="0.2">
      <c r="A43" s="21"/>
      <c r="B43" s="870" t="s">
        <v>35</v>
      </c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175" t="s">
        <v>43</v>
      </c>
      <c r="P43" s="14" t="s">
        <v>33</v>
      </c>
      <c r="Q43" s="11" t="s">
        <v>42</v>
      </c>
      <c r="R43" s="10" t="s">
        <v>9</v>
      </c>
      <c r="S43" s="9" t="s">
        <v>41</v>
      </c>
      <c r="T43" s="14">
        <v>8</v>
      </c>
      <c r="U43" s="14">
        <v>1</v>
      </c>
      <c r="V43" s="354" t="s">
        <v>30</v>
      </c>
      <c r="W43" s="351"/>
      <c r="X43" s="355"/>
      <c r="Y43" s="355"/>
      <c r="Z43" s="356"/>
      <c r="AA43" s="8"/>
      <c r="AB43" s="3"/>
    </row>
    <row r="44" spans="1:28" ht="15" customHeight="1" x14ac:dyDescent="0.2">
      <c r="A44" s="21"/>
      <c r="B44" s="230"/>
      <c r="C44" s="231"/>
      <c r="D44" s="232"/>
      <c r="E44" s="875" t="s">
        <v>40</v>
      </c>
      <c r="F44" s="876"/>
      <c r="G44" s="876"/>
      <c r="H44" s="876"/>
      <c r="I44" s="876"/>
      <c r="J44" s="876"/>
      <c r="K44" s="876"/>
      <c r="L44" s="876"/>
      <c r="M44" s="876"/>
      <c r="N44" s="876"/>
      <c r="O44" s="175" t="s">
        <v>39</v>
      </c>
      <c r="P44" s="241" t="s">
        <v>33</v>
      </c>
      <c r="Q44" s="250" t="s">
        <v>32</v>
      </c>
      <c r="R44" s="251" t="s">
        <v>5</v>
      </c>
      <c r="S44" s="252" t="s">
        <v>4</v>
      </c>
      <c r="T44" s="241" t="s">
        <v>1</v>
      </c>
      <c r="U44" s="241" t="s">
        <v>1</v>
      </c>
      <c r="V44" s="366" t="s">
        <v>1</v>
      </c>
      <c r="W44" s="351"/>
      <c r="X44" s="352">
        <f t="shared" ref="X44:Z46" si="4">X45</f>
        <v>3346000</v>
      </c>
      <c r="Y44" s="352">
        <f t="shared" si="4"/>
        <v>3346000</v>
      </c>
      <c r="Z44" s="353">
        <f t="shared" si="4"/>
        <v>3346000</v>
      </c>
      <c r="AA44" s="8"/>
      <c r="AB44" s="3"/>
    </row>
    <row r="45" spans="1:28" ht="15" customHeight="1" x14ac:dyDescent="0.2">
      <c r="A45" s="21"/>
      <c r="B45" s="223"/>
      <c r="C45" s="224"/>
      <c r="D45" s="237"/>
      <c r="E45" s="238"/>
      <c r="F45" s="873" t="s">
        <v>38</v>
      </c>
      <c r="G45" s="874"/>
      <c r="H45" s="874"/>
      <c r="I45" s="874"/>
      <c r="J45" s="874"/>
      <c r="K45" s="874"/>
      <c r="L45" s="874"/>
      <c r="M45" s="874"/>
      <c r="N45" s="874"/>
      <c r="O45" s="175" t="s">
        <v>37</v>
      </c>
      <c r="P45" s="27" t="s">
        <v>33</v>
      </c>
      <c r="Q45" s="25" t="s">
        <v>32</v>
      </c>
      <c r="R45" s="24" t="s">
        <v>9</v>
      </c>
      <c r="S45" s="23" t="s">
        <v>4</v>
      </c>
      <c r="T45" s="27" t="s">
        <v>1</v>
      </c>
      <c r="U45" s="27" t="s">
        <v>1</v>
      </c>
      <c r="V45" s="350" t="s">
        <v>1</v>
      </c>
      <c r="W45" s="351"/>
      <c r="X45" s="352">
        <f t="shared" si="4"/>
        <v>3346000</v>
      </c>
      <c r="Y45" s="352">
        <f t="shared" si="4"/>
        <v>3346000</v>
      </c>
      <c r="Z45" s="353">
        <f t="shared" si="4"/>
        <v>3346000</v>
      </c>
      <c r="AA45" s="8"/>
      <c r="AB45" s="3"/>
    </row>
    <row r="46" spans="1:28" ht="15" customHeight="1" x14ac:dyDescent="0.2">
      <c r="A46" s="21"/>
      <c r="B46" s="225"/>
      <c r="C46" s="226"/>
      <c r="D46" s="239"/>
      <c r="E46" s="240"/>
      <c r="F46" s="277"/>
      <c r="G46" s="874" t="s">
        <v>36</v>
      </c>
      <c r="H46" s="874"/>
      <c r="I46" s="874"/>
      <c r="J46" s="874"/>
      <c r="K46" s="874"/>
      <c r="L46" s="874"/>
      <c r="M46" s="874"/>
      <c r="N46" s="874"/>
      <c r="O46" s="175" t="s">
        <v>34</v>
      </c>
      <c r="P46" s="27" t="s">
        <v>33</v>
      </c>
      <c r="Q46" s="25" t="s">
        <v>32</v>
      </c>
      <c r="R46" s="24" t="s">
        <v>9</v>
      </c>
      <c r="S46" s="23" t="s">
        <v>31</v>
      </c>
      <c r="T46" s="27" t="s">
        <v>1</v>
      </c>
      <c r="U46" s="27" t="s">
        <v>1</v>
      </c>
      <c r="V46" s="350" t="s">
        <v>1</v>
      </c>
      <c r="W46" s="351"/>
      <c r="X46" s="352">
        <f t="shared" si="4"/>
        <v>3346000</v>
      </c>
      <c r="Y46" s="352">
        <f t="shared" si="4"/>
        <v>3346000</v>
      </c>
      <c r="Z46" s="353">
        <f t="shared" si="4"/>
        <v>3346000</v>
      </c>
      <c r="AA46" s="8"/>
      <c r="AB46" s="3"/>
    </row>
    <row r="47" spans="1:28" ht="15" customHeight="1" x14ac:dyDescent="0.2">
      <c r="A47" s="21"/>
      <c r="B47" s="869" t="s">
        <v>50</v>
      </c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69"/>
      <c r="O47" s="175" t="s">
        <v>34</v>
      </c>
      <c r="P47" s="27" t="s">
        <v>33</v>
      </c>
      <c r="Q47" s="25" t="s">
        <v>32</v>
      </c>
      <c r="R47" s="24" t="s">
        <v>9</v>
      </c>
      <c r="S47" s="23" t="s">
        <v>31</v>
      </c>
      <c r="T47" s="27">
        <v>8</v>
      </c>
      <c r="U47" s="27">
        <v>1</v>
      </c>
      <c r="V47" s="350" t="s">
        <v>1</v>
      </c>
      <c r="W47" s="351"/>
      <c r="X47" s="352">
        <f>X48</f>
        <v>3346000</v>
      </c>
      <c r="Y47" s="352">
        <f>Y48</f>
        <v>3346000</v>
      </c>
      <c r="Z47" s="353">
        <f>Z48</f>
        <v>3346000</v>
      </c>
      <c r="AA47" s="8"/>
      <c r="AB47" s="3"/>
    </row>
    <row r="48" spans="1:28" ht="15" customHeight="1" x14ac:dyDescent="0.2">
      <c r="A48" s="21"/>
      <c r="B48" s="870" t="s">
        <v>35</v>
      </c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175" t="s">
        <v>34</v>
      </c>
      <c r="P48" s="14" t="s">
        <v>33</v>
      </c>
      <c r="Q48" s="11" t="s">
        <v>32</v>
      </c>
      <c r="R48" s="10" t="s">
        <v>9</v>
      </c>
      <c r="S48" s="9" t="s">
        <v>31</v>
      </c>
      <c r="T48" s="14">
        <v>8</v>
      </c>
      <c r="U48" s="14">
        <v>1</v>
      </c>
      <c r="V48" s="354" t="s">
        <v>30</v>
      </c>
      <c r="W48" s="351"/>
      <c r="X48" s="355">
        <v>3346000</v>
      </c>
      <c r="Y48" s="355">
        <v>3346000</v>
      </c>
      <c r="Z48" s="356">
        <v>3346000</v>
      </c>
      <c r="AA48" s="8"/>
      <c r="AB48" s="3"/>
    </row>
    <row r="49" spans="1:28" ht="77.25" customHeight="1" x14ac:dyDescent="0.2">
      <c r="A49" s="21"/>
      <c r="B49" s="230"/>
      <c r="C49" s="231"/>
      <c r="D49" s="866" t="s">
        <v>640</v>
      </c>
      <c r="E49" s="867"/>
      <c r="F49" s="867"/>
      <c r="G49" s="867"/>
      <c r="H49" s="867"/>
      <c r="I49" s="867"/>
      <c r="J49" s="867"/>
      <c r="K49" s="867"/>
      <c r="L49" s="867"/>
      <c r="M49" s="867"/>
      <c r="N49" s="867"/>
      <c r="O49" s="175" t="s">
        <v>19</v>
      </c>
      <c r="P49" s="33" t="s">
        <v>11</v>
      </c>
      <c r="Q49" s="118" t="s">
        <v>6</v>
      </c>
      <c r="R49" s="117" t="s">
        <v>5</v>
      </c>
      <c r="S49" s="119" t="s">
        <v>4</v>
      </c>
      <c r="T49" s="33" t="s">
        <v>1</v>
      </c>
      <c r="U49" s="33" t="s">
        <v>1</v>
      </c>
      <c r="V49" s="362" t="s">
        <v>1</v>
      </c>
      <c r="W49" s="351"/>
      <c r="X49" s="363">
        <f>X50+X59+X69+X74+X79+X88+X93+X98+X103</f>
        <v>4885963</v>
      </c>
      <c r="Y49" s="363">
        <f>Y50+Y59+Y69+Y74+Y79+Y88+Y93+Y98+Y103</f>
        <v>4835858</v>
      </c>
      <c r="Z49" s="364">
        <f>Z50+Z59+Z69+Z74+Z79+Z88+Z93+Z98+Z103</f>
        <v>5254526</v>
      </c>
      <c r="AA49" s="8"/>
      <c r="AB49" s="3"/>
    </row>
    <row r="50" spans="1:28" ht="15" customHeight="1" x14ac:dyDescent="0.2">
      <c r="A50" s="21"/>
      <c r="B50" s="223"/>
      <c r="C50" s="224"/>
      <c r="D50" s="232"/>
      <c r="E50" s="871" t="s">
        <v>112</v>
      </c>
      <c r="F50" s="872"/>
      <c r="G50" s="872"/>
      <c r="H50" s="872"/>
      <c r="I50" s="872"/>
      <c r="J50" s="872"/>
      <c r="K50" s="872"/>
      <c r="L50" s="872"/>
      <c r="M50" s="872"/>
      <c r="N50" s="872"/>
      <c r="O50" s="175" t="s">
        <v>111</v>
      </c>
      <c r="P50" s="236" t="s">
        <v>11</v>
      </c>
      <c r="Q50" s="234" t="s">
        <v>32</v>
      </c>
      <c r="R50" s="233" t="s">
        <v>5</v>
      </c>
      <c r="S50" s="235" t="s">
        <v>4</v>
      </c>
      <c r="T50" s="236" t="s">
        <v>1</v>
      </c>
      <c r="U50" s="236" t="s">
        <v>1</v>
      </c>
      <c r="V50" s="365" t="s">
        <v>1</v>
      </c>
      <c r="W50" s="351"/>
      <c r="X50" s="367">
        <f>X51+X55</f>
        <v>1933613</v>
      </c>
      <c r="Y50" s="367">
        <f>Y51+Y55</f>
        <v>1933613</v>
      </c>
      <c r="Z50" s="368">
        <f>Z51+Z55</f>
        <v>1933613</v>
      </c>
      <c r="AA50" s="8"/>
      <c r="AB50" s="3"/>
    </row>
    <row r="51" spans="1:28" ht="29.25" customHeight="1" x14ac:dyDescent="0.2">
      <c r="A51" s="21"/>
      <c r="B51" s="223"/>
      <c r="C51" s="224"/>
      <c r="D51" s="237"/>
      <c r="E51" s="238"/>
      <c r="F51" s="873" t="s">
        <v>110</v>
      </c>
      <c r="G51" s="874"/>
      <c r="H51" s="874"/>
      <c r="I51" s="874"/>
      <c r="J51" s="874"/>
      <c r="K51" s="874"/>
      <c r="L51" s="874"/>
      <c r="M51" s="874"/>
      <c r="N51" s="874"/>
      <c r="O51" s="175" t="s">
        <v>109</v>
      </c>
      <c r="P51" s="27" t="s">
        <v>11</v>
      </c>
      <c r="Q51" s="25" t="s">
        <v>32</v>
      </c>
      <c r="R51" s="24" t="s">
        <v>106</v>
      </c>
      <c r="S51" s="23" t="s">
        <v>4</v>
      </c>
      <c r="T51" s="27" t="s">
        <v>1</v>
      </c>
      <c r="U51" s="27" t="s">
        <v>1</v>
      </c>
      <c r="V51" s="350" t="s">
        <v>1</v>
      </c>
      <c r="W51" s="351"/>
      <c r="X51" s="352">
        <f t="shared" ref="X51:Z52" si="5">X52</f>
        <v>1633613</v>
      </c>
      <c r="Y51" s="352">
        <f t="shared" si="5"/>
        <v>1633613</v>
      </c>
      <c r="Z51" s="353">
        <f t="shared" si="5"/>
        <v>1633613</v>
      </c>
      <c r="AA51" s="8"/>
      <c r="AB51" s="3"/>
    </row>
    <row r="52" spans="1:28" ht="29.25" customHeight="1" x14ac:dyDescent="0.2">
      <c r="A52" s="21"/>
      <c r="B52" s="225"/>
      <c r="C52" s="226"/>
      <c r="D52" s="239"/>
      <c r="E52" s="240"/>
      <c r="F52" s="277"/>
      <c r="G52" s="874" t="s">
        <v>108</v>
      </c>
      <c r="H52" s="874"/>
      <c r="I52" s="874"/>
      <c r="J52" s="874"/>
      <c r="K52" s="874"/>
      <c r="L52" s="874"/>
      <c r="M52" s="874"/>
      <c r="N52" s="874"/>
      <c r="O52" s="175" t="s">
        <v>107</v>
      </c>
      <c r="P52" s="27" t="s">
        <v>11</v>
      </c>
      <c r="Q52" s="25" t="s">
        <v>32</v>
      </c>
      <c r="R52" s="24" t="s">
        <v>106</v>
      </c>
      <c r="S52" s="23" t="s">
        <v>105</v>
      </c>
      <c r="T52" s="27" t="s">
        <v>1</v>
      </c>
      <c r="U52" s="27" t="s">
        <v>1</v>
      </c>
      <c r="V52" s="350" t="s">
        <v>1</v>
      </c>
      <c r="W52" s="351"/>
      <c r="X52" s="352">
        <f t="shared" si="5"/>
        <v>1633613</v>
      </c>
      <c r="Y52" s="352">
        <f t="shared" si="5"/>
        <v>1633613</v>
      </c>
      <c r="Z52" s="353">
        <f t="shared" si="5"/>
        <v>1633613</v>
      </c>
      <c r="AA52" s="8"/>
      <c r="AB52" s="3"/>
    </row>
    <row r="53" spans="1:28" ht="15" customHeight="1" x14ac:dyDescent="0.2">
      <c r="A53" s="21"/>
      <c r="B53" s="869" t="s">
        <v>113</v>
      </c>
      <c r="C53" s="869"/>
      <c r="D53" s="869"/>
      <c r="E53" s="869"/>
      <c r="F53" s="869"/>
      <c r="G53" s="869"/>
      <c r="H53" s="869"/>
      <c r="I53" s="869"/>
      <c r="J53" s="869"/>
      <c r="K53" s="869"/>
      <c r="L53" s="869"/>
      <c r="M53" s="869"/>
      <c r="N53" s="869"/>
      <c r="O53" s="175" t="s">
        <v>107</v>
      </c>
      <c r="P53" s="27" t="s">
        <v>11</v>
      </c>
      <c r="Q53" s="25" t="s">
        <v>32</v>
      </c>
      <c r="R53" s="24" t="s">
        <v>106</v>
      </c>
      <c r="S53" s="23" t="s">
        <v>105</v>
      </c>
      <c r="T53" s="27">
        <v>4</v>
      </c>
      <c r="U53" s="27">
        <v>9</v>
      </c>
      <c r="V53" s="350" t="s">
        <v>1</v>
      </c>
      <c r="W53" s="351"/>
      <c r="X53" s="352">
        <f>X54</f>
        <v>1633613</v>
      </c>
      <c r="Y53" s="352">
        <f>Y54</f>
        <v>1633613</v>
      </c>
      <c r="Z53" s="353">
        <f>Z54</f>
        <v>1633613</v>
      </c>
      <c r="AA53" s="8"/>
      <c r="AB53" s="3"/>
    </row>
    <row r="54" spans="1:28" ht="29.25" customHeight="1" x14ac:dyDescent="0.2">
      <c r="A54" s="21"/>
      <c r="B54" s="870" t="s">
        <v>57</v>
      </c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175" t="s">
        <v>107</v>
      </c>
      <c r="P54" s="14" t="s">
        <v>11</v>
      </c>
      <c r="Q54" s="11" t="s">
        <v>32</v>
      </c>
      <c r="R54" s="10" t="s">
        <v>106</v>
      </c>
      <c r="S54" s="9" t="s">
        <v>105</v>
      </c>
      <c r="T54" s="14">
        <v>4</v>
      </c>
      <c r="U54" s="14">
        <v>9</v>
      </c>
      <c r="V54" s="354" t="s">
        <v>52</v>
      </c>
      <c r="W54" s="351"/>
      <c r="X54" s="355">
        <v>1633613</v>
      </c>
      <c r="Y54" s="355">
        <v>1633613</v>
      </c>
      <c r="Z54" s="356">
        <v>1633613</v>
      </c>
      <c r="AA54" s="8"/>
      <c r="AB54" s="3"/>
    </row>
    <row r="55" spans="1:28" ht="29.25" customHeight="1" x14ac:dyDescent="0.2">
      <c r="A55" s="21"/>
      <c r="B55" s="230"/>
      <c r="C55" s="231"/>
      <c r="D55" s="232"/>
      <c r="E55" s="238"/>
      <c r="F55" s="878" t="s">
        <v>104</v>
      </c>
      <c r="G55" s="868"/>
      <c r="H55" s="868"/>
      <c r="I55" s="868"/>
      <c r="J55" s="868"/>
      <c r="K55" s="868"/>
      <c r="L55" s="868"/>
      <c r="M55" s="868"/>
      <c r="N55" s="868"/>
      <c r="O55" s="175" t="s">
        <v>103</v>
      </c>
      <c r="P55" s="41" t="s">
        <v>11</v>
      </c>
      <c r="Q55" s="115" t="s">
        <v>32</v>
      </c>
      <c r="R55" s="114" t="s">
        <v>100</v>
      </c>
      <c r="S55" s="116" t="s">
        <v>4</v>
      </c>
      <c r="T55" s="41" t="s">
        <v>1</v>
      </c>
      <c r="U55" s="41" t="s">
        <v>1</v>
      </c>
      <c r="V55" s="357" t="s">
        <v>1</v>
      </c>
      <c r="W55" s="351"/>
      <c r="X55" s="352">
        <f t="shared" ref="X55:Z56" si="6">X56</f>
        <v>300000</v>
      </c>
      <c r="Y55" s="352">
        <f t="shared" si="6"/>
        <v>300000</v>
      </c>
      <c r="Z55" s="353">
        <f t="shared" si="6"/>
        <v>300000</v>
      </c>
      <c r="AA55" s="8"/>
      <c r="AB55" s="3"/>
    </row>
    <row r="56" spans="1:28" ht="29.25" customHeight="1" x14ac:dyDescent="0.2">
      <c r="A56" s="21"/>
      <c r="B56" s="225"/>
      <c r="C56" s="226"/>
      <c r="D56" s="239"/>
      <c r="E56" s="240"/>
      <c r="F56" s="277"/>
      <c r="G56" s="874" t="s">
        <v>102</v>
      </c>
      <c r="H56" s="874"/>
      <c r="I56" s="874"/>
      <c r="J56" s="874"/>
      <c r="K56" s="874"/>
      <c r="L56" s="874"/>
      <c r="M56" s="874"/>
      <c r="N56" s="874"/>
      <c r="O56" s="175" t="s">
        <v>101</v>
      </c>
      <c r="P56" s="27" t="s">
        <v>11</v>
      </c>
      <c r="Q56" s="25" t="s">
        <v>32</v>
      </c>
      <c r="R56" s="24" t="s">
        <v>100</v>
      </c>
      <c r="S56" s="23" t="s">
        <v>99</v>
      </c>
      <c r="T56" s="27" t="s">
        <v>1</v>
      </c>
      <c r="U56" s="27" t="s">
        <v>1</v>
      </c>
      <c r="V56" s="350" t="s">
        <v>1</v>
      </c>
      <c r="W56" s="351"/>
      <c r="X56" s="352">
        <f t="shared" si="6"/>
        <v>300000</v>
      </c>
      <c r="Y56" s="352">
        <f t="shared" si="6"/>
        <v>300000</v>
      </c>
      <c r="Z56" s="353">
        <f t="shared" si="6"/>
        <v>300000</v>
      </c>
      <c r="AA56" s="8"/>
      <c r="AB56" s="3"/>
    </row>
    <row r="57" spans="1:28" ht="15" customHeight="1" x14ac:dyDescent="0.2">
      <c r="A57" s="21"/>
      <c r="B57" s="869" t="s">
        <v>113</v>
      </c>
      <c r="C57" s="869"/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  <c r="O57" s="175" t="s">
        <v>101</v>
      </c>
      <c r="P57" s="27" t="s">
        <v>11</v>
      </c>
      <c r="Q57" s="25" t="s">
        <v>32</v>
      </c>
      <c r="R57" s="24" t="s">
        <v>100</v>
      </c>
      <c r="S57" s="23" t="s">
        <v>99</v>
      </c>
      <c r="T57" s="27">
        <v>4</v>
      </c>
      <c r="U57" s="27">
        <v>9</v>
      </c>
      <c r="V57" s="350" t="s">
        <v>1</v>
      </c>
      <c r="W57" s="351"/>
      <c r="X57" s="352">
        <f>X58</f>
        <v>300000</v>
      </c>
      <c r="Y57" s="352">
        <f>Y58</f>
        <v>300000</v>
      </c>
      <c r="Z57" s="353">
        <f>Z58</f>
        <v>300000</v>
      </c>
      <c r="AA57" s="8"/>
      <c r="AB57" s="3"/>
    </row>
    <row r="58" spans="1:28" ht="29.25" customHeight="1" x14ac:dyDescent="0.2">
      <c r="A58" s="21"/>
      <c r="B58" s="870" t="s">
        <v>57</v>
      </c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175" t="s">
        <v>101</v>
      </c>
      <c r="P58" s="14" t="s">
        <v>11</v>
      </c>
      <c r="Q58" s="11" t="s">
        <v>32</v>
      </c>
      <c r="R58" s="10" t="s">
        <v>100</v>
      </c>
      <c r="S58" s="9" t="s">
        <v>99</v>
      </c>
      <c r="T58" s="14">
        <v>4</v>
      </c>
      <c r="U58" s="14">
        <v>9</v>
      </c>
      <c r="V58" s="354" t="s">
        <v>52</v>
      </c>
      <c r="W58" s="351"/>
      <c r="X58" s="355">
        <v>300000</v>
      </c>
      <c r="Y58" s="355">
        <v>300000</v>
      </c>
      <c r="Z58" s="356">
        <v>300000</v>
      </c>
      <c r="AA58" s="8"/>
      <c r="AB58" s="3"/>
    </row>
    <row r="59" spans="1:28" ht="32.25" customHeight="1" x14ac:dyDescent="0.2">
      <c r="A59" s="21"/>
      <c r="B59" s="230"/>
      <c r="C59" s="231"/>
      <c r="D59" s="232"/>
      <c r="E59" s="875" t="s">
        <v>97</v>
      </c>
      <c r="F59" s="876"/>
      <c r="G59" s="876"/>
      <c r="H59" s="876"/>
      <c r="I59" s="876"/>
      <c r="J59" s="876"/>
      <c r="K59" s="876"/>
      <c r="L59" s="876"/>
      <c r="M59" s="876"/>
      <c r="N59" s="876"/>
      <c r="O59" s="175" t="s">
        <v>96</v>
      </c>
      <c r="P59" s="241" t="s">
        <v>11</v>
      </c>
      <c r="Q59" s="250" t="s">
        <v>89</v>
      </c>
      <c r="R59" s="251" t="s">
        <v>5</v>
      </c>
      <c r="S59" s="252" t="s">
        <v>4</v>
      </c>
      <c r="T59" s="241" t="s">
        <v>1</v>
      </c>
      <c r="U59" s="241" t="s">
        <v>1</v>
      </c>
      <c r="V59" s="366" t="s">
        <v>1</v>
      </c>
      <c r="W59" s="351"/>
      <c r="X59" s="352">
        <f>X60+X65</f>
        <v>30000</v>
      </c>
      <c r="Y59" s="352">
        <f>Y60+Y65</f>
        <v>30000</v>
      </c>
      <c r="Z59" s="353">
        <f>Z60+Z65</f>
        <v>50000</v>
      </c>
      <c r="AA59" s="8"/>
      <c r="AB59" s="3"/>
    </row>
    <row r="60" spans="1:28" ht="29.25" customHeight="1" x14ac:dyDescent="0.2">
      <c r="A60" s="21"/>
      <c r="B60" s="223"/>
      <c r="C60" s="224"/>
      <c r="D60" s="237"/>
      <c r="E60" s="238"/>
      <c r="F60" s="873" t="s">
        <v>594</v>
      </c>
      <c r="G60" s="874"/>
      <c r="H60" s="874"/>
      <c r="I60" s="874"/>
      <c r="J60" s="874"/>
      <c r="K60" s="874"/>
      <c r="L60" s="874"/>
      <c r="M60" s="874"/>
      <c r="N60" s="874"/>
      <c r="O60" s="175" t="s">
        <v>95</v>
      </c>
      <c r="P60" s="27" t="s">
        <v>11</v>
      </c>
      <c r="Q60" s="25" t="s">
        <v>89</v>
      </c>
      <c r="R60" s="24" t="s">
        <v>79</v>
      </c>
      <c r="S60" s="23" t="s">
        <v>4</v>
      </c>
      <c r="T60" s="27" t="s">
        <v>1</v>
      </c>
      <c r="U60" s="27" t="s">
        <v>1</v>
      </c>
      <c r="V60" s="350" t="s">
        <v>1</v>
      </c>
      <c r="W60" s="351"/>
      <c r="X60" s="352">
        <f t="shared" ref="X60:Z61" si="7">X61</f>
        <v>0</v>
      </c>
      <c r="Y60" s="352">
        <f t="shared" si="7"/>
        <v>0</v>
      </c>
      <c r="Z60" s="353">
        <f t="shared" si="7"/>
        <v>0</v>
      </c>
      <c r="AA60" s="8"/>
      <c r="AB60" s="3"/>
    </row>
    <row r="61" spans="1:28" ht="29.25" customHeight="1" x14ac:dyDescent="0.2">
      <c r="A61" s="21"/>
      <c r="B61" s="225"/>
      <c r="C61" s="226"/>
      <c r="D61" s="239"/>
      <c r="E61" s="240"/>
      <c r="F61" s="277"/>
      <c r="G61" s="874" t="s">
        <v>595</v>
      </c>
      <c r="H61" s="874"/>
      <c r="I61" s="874"/>
      <c r="J61" s="874"/>
      <c r="K61" s="874"/>
      <c r="L61" s="874"/>
      <c r="M61" s="874"/>
      <c r="N61" s="874"/>
      <c r="O61" s="175" t="s">
        <v>94</v>
      </c>
      <c r="P61" s="27" t="s">
        <v>11</v>
      </c>
      <c r="Q61" s="25" t="s">
        <v>89</v>
      </c>
      <c r="R61" s="24" t="s">
        <v>79</v>
      </c>
      <c r="S61" s="23" t="s">
        <v>93</v>
      </c>
      <c r="T61" s="27" t="s">
        <v>1</v>
      </c>
      <c r="U61" s="27" t="s">
        <v>1</v>
      </c>
      <c r="V61" s="350" t="s">
        <v>1</v>
      </c>
      <c r="W61" s="351"/>
      <c r="X61" s="352">
        <f t="shared" si="7"/>
        <v>0</v>
      </c>
      <c r="Y61" s="352">
        <f t="shared" si="7"/>
        <v>0</v>
      </c>
      <c r="Z61" s="353">
        <f t="shared" si="7"/>
        <v>0</v>
      </c>
      <c r="AA61" s="8"/>
      <c r="AB61" s="3"/>
    </row>
    <row r="62" spans="1:28" ht="15" customHeight="1" x14ac:dyDescent="0.2">
      <c r="A62" s="21"/>
      <c r="B62" s="869" t="s">
        <v>91</v>
      </c>
      <c r="C62" s="869"/>
      <c r="D62" s="869"/>
      <c r="E62" s="869"/>
      <c r="F62" s="869"/>
      <c r="G62" s="869"/>
      <c r="H62" s="869"/>
      <c r="I62" s="869"/>
      <c r="J62" s="869"/>
      <c r="K62" s="869"/>
      <c r="L62" s="869"/>
      <c r="M62" s="869"/>
      <c r="N62" s="869"/>
      <c r="O62" s="175" t="s">
        <v>94</v>
      </c>
      <c r="P62" s="27" t="s">
        <v>11</v>
      </c>
      <c r="Q62" s="25" t="s">
        <v>89</v>
      </c>
      <c r="R62" s="24" t="s">
        <v>79</v>
      </c>
      <c r="S62" s="23" t="s">
        <v>93</v>
      </c>
      <c r="T62" s="27">
        <v>4</v>
      </c>
      <c r="U62" s="27">
        <v>12</v>
      </c>
      <c r="V62" s="350" t="s">
        <v>1</v>
      </c>
      <c r="W62" s="351"/>
      <c r="X62" s="352">
        <f>X63</f>
        <v>0</v>
      </c>
      <c r="Y62" s="352">
        <f>Y63</f>
        <v>0</v>
      </c>
      <c r="Z62" s="353">
        <f>Z63</f>
        <v>0</v>
      </c>
      <c r="AA62" s="8"/>
      <c r="AB62" s="3"/>
    </row>
    <row r="63" spans="1:28" ht="20.25" customHeight="1" x14ac:dyDescent="0.2">
      <c r="A63" s="21"/>
      <c r="B63" s="870" t="s">
        <v>91</v>
      </c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175" t="s">
        <v>94</v>
      </c>
      <c r="P63" s="14" t="s">
        <v>11</v>
      </c>
      <c r="Q63" s="11" t="s">
        <v>89</v>
      </c>
      <c r="R63" s="10" t="s">
        <v>79</v>
      </c>
      <c r="S63" s="9" t="s">
        <v>93</v>
      </c>
      <c r="T63" s="14">
        <v>4</v>
      </c>
      <c r="U63" s="14">
        <v>12</v>
      </c>
      <c r="V63" s="354">
        <v>410</v>
      </c>
      <c r="W63" s="351"/>
      <c r="X63" s="355"/>
      <c r="Y63" s="355"/>
      <c r="Z63" s="356"/>
      <c r="AA63" s="8"/>
      <c r="AB63" s="3"/>
    </row>
    <row r="64" spans="1:28" ht="30.75" customHeight="1" x14ac:dyDescent="0.2">
      <c r="A64" s="21"/>
      <c r="B64" s="230"/>
      <c r="C64" s="627"/>
      <c r="D64" s="630"/>
      <c r="E64" s="630"/>
      <c r="F64" s="230"/>
      <c r="G64" s="229"/>
      <c r="H64" s="229"/>
      <c r="I64" s="229"/>
      <c r="J64" s="229"/>
      <c r="K64" s="229"/>
      <c r="L64" s="229"/>
      <c r="M64" s="634" t="s">
        <v>601</v>
      </c>
      <c r="N64" s="634"/>
      <c r="O64" s="601"/>
      <c r="P64" s="600">
        <v>85</v>
      </c>
      <c r="Q64" s="583">
        <v>1</v>
      </c>
      <c r="R64" s="582">
        <v>0</v>
      </c>
      <c r="S64" s="602">
        <v>0</v>
      </c>
      <c r="T64" s="600"/>
      <c r="U64" s="600"/>
      <c r="V64" s="635"/>
      <c r="W64" s="636"/>
      <c r="X64" s="637"/>
      <c r="Y64" s="637"/>
      <c r="Z64" s="638"/>
      <c r="AA64" s="8"/>
      <c r="AB64" s="3"/>
    </row>
    <row r="65" spans="1:28" ht="31.5" customHeight="1" x14ac:dyDescent="0.2">
      <c r="A65" s="21"/>
      <c r="B65" s="230"/>
      <c r="C65" s="231"/>
      <c r="D65" s="232"/>
      <c r="E65" s="238"/>
      <c r="F65" s="878" t="s">
        <v>592</v>
      </c>
      <c r="G65" s="868"/>
      <c r="H65" s="868"/>
      <c r="I65" s="868"/>
      <c r="J65" s="868"/>
      <c r="K65" s="868"/>
      <c r="L65" s="868"/>
      <c r="M65" s="868"/>
      <c r="N65" s="868"/>
      <c r="O65" s="595" t="s">
        <v>92</v>
      </c>
      <c r="P65" s="41" t="s">
        <v>11</v>
      </c>
      <c r="Q65" s="115">
        <v>1</v>
      </c>
      <c r="R65" s="114">
        <v>2</v>
      </c>
      <c r="S65" s="116" t="s">
        <v>4</v>
      </c>
      <c r="T65" s="41" t="s">
        <v>1</v>
      </c>
      <c r="U65" s="41" t="s">
        <v>1</v>
      </c>
      <c r="V65" s="357" t="s">
        <v>1</v>
      </c>
      <c r="W65" s="626"/>
      <c r="X65" s="358">
        <f t="shared" ref="X65:Z66" si="8">X66</f>
        <v>30000</v>
      </c>
      <c r="Y65" s="358">
        <f t="shared" si="8"/>
        <v>30000</v>
      </c>
      <c r="Z65" s="359">
        <f t="shared" si="8"/>
        <v>50000</v>
      </c>
      <c r="AA65" s="8"/>
      <c r="AB65" s="3"/>
    </row>
    <row r="66" spans="1:28" ht="18.75" customHeight="1" x14ac:dyDescent="0.2">
      <c r="A66" s="21"/>
      <c r="B66" s="225"/>
      <c r="C66" s="226"/>
      <c r="D66" s="239"/>
      <c r="E66" s="240"/>
      <c r="F66" s="277"/>
      <c r="G66" s="874" t="s">
        <v>593</v>
      </c>
      <c r="H66" s="874"/>
      <c r="I66" s="874"/>
      <c r="J66" s="874"/>
      <c r="K66" s="874"/>
      <c r="L66" s="874"/>
      <c r="M66" s="874"/>
      <c r="N66" s="874"/>
      <c r="O66" s="175" t="s">
        <v>90</v>
      </c>
      <c r="P66" s="27" t="s">
        <v>11</v>
      </c>
      <c r="Q66" s="25">
        <v>1</v>
      </c>
      <c r="R66" s="24">
        <v>2</v>
      </c>
      <c r="S66" s="23">
        <v>90044</v>
      </c>
      <c r="T66" s="27" t="s">
        <v>1</v>
      </c>
      <c r="U66" s="27" t="s">
        <v>1</v>
      </c>
      <c r="V66" s="350" t="s">
        <v>1</v>
      </c>
      <c r="W66" s="351"/>
      <c r="X66" s="352">
        <f t="shared" si="8"/>
        <v>30000</v>
      </c>
      <c r="Y66" s="352">
        <f t="shared" si="8"/>
        <v>30000</v>
      </c>
      <c r="Z66" s="353">
        <f t="shared" si="8"/>
        <v>50000</v>
      </c>
      <c r="AA66" s="8"/>
      <c r="AB66" s="3"/>
    </row>
    <row r="67" spans="1:28" ht="15" customHeight="1" x14ac:dyDescent="0.2">
      <c r="A67" s="21"/>
      <c r="B67" s="869" t="s">
        <v>98</v>
      </c>
      <c r="C67" s="869"/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  <c r="O67" s="175" t="s">
        <v>90</v>
      </c>
      <c r="P67" s="27" t="s">
        <v>11</v>
      </c>
      <c r="Q67" s="25">
        <v>1</v>
      </c>
      <c r="R67" s="24">
        <v>2</v>
      </c>
      <c r="S67" s="23">
        <v>90044</v>
      </c>
      <c r="T67" s="27">
        <v>4</v>
      </c>
      <c r="U67" s="27">
        <v>12</v>
      </c>
      <c r="V67" s="350" t="s">
        <v>1</v>
      </c>
      <c r="W67" s="351"/>
      <c r="X67" s="352">
        <f>X68</f>
        <v>30000</v>
      </c>
      <c r="Y67" s="352">
        <f>Y68</f>
        <v>30000</v>
      </c>
      <c r="Z67" s="353">
        <f>Z68</f>
        <v>50000</v>
      </c>
      <c r="AA67" s="8"/>
      <c r="AB67" s="3"/>
    </row>
    <row r="68" spans="1:28" ht="30.75" customHeight="1" x14ac:dyDescent="0.2">
      <c r="A68" s="21"/>
      <c r="B68" s="870" t="s">
        <v>57</v>
      </c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175" t="s">
        <v>90</v>
      </c>
      <c r="P68" s="14" t="s">
        <v>11</v>
      </c>
      <c r="Q68" s="11">
        <v>1</v>
      </c>
      <c r="R68" s="10">
        <v>2</v>
      </c>
      <c r="S68" s="9">
        <v>90044</v>
      </c>
      <c r="T68" s="14">
        <v>4</v>
      </c>
      <c r="U68" s="14">
        <v>12</v>
      </c>
      <c r="V68" s="354">
        <v>240</v>
      </c>
      <c r="W68" s="351"/>
      <c r="X68" s="355">
        <v>30000</v>
      </c>
      <c r="Y68" s="355">
        <v>30000</v>
      </c>
      <c r="Z68" s="356">
        <v>50000</v>
      </c>
      <c r="AA68" s="8"/>
      <c r="AB68" s="3"/>
    </row>
    <row r="69" spans="1:28" ht="15" customHeight="1" x14ac:dyDescent="0.2">
      <c r="A69" s="21"/>
      <c r="B69" s="230"/>
      <c r="C69" s="231"/>
      <c r="D69" s="232"/>
      <c r="E69" s="875" t="s">
        <v>86</v>
      </c>
      <c r="F69" s="876"/>
      <c r="G69" s="876"/>
      <c r="H69" s="876"/>
      <c r="I69" s="876"/>
      <c r="J69" s="876"/>
      <c r="K69" s="876"/>
      <c r="L69" s="876"/>
      <c r="M69" s="876"/>
      <c r="N69" s="876"/>
      <c r="O69" s="175" t="s">
        <v>85</v>
      </c>
      <c r="P69" s="241" t="s">
        <v>11</v>
      </c>
      <c r="Q69" s="250" t="s">
        <v>80</v>
      </c>
      <c r="R69" s="251" t="s">
        <v>5</v>
      </c>
      <c r="S69" s="252" t="s">
        <v>4</v>
      </c>
      <c r="T69" s="241" t="s">
        <v>1</v>
      </c>
      <c r="U69" s="241" t="s">
        <v>1</v>
      </c>
      <c r="V69" s="366" t="s">
        <v>1</v>
      </c>
      <c r="W69" s="351"/>
      <c r="X69" s="352">
        <f t="shared" ref="X69:Z71" si="9">X70</f>
        <v>3111</v>
      </c>
      <c r="Y69" s="352">
        <f t="shared" si="9"/>
        <v>3500</v>
      </c>
      <c r="Z69" s="353">
        <f t="shared" si="9"/>
        <v>3500</v>
      </c>
      <c r="AA69" s="8"/>
      <c r="AB69" s="3"/>
    </row>
    <row r="70" spans="1:28" ht="28.5" customHeight="1" x14ac:dyDescent="0.2">
      <c r="A70" s="21"/>
      <c r="B70" s="223"/>
      <c r="C70" s="224"/>
      <c r="D70" s="237"/>
      <c r="E70" s="238"/>
      <c r="F70" s="873" t="s">
        <v>84</v>
      </c>
      <c r="G70" s="874"/>
      <c r="H70" s="874"/>
      <c r="I70" s="874"/>
      <c r="J70" s="874"/>
      <c r="K70" s="874"/>
      <c r="L70" s="874"/>
      <c r="M70" s="874"/>
      <c r="N70" s="874"/>
      <c r="O70" s="175" t="s">
        <v>83</v>
      </c>
      <c r="P70" s="27" t="s">
        <v>11</v>
      </c>
      <c r="Q70" s="25" t="s">
        <v>80</v>
      </c>
      <c r="R70" s="24" t="s">
        <v>79</v>
      </c>
      <c r="S70" s="23" t="s">
        <v>4</v>
      </c>
      <c r="T70" s="27" t="s">
        <v>1</v>
      </c>
      <c r="U70" s="27" t="s">
        <v>1</v>
      </c>
      <c r="V70" s="350" t="s">
        <v>1</v>
      </c>
      <c r="W70" s="351"/>
      <c r="X70" s="352">
        <f t="shared" si="9"/>
        <v>3111</v>
      </c>
      <c r="Y70" s="352">
        <f t="shared" si="9"/>
        <v>3500</v>
      </c>
      <c r="Z70" s="353">
        <f t="shared" si="9"/>
        <v>3500</v>
      </c>
      <c r="AA70" s="8"/>
      <c r="AB70" s="3"/>
    </row>
    <row r="71" spans="1:28" ht="15" customHeight="1" x14ac:dyDescent="0.2">
      <c r="A71" s="21"/>
      <c r="B71" s="225"/>
      <c r="C71" s="226"/>
      <c r="D71" s="239"/>
      <c r="E71" s="240"/>
      <c r="F71" s="277"/>
      <c r="G71" s="874" t="s">
        <v>82</v>
      </c>
      <c r="H71" s="874"/>
      <c r="I71" s="874"/>
      <c r="J71" s="874"/>
      <c r="K71" s="874"/>
      <c r="L71" s="874"/>
      <c r="M71" s="874"/>
      <c r="N71" s="874"/>
      <c r="O71" s="175" t="s">
        <v>81</v>
      </c>
      <c r="P71" s="27" t="s">
        <v>11</v>
      </c>
      <c r="Q71" s="25" t="s">
        <v>80</v>
      </c>
      <c r="R71" s="24" t="s">
        <v>79</v>
      </c>
      <c r="S71" s="23" t="s">
        <v>78</v>
      </c>
      <c r="T71" s="27" t="s">
        <v>1</v>
      </c>
      <c r="U71" s="27" t="s">
        <v>1</v>
      </c>
      <c r="V71" s="350" t="s">
        <v>1</v>
      </c>
      <c r="W71" s="351"/>
      <c r="X71" s="352">
        <f t="shared" si="9"/>
        <v>3111</v>
      </c>
      <c r="Y71" s="352">
        <f t="shared" si="9"/>
        <v>3500</v>
      </c>
      <c r="Z71" s="353">
        <f t="shared" si="9"/>
        <v>3500</v>
      </c>
      <c r="AA71" s="8"/>
      <c r="AB71" s="3"/>
    </row>
    <row r="72" spans="1:28" ht="15" customHeight="1" x14ac:dyDescent="0.2">
      <c r="A72" s="21"/>
      <c r="B72" s="869" t="s">
        <v>87</v>
      </c>
      <c r="C72" s="869"/>
      <c r="D72" s="869"/>
      <c r="E72" s="869"/>
      <c r="F72" s="869"/>
      <c r="G72" s="869"/>
      <c r="H72" s="869"/>
      <c r="I72" s="869"/>
      <c r="J72" s="869"/>
      <c r="K72" s="869"/>
      <c r="L72" s="869"/>
      <c r="M72" s="869"/>
      <c r="N72" s="869"/>
      <c r="O72" s="175" t="s">
        <v>81</v>
      </c>
      <c r="P72" s="27" t="s">
        <v>11</v>
      </c>
      <c r="Q72" s="25" t="s">
        <v>80</v>
      </c>
      <c r="R72" s="24" t="s">
        <v>79</v>
      </c>
      <c r="S72" s="23" t="s">
        <v>78</v>
      </c>
      <c r="T72" s="27">
        <v>5</v>
      </c>
      <c r="U72" s="27">
        <v>1</v>
      </c>
      <c r="V72" s="350" t="s">
        <v>1</v>
      </c>
      <c r="W72" s="351"/>
      <c r="X72" s="352">
        <f>X73</f>
        <v>3111</v>
      </c>
      <c r="Y72" s="352">
        <f>Y73</f>
        <v>3500</v>
      </c>
      <c r="Z72" s="353">
        <f>Z73</f>
        <v>3500</v>
      </c>
      <c r="AA72" s="8"/>
      <c r="AB72" s="3"/>
    </row>
    <row r="73" spans="1:28" ht="29.25" customHeight="1" x14ac:dyDescent="0.2">
      <c r="A73" s="21"/>
      <c r="B73" s="870" t="s">
        <v>57</v>
      </c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175" t="s">
        <v>81</v>
      </c>
      <c r="P73" s="14" t="s">
        <v>11</v>
      </c>
      <c r="Q73" s="11" t="s">
        <v>80</v>
      </c>
      <c r="R73" s="10" t="s">
        <v>79</v>
      </c>
      <c r="S73" s="9" t="s">
        <v>78</v>
      </c>
      <c r="T73" s="14">
        <v>5</v>
      </c>
      <c r="U73" s="14">
        <v>1</v>
      </c>
      <c r="V73" s="354" t="s">
        <v>52</v>
      </c>
      <c r="W73" s="351"/>
      <c r="X73" s="355">
        <v>3111</v>
      </c>
      <c r="Y73" s="355">
        <v>3500</v>
      </c>
      <c r="Z73" s="356">
        <v>3500</v>
      </c>
      <c r="AA73" s="8"/>
      <c r="AB73" s="3"/>
    </row>
    <row r="74" spans="1:28" ht="41.25" customHeight="1" x14ac:dyDescent="0.2">
      <c r="A74" s="21"/>
      <c r="B74" s="230"/>
      <c r="C74" s="231"/>
      <c r="D74" s="232"/>
      <c r="E74" s="875" t="s">
        <v>76</v>
      </c>
      <c r="F74" s="876"/>
      <c r="G74" s="876"/>
      <c r="H74" s="876"/>
      <c r="I74" s="876"/>
      <c r="J74" s="876"/>
      <c r="K74" s="876"/>
      <c r="L74" s="876"/>
      <c r="M74" s="876"/>
      <c r="N74" s="876"/>
      <c r="O74" s="175" t="s">
        <v>75</v>
      </c>
      <c r="P74" s="241" t="s">
        <v>11</v>
      </c>
      <c r="Q74" s="250" t="s">
        <v>70</v>
      </c>
      <c r="R74" s="251" t="s">
        <v>5</v>
      </c>
      <c r="S74" s="252" t="s">
        <v>4</v>
      </c>
      <c r="T74" s="241" t="s">
        <v>1</v>
      </c>
      <c r="U74" s="241" t="s">
        <v>1</v>
      </c>
      <c r="V74" s="366" t="s">
        <v>1</v>
      </c>
      <c r="W74" s="351"/>
      <c r="X74" s="352">
        <f t="shared" ref="X74:Z76" si="10">X75</f>
        <v>688000</v>
      </c>
      <c r="Y74" s="352">
        <f t="shared" si="10"/>
        <v>706100</v>
      </c>
      <c r="Z74" s="353">
        <f t="shared" si="10"/>
        <v>706100</v>
      </c>
      <c r="AA74" s="8"/>
      <c r="AB74" s="3"/>
    </row>
    <row r="75" spans="1:28" ht="29.25" customHeight="1" x14ac:dyDescent="0.2">
      <c r="A75" s="21"/>
      <c r="B75" s="223"/>
      <c r="C75" s="224"/>
      <c r="D75" s="237"/>
      <c r="E75" s="238"/>
      <c r="F75" s="873" t="s">
        <v>74</v>
      </c>
      <c r="G75" s="874"/>
      <c r="H75" s="874"/>
      <c r="I75" s="874"/>
      <c r="J75" s="874"/>
      <c r="K75" s="874"/>
      <c r="L75" s="874"/>
      <c r="M75" s="874"/>
      <c r="N75" s="874"/>
      <c r="O75" s="175" t="s">
        <v>73</v>
      </c>
      <c r="P75" s="27" t="s">
        <v>11</v>
      </c>
      <c r="Q75" s="25" t="s">
        <v>70</v>
      </c>
      <c r="R75" s="24" t="s">
        <v>54</v>
      </c>
      <c r="S75" s="23" t="s">
        <v>4</v>
      </c>
      <c r="T75" s="27" t="s">
        <v>1</v>
      </c>
      <c r="U75" s="27" t="s">
        <v>1</v>
      </c>
      <c r="V75" s="350" t="s">
        <v>1</v>
      </c>
      <c r="W75" s="351"/>
      <c r="X75" s="352">
        <f t="shared" si="10"/>
        <v>688000</v>
      </c>
      <c r="Y75" s="352">
        <f t="shared" si="10"/>
        <v>706100</v>
      </c>
      <c r="Z75" s="353">
        <f t="shared" si="10"/>
        <v>706100</v>
      </c>
      <c r="AA75" s="8"/>
      <c r="AB75" s="3"/>
    </row>
    <row r="76" spans="1:28" ht="15" customHeight="1" x14ac:dyDescent="0.2">
      <c r="A76" s="21"/>
      <c r="B76" s="225"/>
      <c r="C76" s="226"/>
      <c r="D76" s="239"/>
      <c r="E76" s="240"/>
      <c r="F76" s="277"/>
      <c r="G76" s="874" t="s">
        <v>72</v>
      </c>
      <c r="H76" s="874"/>
      <c r="I76" s="874"/>
      <c r="J76" s="874"/>
      <c r="K76" s="874"/>
      <c r="L76" s="874"/>
      <c r="M76" s="874"/>
      <c r="N76" s="874"/>
      <c r="O76" s="175" t="s">
        <v>71</v>
      </c>
      <c r="P76" s="27" t="s">
        <v>11</v>
      </c>
      <c r="Q76" s="25" t="s">
        <v>70</v>
      </c>
      <c r="R76" s="24" t="s">
        <v>54</v>
      </c>
      <c r="S76" s="23" t="s">
        <v>69</v>
      </c>
      <c r="T76" s="27" t="s">
        <v>1</v>
      </c>
      <c r="U76" s="27" t="s">
        <v>1</v>
      </c>
      <c r="V76" s="350" t="s">
        <v>1</v>
      </c>
      <c r="W76" s="351"/>
      <c r="X76" s="352">
        <f t="shared" si="10"/>
        <v>688000</v>
      </c>
      <c r="Y76" s="352">
        <f t="shared" si="10"/>
        <v>706100</v>
      </c>
      <c r="Z76" s="353">
        <f t="shared" si="10"/>
        <v>706100</v>
      </c>
      <c r="AA76" s="8"/>
      <c r="AB76" s="3"/>
    </row>
    <row r="77" spans="1:28" ht="15" customHeight="1" x14ac:dyDescent="0.2">
      <c r="A77" s="21"/>
      <c r="B77" s="869" t="s">
        <v>77</v>
      </c>
      <c r="C77" s="869"/>
      <c r="D77" s="869"/>
      <c r="E77" s="869"/>
      <c r="F77" s="869"/>
      <c r="G77" s="869"/>
      <c r="H77" s="869"/>
      <c r="I77" s="869"/>
      <c r="J77" s="869"/>
      <c r="K77" s="869"/>
      <c r="L77" s="869"/>
      <c r="M77" s="869"/>
      <c r="N77" s="869"/>
      <c r="O77" s="175" t="s">
        <v>71</v>
      </c>
      <c r="P77" s="27" t="s">
        <v>11</v>
      </c>
      <c r="Q77" s="25" t="s">
        <v>70</v>
      </c>
      <c r="R77" s="24" t="s">
        <v>54</v>
      </c>
      <c r="S77" s="23" t="s">
        <v>69</v>
      </c>
      <c r="T77" s="27">
        <v>5</v>
      </c>
      <c r="U77" s="27">
        <v>2</v>
      </c>
      <c r="V77" s="350" t="s">
        <v>1</v>
      </c>
      <c r="W77" s="351"/>
      <c r="X77" s="352">
        <f>X78</f>
        <v>688000</v>
      </c>
      <c r="Y77" s="352">
        <f>Y78</f>
        <v>706100</v>
      </c>
      <c r="Z77" s="353">
        <f>Z78</f>
        <v>706100</v>
      </c>
      <c r="AA77" s="8"/>
      <c r="AB77" s="3"/>
    </row>
    <row r="78" spans="1:28" ht="29.25" customHeight="1" x14ac:dyDescent="0.2">
      <c r="A78" s="21"/>
      <c r="B78" s="870" t="s">
        <v>57</v>
      </c>
      <c r="C78" s="870"/>
      <c r="D78" s="870"/>
      <c r="E78" s="870"/>
      <c r="F78" s="870"/>
      <c r="G78" s="870"/>
      <c r="H78" s="870"/>
      <c r="I78" s="870"/>
      <c r="J78" s="870"/>
      <c r="K78" s="870"/>
      <c r="L78" s="870"/>
      <c r="M78" s="870"/>
      <c r="N78" s="870"/>
      <c r="O78" s="175" t="s">
        <v>71</v>
      </c>
      <c r="P78" s="14" t="s">
        <v>11</v>
      </c>
      <c r="Q78" s="11" t="s">
        <v>70</v>
      </c>
      <c r="R78" s="10" t="s">
        <v>54</v>
      </c>
      <c r="S78" s="9" t="s">
        <v>69</v>
      </c>
      <c r="T78" s="14">
        <v>5</v>
      </c>
      <c r="U78" s="14">
        <v>2</v>
      </c>
      <c r="V78" s="354" t="s">
        <v>52</v>
      </c>
      <c r="W78" s="351"/>
      <c r="X78" s="355">
        <v>688000</v>
      </c>
      <c r="Y78" s="355">
        <v>706100</v>
      </c>
      <c r="Z78" s="356">
        <v>706100</v>
      </c>
      <c r="AA78" s="8"/>
      <c r="AB78" s="3"/>
    </row>
    <row r="79" spans="1:28" ht="30" customHeight="1" x14ac:dyDescent="0.2">
      <c r="A79" s="21"/>
      <c r="B79" s="230"/>
      <c r="C79" s="231"/>
      <c r="D79" s="232"/>
      <c r="E79" s="875" t="s">
        <v>67</v>
      </c>
      <c r="F79" s="876"/>
      <c r="G79" s="876"/>
      <c r="H79" s="876"/>
      <c r="I79" s="876"/>
      <c r="J79" s="876"/>
      <c r="K79" s="876"/>
      <c r="L79" s="876"/>
      <c r="M79" s="876"/>
      <c r="N79" s="876"/>
      <c r="O79" s="175" t="s">
        <v>66</v>
      </c>
      <c r="P79" s="241" t="s">
        <v>11</v>
      </c>
      <c r="Q79" s="250" t="s">
        <v>55</v>
      </c>
      <c r="R79" s="251" t="s">
        <v>5</v>
      </c>
      <c r="S79" s="252" t="s">
        <v>4</v>
      </c>
      <c r="T79" s="241" t="s">
        <v>1</v>
      </c>
      <c r="U79" s="241" t="s">
        <v>1</v>
      </c>
      <c r="V79" s="366" t="s">
        <v>1</v>
      </c>
      <c r="W79" s="351"/>
      <c r="X79" s="352">
        <f>X80+X84</f>
        <v>1861539</v>
      </c>
      <c r="Y79" s="352">
        <f>Y80+Y84</f>
        <v>1857945</v>
      </c>
      <c r="Z79" s="353">
        <f>Z80+Z84</f>
        <v>2215883</v>
      </c>
      <c r="AA79" s="8"/>
      <c r="AB79" s="3"/>
    </row>
    <row r="80" spans="1:28" ht="26.25" customHeight="1" x14ac:dyDescent="0.2">
      <c r="A80" s="21"/>
      <c r="B80" s="223"/>
      <c r="C80" s="224"/>
      <c r="D80" s="237"/>
      <c r="E80" s="238"/>
      <c r="F80" s="873" t="s">
        <v>65</v>
      </c>
      <c r="G80" s="874"/>
      <c r="H80" s="874"/>
      <c r="I80" s="874"/>
      <c r="J80" s="874"/>
      <c r="K80" s="874"/>
      <c r="L80" s="874"/>
      <c r="M80" s="874"/>
      <c r="N80" s="874"/>
      <c r="O80" s="175" t="s">
        <v>64</v>
      </c>
      <c r="P80" s="27" t="s">
        <v>11</v>
      </c>
      <c r="Q80" s="25" t="s">
        <v>55</v>
      </c>
      <c r="R80" s="24" t="s">
        <v>9</v>
      </c>
      <c r="S80" s="23" t="s">
        <v>4</v>
      </c>
      <c r="T80" s="27" t="s">
        <v>1</v>
      </c>
      <c r="U80" s="27" t="s">
        <v>1</v>
      </c>
      <c r="V80" s="350" t="s">
        <v>1</v>
      </c>
      <c r="W80" s="351"/>
      <c r="X80" s="352">
        <f t="shared" ref="X80:Z81" si="11">X81</f>
        <v>0</v>
      </c>
      <c r="Y80" s="352">
        <f t="shared" si="11"/>
        <v>0</v>
      </c>
      <c r="Z80" s="353">
        <f t="shared" si="11"/>
        <v>0</v>
      </c>
      <c r="AA80" s="8"/>
      <c r="AB80" s="3"/>
    </row>
    <row r="81" spans="1:28" ht="15" customHeight="1" x14ac:dyDescent="0.2">
      <c r="A81" s="21"/>
      <c r="B81" s="225"/>
      <c r="C81" s="226"/>
      <c r="D81" s="239"/>
      <c r="E81" s="240"/>
      <c r="F81" s="277"/>
      <c r="G81" s="874" t="s">
        <v>63</v>
      </c>
      <c r="H81" s="874"/>
      <c r="I81" s="874"/>
      <c r="J81" s="874"/>
      <c r="K81" s="874"/>
      <c r="L81" s="874"/>
      <c r="M81" s="874"/>
      <c r="N81" s="874"/>
      <c r="O81" s="175" t="s">
        <v>62</v>
      </c>
      <c r="P81" s="27" t="s">
        <v>11</v>
      </c>
      <c r="Q81" s="25" t="s">
        <v>55</v>
      </c>
      <c r="R81" s="24" t="s">
        <v>9</v>
      </c>
      <c r="S81" s="23" t="s">
        <v>61</v>
      </c>
      <c r="T81" s="27" t="s">
        <v>1</v>
      </c>
      <c r="U81" s="27" t="s">
        <v>1</v>
      </c>
      <c r="V81" s="350" t="s">
        <v>1</v>
      </c>
      <c r="W81" s="351"/>
      <c r="X81" s="352">
        <f t="shared" si="11"/>
        <v>0</v>
      </c>
      <c r="Y81" s="352">
        <f t="shared" si="11"/>
        <v>0</v>
      </c>
      <c r="Z81" s="353">
        <f t="shared" si="11"/>
        <v>0</v>
      </c>
      <c r="AA81" s="8"/>
      <c r="AB81" s="3"/>
    </row>
    <row r="82" spans="1:28" ht="15" customHeight="1" x14ac:dyDescent="0.2">
      <c r="A82" s="21"/>
      <c r="B82" s="869" t="s">
        <v>68</v>
      </c>
      <c r="C82" s="869"/>
      <c r="D82" s="869"/>
      <c r="E82" s="869"/>
      <c r="F82" s="869"/>
      <c r="G82" s="869"/>
      <c r="H82" s="869"/>
      <c r="I82" s="869"/>
      <c r="J82" s="869"/>
      <c r="K82" s="869"/>
      <c r="L82" s="869"/>
      <c r="M82" s="869"/>
      <c r="N82" s="869"/>
      <c r="O82" s="175" t="s">
        <v>62</v>
      </c>
      <c r="P82" s="27" t="s">
        <v>11</v>
      </c>
      <c r="Q82" s="25" t="s">
        <v>55</v>
      </c>
      <c r="R82" s="24" t="s">
        <v>9</v>
      </c>
      <c r="S82" s="23" t="s">
        <v>61</v>
      </c>
      <c r="T82" s="27">
        <v>5</v>
      </c>
      <c r="U82" s="27">
        <v>3</v>
      </c>
      <c r="V82" s="350" t="s">
        <v>1</v>
      </c>
      <c r="W82" s="351"/>
      <c r="X82" s="352">
        <f>X83</f>
        <v>0</v>
      </c>
      <c r="Y82" s="352">
        <f>Y83</f>
        <v>0</v>
      </c>
      <c r="Z82" s="353">
        <f>Z83</f>
        <v>0</v>
      </c>
      <c r="AA82" s="8"/>
      <c r="AB82" s="3"/>
    </row>
    <row r="83" spans="1:28" ht="29.25" customHeight="1" x14ac:dyDescent="0.2">
      <c r="A83" s="21"/>
      <c r="B83" s="870" t="s">
        <v>57</v>
      </c>
      <c r="C83" s="870"/>
      <c r="D83" s="870"/>
      <c r="E83" s="870"/>
      <c r="F83" s="870"/>
      <c r="G83" s="870"/>
      <c r="H83" s="870"/>
      <c r="I83" s="870"/>
      <c r="J83" s="870"/>
      <c r="K83" s="870"/>
      <c r="L83" s="870"/>
      <c r="M83" s="870"/>
      <c r="N83" s="870"/>
      <c r="O83" s="175" t="s">
        <v>62</v>
      </c>
      <c r="P83" s="14" t="s">
        <v>11</v>
      </c>
      <c r="Q83" s="11" t="s">
        <v>55</v>
      </c>
      <c r="R83" s="10" t="s">
        <v>9</v>
      </c>
      <c r="S83" s="9" t="s">
        <v>61</v>
      </c>
      <c r="T83" s="14">
        <v>5</v>
      </c>
      <c r="U83" s="14">
        <v>3</v>
      </c>
      <c r="V83" s="354" t="s">
        <v>52</v>
      </c>
      <c r="W83" s="351"/>
      <c r="X83" s="355"/>
      <c r="Y83" s="355"/>
      <c r="Z83" s="356"/>
      <c r="AA83" s="8"/>
      <c r="AB83" s="3"/>
    </row>
    <row r="84" spans="1:28" ht="15" customHeight="1" x14ac:dyDescent="0.2">
      <c r="A84" s="21"/>
      <c r="B84" s="230"/>
      <c r="C84" s="231"/>
      <c r="D84" s="232"/>
      <c r="E84" s="238"/>
      <c r="F84" s="878" t="s">
        <v>60</v>
      </c>
      <c r="G84" s="868"/>
      <c r="H84" s="868"/>
      <c r="I84" s="868"/>
      <c r="J84" s="868"/>
      <c r="K84" s="868"/>
      <c r="L84" s="868"/>
      <c r="M84" s="868"/>
      <c r="N84" s="868"/>
      <c r="O84" s="175" t="s">
        <v>59</v>
      </c>
      <c r="P84" s="41" t="s">
        <v>11</v>
      </c>
      <c r="Q84" s="115" t="s">
        <v>55</v>
      </c>
      <c r="R84" s="114" t="s">
        <v>54</v>
      </c>
      <c r="S84" s="116" t="s">
        <v>4</v>
      </c>
      <c r="T84" s="41" t="s">
        <v>1</v>
      </c>
      <c r="U84" s="41" t="s">
        <v>1</v>
      </c>
      <c r="V84" s="357" t="s">
        <v>1</v>
      </c>
      <c r="W84" s="351"/>
      <c r="X84" s="352">
        <f t="shared" ref="X84:Z85" si="12">X85</f>
        <v>1861539</v>
      </c>
      <c r="Y84" s="352">
        <f t="shared" si="12"/>
        <v>1857945</v>
      </c>
      <c r="Z84" s="353">
        <f t="shared" si="12"/>
        <v>2215883</v>
      </c>
      <c r="AA84" s="8"/>
      <c r="AB84" s="3"/>
    </row>
    <row r="85" spans="1:28" ht="15" customHeight="1" x14ac:dyDescent="0.2">
      <c r="A85" s="21"/>
      <c r="B85" s="225"/>
      <c r="C85" s="226"/>
      <c r="D85" s="239"/>
      <c r="E85" s="240"/>
      <c r="F85" s="277"/>
      <c r="G85" s="874" t="s">
        <v>58</v>
      </c>
      <c r="H85" s="874"/>
      <c r="I85" s="874"/>
      <c r="J85" s="874"/>
      <c r="K85" s="874"/>
      <c r="L85" s="874"/>
      <c r="M85" s="874"/>
      <c r="N85" s="874"/>
      <c r="O85" s="175" t="s">
        <v>56</v>
      </c>
      <c r="P85" s="27" t="s">
        <v>11</v>
      </c>
      <c r="Q85" s="25" t="s">
        <v>55</v>
      </c>
      <c r="R85" s="24" t="s">
        <v>54</v>
      </c>
      <c r="S85" s="23" t="s">
        <v>53</v>
      </c>
      <c r="T85" s="27" t="s">
        <v>1</v>
      </c>
      <c r="U85" s="27" t="s">
        <v>1</v>
      </c>
      <c r="V85" s="350" t="s">
        <v>1</v>
      </c>
      <c r="W85" s="351"/>
      <c r="X85" s="352">
        <f t="shared" si="12"/>
        <v>1861539</v>
      </c>
      <c r="Y85" s="352">
        <f t="shared" si="12"/>
        <v>1857945</v>
      </c>
      <c r="Z85" s="353">
        <f t="shared" si="12"/>
        <v>2215883</v>
      </c>
      <c r="AA85" s="8"/>
      <c r="AB85" s="3"/>
    </row>
    <row r="86" spans="1:28" ht="15" customHeight="1" x14ac:dyDescent="0.2">
      <c r="A86" s="21"/>
      <c r="B86" s="869" t="s">
        <v>68</v>
      </c>
      <c r="C86" s="869"/>
      <c r="D86" s="869"/>
      <c r="E86" s="869"/>
      <c r="F86" s="869"/>
      <c r="G86" s="869"/>
      <c r="H86" s="869"/>
      <c r="I86" s="869"/>
      <c r="J86" s="869"/>
      <c r="K86" s="869"/>
      <c r="L86" s="869"/>
      <c r="M86" s="869"/>
      <c r="N86" s="869"/>
      <c r="O86" s="175" t="s">
        <v>56</v>
      </c>
      <c r="P86" s="27" t="s">
        <v>11</v>
      </c>
      <c r="Q86" s="25" t="s">
        <v>55</v>
      </c>
      <c r="R86" s="24" t="s">
        <v>54</v>
      </c>
      <c r="S86" s="23" t="s">
        <v>53</v>
      </c>
      <c r="T86" s="27">
        <v>5</v>
      </c>
      <c r="U86" s="27">
        <v>3</v>
      </c>
      <c r="V86" s="350" t="s">
        <v>1</v>
      </c>
      <c r="W86" s="351"/>
      <c r="X86" s="352">
        <f>X87</f>
        <v>1861539</v>
      </c>
      <c r="Y86" s="352">
        <f>Y87</f>
        <v>1857945</v>
      </c>
      <c r="Z86" s="353">
        <f>Z87</f>
        <v>2215883</v>
      </c>
      <c r="AA86" s="8"/>
      <c r="AB86" s="3"/>
    </row>
    <row r="87" spans="1:28" ht="29.25" customHeight="1" x14ac:dyDescent="0.2">
      <c r="A87" s="21"/>
      <c r="B87" s="870" t="s">
        <v>57</v>
      </c>
      <c r="C87" s="870"/>
      <c r="D87" s="870"/>
      <c r="E87" s="870"/>
      <c r="F87" s="870"/>
      <c r="G87" s="870"/>
      <c r="H87" s="870"/>
      <c r="I87" s="870"/>
      <c r="J87" s="870"/>
      <c r="K87" s="870"/>
      <c r="L87" s="870"/>
      <c r="M87" s="870"/>
      <c r="N87" s="870"/>
      <c r="O87" s="175" t="s">
        <v>56</v>
      </c>
      <c r="P87" s="14" t="s">
        <v>11</v>
      </c>
      <c r="Q87" s="11" t="s">
        <v>55</v>
      </c>
      <c r="R87" s="10" t="s">
        <v>54</v>
      </c>
      <c r="S87" s="9" t="s">
        <v>53</v>
      </c>
      <c r="T87" s="14">
        <v>5</v>
      </c>
      <c r="U87" s="14">
        <v>3</v>
      </c>
      <c r="V87" s="354" t="s">
        <v>52</v>
      </c>
      <c r="W87" s="351"/>
      <c r="X87" s="355">
        <v>1861539</v>
      </c>
      <c r="Y87" s="355">
        <v>1857945</v>
      </c>
      <c r="Z87" s="356">
        <v>2215883</v>
      </c>
      <c r="AA87" s="8"/>
      <c r="AB87" s="3"/>
    </row>
    <row r="88" spans="1:28" ht="15" customHeight="1" x14ac:dyDescent="0.2">
      <c r="A88" s="21"/>
      <c r="B88" s="230"/>
      <c r="C88" s="231"/>
      <c r="D88" s="232"/>
      <c r="E88" s="877" t="s">
        <v>121</v>
      </c>
      <c r="F88" s="876"/>
      <c r="G88" s="876"/>
      <c r="H88" s="876"/>
      <c r="I88" s="876"/>
      <c r="J88" s="876"/>
      <c r="K88" s="876"/>
      <c r="L88" s="876"/>
      <c r="M88" s="876"/>
      <c r="N88" s="876"/>
      <c r="O88" s="175" t="s">
        <v>120</v>
      </c>
      <c r="P88" s="241" t="s">
        <v>11</v>
      </c>
      <c r="Q88" s="250" t="s">
        <v>2</v>
      </c>
      <c r="R88" s="251" t="s">
        <v>5</v>
      </c>
      <c r="S88" s="252" t="s">
        <v>4</v>
      </c>
      <c r="T88" s="241" t="s">
        <v>1</v>
      </c>
      <c r="U88" s="241" t="s">
        <v>1</v>
      </c>
      <c r="V88" s="366" t="s">
        <v>1</v>
      </c>
      <c r="W88" s="351"/>
      <c r="X88" s="369">
        <f t="shared" ref="X88:Z91" si="13">X89</f>
        <v>144700</v>
      </c>
      <c r="Y88" s="369">
        <f t="shared" si="13"/>
        <v>104700</v>
      </c>
      <c r="Z88" s="370">
        <f t="shared" si="13"/>
        <v>120430</v>
      </c>
      <c r="AA88" s="8"/>
      <c r="AB88" s="3"/>
    </row>
    <row r="89" spans="1:28" ht="45" customHeight="1" x14ac:dyDescent="0.2">
      <c r="A89" s="21"/>
      <c r="B89" s="223"/>
      <c r="C89" s="224"/>
      <c r="D89" s="237"/>
      <c r="E89" s="238"/>
      <c r="F89" s="873" t="s">
        <v>119</v>
      </c>
      <c r="G89" s="874"/>
      <c r="H89" s="874"/>
      <c r="I89" s="874"/>
      <c r="J89" s="874"/>
      <c r="K89" s="874"/>
      <c r="L89" s="874"/>
      <c r="M89" s="874"/>
      <c r="N89" s="874"/>
      <c r="O89" s="175" t="s">
        <v>118</v>
      </c>
      <c r="P89" s="27" t="s">
        <v>11</v>
      </c>
      <c r="Q89" s="25" t="s">
        <v>2</v>
      </c>
      <c r="R89" s="24" t="s">
        <v>9</v>
      </c>
      <c r="S89" s="23" t="s">
        <v>4</v>
      </c>
      <c r="T89" s="27" t="s">
        <v>1</v>
      </c>
      <c r="U89" s="27" t="s">
        <v>1</v>
      </c>
      <c r="V89" s="350" t="s">
        <v>1</v>
      </c>
      <c r="W89" s="351"/>
      <c r="X89" s="352">
        <f t="shared" si="13"/>
        <v>144700</v>
      </c>
      <c r="Y89" s="352">
        <f t="shared" si="13"/>
        <v>104700</v>
      </c>
      <c r="Z89" s="353">
        <f t="shared" si="13"/>
        <v>120430</v>
      </c>
      <c r="AA89" s="8"/>
      <c r="AB89" s="3"/>
    </row>
    <row r="90" spans="1:28" ht="29.25" customHeight="1" x14ac:dyDescent="0.2">
      <c r="A90" s="21"/>
      <c r="B90" s="225"/>
      <c r="C90" s="226"/>
      <c r="D90" s="239"/>
      <c r="E90" s="240"/>
      <c r="F90" s="277"/>
      <c r="G90" s="874" t="s">
        <v>117</v>
      </c>
      <c r="H90" s="874"/>
      <c r="I90" s="874"/>
      <c r="J90" s="874"/>
      <c r="K90" s="874"/>
      <c r="L90" s="874"/>
      <c r="M90" s="874"/>
      <c r="N90" s="874"/>
      <c r="O90" s="175" t="s">
        <v>116</v>
      </c>
      <c r="P90" s="27" t="s">
        <v>11</v>
      </c>
      <c r="Q90" s="25" t="s">
        <v>2</v>
      </c>
      <c r="R90" s="24" t="s">
        <v>9</v>
      </c>
      <c r="S90" s="23" t="s">
        <v>115</v>
      </c>
      <c r="T90" s="27" t="s">
        <v>1</v>
      </c>
      <c r="U90" s="27" t="s">
        <v>1</v>
      </c>
      <c r="V90" s="350" t="s">
        <v>1</v>
      </c>
      <c r="W90" s="351"/>
      <c r="X90" s="352">
        <f t="shared" si="13"/>
        <v>144700</v>
      </c>
      <c r="Y90" s="352">
        <f t="shared" si="13"/>
        <v>104700</v>
      </c>
      <c r="Z90" s="353">
        <f t="shared" si="13"/>
        <v>120430</v>
      </c>
      <c r="AA90" s="8"/>
      <c r="AB90" s="3"/>
    </row>
    <row r="91" spans="1:28" ht="15" customHeight="1" x14ac:dyDescent="0.2">
      <c r="A91" s="21"/>
      <c r="B91" s="869" t="s">
        <v>122</v>
      </c>
      <c r="C91" s="869"/>
      <c r="D91" s="869"/>
      <c r="E91" s="869"/>
      <c r="F91" s="869"/>
      <c r="G91" s="869"/>
      <c r="H91" s="869"/>
      <c r="I91" s="869"/>
      <c r="J91" s="869"/>
      <c r="K91" s="869"/>
      <c r="L91" s="869"/>
      <c r="M91" s="869"/>
      <c r="N91" s="869"/>
      <c r="O91" s="175" t="s">
        <v>116</v>
      </c>
      <c r="P91" s="27" t="s">
        <v>11</v>
      </c>
      <c r="Q91" s="25" t="s">
        <v>2</v>
      </c>
      <c r="R91" s="24" t="s">
        <v>9</v>
      </c>
      <c r="S91" s="23" t="s">
        <v>115</v>
      </c>
      <c r="T91" s="27">
        <v>3</v>
      </c>
      <c r="U91" s="27">
        <v>10</v>
      </c>
      <c r="V91" s="350" t="s">
        <v>1</v>
      </c>
      <c r="W91" s="351"/>
      <c r="X91" s="352">
        <f t="shared" si="13"/>
        <v>144700</v>
      </c>
      <c r="Y91" s="352">
        <f t="shared" si="13"/>
        <v>104700</v>
      </c>
      <c r="Z91" s="353">
        <f t="shared" si="13"/>
        <v>120430</v>
      </c>
      <c r="AA91" s="8"/>
      <c r="AB91" s="3"/>
    </row>
    <row r="92" spans="1:28" ht="29.25" customHeight="1" x14ac:dyDescent="0.2">
      <c r="A92" s="21"/>
      <c r="B92" s="870" t="s">
        <v>57</v>
      </c>
      <c r="C92" s="870"/>
      <c r="D92" s="870"/>
      <c r="E92" s="870"/>
      <c r="F92" s="870"/>
      <c r="G92" s="870"/>
      <c r="H92" s="870"/>
      <c r="I92" s="870"/>
      <c r="J92" s="870"/>
      <c r="K92" s="870"/>
      <c r="L92" s="870"/>
      <c r="M92" s="870"/>
      <c r="N92" s="870"/>
      <c r="O92" s="175" t="s">
        <v>116</v>
      </c>
      <c r="P92" s="14" t="s">
        <v>11</v>
      </c>
      <c r="Q92" s="11" t="s">
        <v>2</v>
      </c>
      <c r="R92" s="10" t="s">
        <v>9</v>
      </c>
      <c r="S92" s="9" t="s">
        <v>115</v>
      </c>
      <c r="T92" s="14">
        <v>3</v>
      </c>
      <c r="U92" s="14">
        <v>10</v>
      </c>
      <c r="V92" s="354" t="s">
        <v>52</v>
      </c>
      <c r="W92" s="351"/>
      <c r="X92" s="355">
        <v>144700</v>
      </c>
      <c r="Y92" s="355">
        <v>104700</v>
      </c>
      <c r="Z92" s="356">
        <v>120430</v>
      </c>
      <c r="AA92" s="8"/>
      <c r="AB92" s="3"/>
    </row>
    <row r="93" spans="1:28" ht="29.25" customHeight="1" x14ac:dyDescent="0.2">
      <c r="A93" s="21"/>
      <c r="B93" s="230"/>
      <c r="C93" s="231"/>
      <c r="D93" s="232"/>
      <c r="E93" s="875" t="s">
        <v>18</v>
      </c>
      <c r="F93" s="876"/>
      <c r="G93" s="876"/>
      <c r="H93" s="876"/>
      <c r="I93" s="876"/>
      <c r="J93" s="876"/>
      <c r="K93" s="876"/>
      <c r="L93" s="876"/>
      <c r="M93" s="876"/>
      <c r="N93" s="876"/>
      <c r="O93" s="175" t="s">
        <v>17</v>
      </c>
      <c r="P93" s="241" t="s">
        <v>11</v>
      </c>
      <c r="Q93" s="250" t="s">
        <v>10</v>
      </c>
      <c r="R93" s="251" t="s">
        <v>5</v>
      </c>
      <c r="S93" s="252" t="s">
        <v>4</v>
      </c>
      <c r="T93" s="241" t="s">
        <v>1</v>
      </c>
      <c r="U93" s="241" t="s">
        <v>1</v>
      </c>
      <c r="V93" s="366" t="s">
        <v>1</v>
      </c>
      <c r="W93" s="351"/>
      <c r="X93" s="369">
        <f t="shared" ref="X93:Z96" si="14">X94</f>
        <v>0</v>
      </c>
      <c r="Y93" s="369">
        <f t="shared" si="14"/>
        <v>0</v>
      </c>
      <c r="Z93" s="370">
        <f t="shared" si="14"/>
        <v>0</v>
      </c>
      <c r="AA93" s="8"/>
      <c r="AB93" s="3"/>
    </row>
    <row r="94" spans="1:28" ht="61.5" customHeight="1" x14ac:dyDescent="0.2">
      <c r="A94" s="21"/>
      <c r="B94" s="223"/>
      <c r="C94" s="224"/>
      <c r="D94" s="237"/>
      <c r="E94" s="238"/>
      <c r="F94" s="873" t="s">
        <v>16</v>
      </c>
      <c r="G94" s="874"/>
      <c r="H94" s="874"/>
      <c r="I94" s="874"/>
      <c r="J94" s="874"/>
      <c r="K94" s="874"/>
      <c r="L94" s="874"/>
      <c r="M94" s="874"/>
      <c r="N94" s="874"/>
      <c r="O94" s="175" t="s">
        <v>15</v>
      </c>
      <c r="P94" s="27" t="s">
        <v>11</v>
      </c>
      <c r="Q94" s="25" t="s">
        <v>10</v>
      </c>
      <c r="R94" s="24" t="s">
        <v>9</v>
      </c>
      <c r="S94" s="23" t="s">
        <v>4</v>
      </c>
      <c r="T94" s="27" t="s">
        <v>1</v>
      </c>
      <c r="U94" s="27" t="s">
        <v>1</v>
      </c>
      <c r="V94" s="350" t="s">
        <v>1</v>
      </c>
      <c r="W94" s="351"/>
      <c r="X94" s="352">
        <f t="shared" si="14"/>
        <v>0</v>
      </c>
      <c r="Y94" s="352">
        <f t="shared" si="14"/>
        <v>0</v>
      </c>
      <c r="Z94" s="353">
        <f t="shared" si="14"/>
        <v>0</v>
      </c>
      <c r="AA94" s="8"/>
      <c r="AB94" s="3"/>
    </row>
    <row r="95" spans="1:28" ht="36.75" customHeight="1" x14ac:dyDescent="0.2">
      <c r="A95" s="21"/>
      <c r="B95" s="225"/>
      <c r="C95" s="226"/>
      <c r="D95" s="239"/>
      <c r="E95" s="240"/>
      <c r="F95" s="277"/>
      <c r="G95" s="874" t="s">
        <v>14</v>
      </c>
      <c r="H95" s="874"/>
      <c r="I95" s="874"/>
      <c r="J95" s="874"/>
      <c r="K95" s="874"/>
      <c r="L95" s="874"/>
      <c r="M95" s="874"/>
      <c r="N95" s="874"/>
      <c r="O95" s="175" t="s">
        <v>12</v>
      </c>
      <c r="P95" s="27" t="s">
        <v>11</v>
      </c>
      <c r="Q95" s="25" t="s">
        <v>10</v>
      </c>
      <c r="R95" s="24" t="s">
        <v>9</v>
      </c>
      <c r="S95" s="23" t="s">
        <v>656</v>
      </c>
      <c r="T95" s="27" t="s">
        <v>1</v>
      </c>
      <c r="U95" s="27" t="s">
        <v>1</v>
      </c>
      <c r="V95" s="350" t="s">
        <v>1</v>
      </c>
      <c r="W95" s="351"/>
      <c r="X95" s="352">
        <f t="shared" si="14"/>
        <v>0</v>
      </c>
      <c r="Y95" s="352">
        <f t="shared" si="14"/>
        <v>0</v>
      </c>
      <c r="Z95" s="353">
        <f t="shared" si="14"/>
        <v>0</v>
      </c>
      <c r="AA95" s="8"/>
      <c r="AB95" s="3"/>
    </row>
    <row r="96" spans="1:28" ht="15" customHeight="1" x14ac:dyDescent="0.2">
      <c r="A96" s="21"/>
      <c r="B96" s="869" t="s">
        <v>21</v>
      </c>
      <c r="C96" s="869"/>
      <c r="D96" s="869"/>
      <c r="E96" s="869"/>
      <c r="F96" s="869"/>
      <c r="G96" s="869"/>
      <c r="H96" s="869"/>
      <c r="I96" s="869"/>
      <c r="J96" s="869"/>
      <c r="K96" s="869"/>
      <c r="L96" s="869"/>
      <c r="M96" s="869"/>
      <c r="N96" s="869"/>
      <c r="O96" s="175" t="s">
        <v>12</v>
      </c>
      <c r="P96" s="27" t="s">
        <v>11</v>
      </c>
      <c r="Q96" s="25" t="s">
        <v>10</v>
      </c>
      <c r="R96" s="24" t="s">
        <v>9</v>
      </c>
      <c r="S96" s="23" t="s">
        <v>656</v>
      </c>
      <c r="T96" s="27">
        <v>10</v>
      </c>
      <c r="U96" s="27">
        <v>3</v>
      </c>
      <c r="V96" s="350" t="s">
        <v>1</v>
      </c>
      <c r="W96" s="351"/>
      <c r="X96" s="352">
        <f t="shared" si="14"/>
        <v>0</v>
      </c>
      <c r="Y96" s="352">
        <f t="shared" si="14"/>
        <v>0</v>
      </c>
      <c r="Z96" s="353">
        <f t="shared" si="14"/>
        <v>0</v>
      </c>
      <c r="AA96" s="8"/>
      <c r="AB96" s="3"/>
    </row>
    <row r="97" spans="1:33" ht="29.25" customHeight="1" x14ac:dyDescent="0.2">
      <c r="A97" s="21"/>
      <c r="B97" s="870" t="s">
        <v>13</v>
      </c>
      <c r="C97" s="870"/>
      <c r="D97" s="870"/>
      <c r="E97" s="870"/>
      <c r="F97" s="870"/>
      <c r="G97" s="870"/>
      <c r="H97" s="870"/>
      <c r="I97" s="870"/>
      <c r="J97" s="870"/>
      <c r="K97" s="870"/>
      <c r="L97" s="870"/>
      <c r="M97" s="870"/>
      <c r="N97" s="870"/>
      <c r="O97" s="175" t="s">
        <v>12</v>
      </c>
      <c r="P97" s="14" t="s">
        <v>11</v>
      </c>
      <c r="Q97" s="11" t="s">
        <v>10</v>
      </c>
      <c r="R97" s="10" t="s">
        <v>9</v>
      </c>
      <c r="S97" s="9" t="s">
        <v>656</v>
      </c>
      <c r="T97" s="14">
        <v>10</v>
      </c>
      <c r="U97" s="14">
        <v>3</v>
      </c>
      <c r="V97" s="354" t="s">
        <v>7</v>
      </c>
      <c r="W97" s="351"/>
      <c r="X97" s="355"/>
      <c r="Y97" s="355"/>
      <c r="Z97" s="356"/>
      <c r="AA97" s="8"/>
      <c r="AB97" s="3"/>
    </row>
    <row r="98" spans="1:33" ht="60" customHeight="1" x14ac:dyDescent="0.2">
      <c r="A98" s="21"/>
      <c r="B98" s="230"/>
      <c r="C98" s="231"/>
      <c r="D98" s="232"/>
      <c r="E98" s="875" t="s">
        <v>130</v>
      </c>
      <c r="F98" s="876"/>
      <c r="G98" s="876"/>
      <c r="H98" s="876"/>
      <c r="I98" s="876"/>
      <c r="J98" s="876"/>
      <c r="K98" s="876"/>
      <c r="L98" s="876"/>
      <c r="M98" s="876"/>
      <c r="N98" s="876"/>
      <c r="O98" s="175" t="s">
        <v>129</v>
      </c>
      <c r="P98" s="241" t="s">
        <v>11</v>
      </c>
      <c r="Q98" s="250" t="s">
        <v>124</v>
      </c>
      <c r="R98" s="251" t="s">
        <v>5</v>
      </c>
      <c r="S98" s="252" t="s">
        <v>4</v>
      </c>
      <c r="T98" s="241" t="s">
        <v>1</v>
      </c>
      <c r="U98" s="241" t="s">
        <v>1</v>
      </c>
      <c r="V98" s="366" t="s">
        <v>1</v>
      </c>
      <c r="W98" s="351"/>
      <c r="X98" s="369">
        <f t="shared" ref="X98:Z100" si="15">X99</f>
        <v>0</v>
      </c>
      <c r="Y98" s="369">
        <f t="shared" si="15"/>
        <v>0</v>
      </c>
      <c r="Z98" s="370">
        <f t="shared" si="15"/>
        <v>0</v>
      </c>
      <c r="AA98" s="8"/>
      <c r="AB98" s="3"/>
    </row>
    <row r="99" spans="1:33" ht="46.5" customHeight="1" x14ac:dyDescent="0.2">
      <c r="A99" s="21"/>
      <c r="B99" s="223"/>
      <c r="C99" s="224"/>
      <c r="D99" s="237"/>
      <c r="E99" s="238"/>
      <c r="F99" s="873" t="s">
        <v>128</v>
      </c>
      <c r="G99" s="874"/>
      <c r="H99" s="874"/>
      <c r="I99" s="874"/>
      <c r="J99" s="874"/>
      <c r="K99" s="874"/>
      <c r="L99" s="874"/>
      <c r="M99" s="874"/>
      <c r="N99" s="874"/>
      <c r="O99" s="175" t="s">
        <v>127</v>
      </c>
      <c r="P99" s="27" t="s">
        <v>11</v>
      </c>
      <c r="Q99" s="25" t="s">
        <v>124</v>
      </c>
      <c r="R99" s="24" t="s">
        <v>9</v>
      </c>
      <c r="S99" s="23" t="s">
        <v>4</v>
      </c>
      <c r="T99" s="27" t="s">
        <v>1</v>
      </c>
      <c r="U99" s="27" t="s">
        <v>1</v>
      </c>
      <c r="V99" s="350" t="s">
        <v>1</v>
      </c>
      <c r="W99" s="351"/>
      <c r="X99" s="352">
        <f t="shared" si="15"/>
        <v>0</v>
      </c>
      <c r="Y99" s="352">
        <f t="shared" si="15"/>
        <v>0</v>
      </c>
      <c r="Z99" s="353">
        <f t="shared" si="15"/>
        <v>0</v>
      </c>
      <c r="AA99" s="8"/>
      <c r="AB99" s="3"/>
    </row>
    <row r="100" spans="1:33" ht="29.25" customHeight="1" x14ac:dyDescent="0.2">
      <c r="A100" s="21"/>
      <c r="B100" s="225"/>
      <c r="C100" s="226"/>
      <c r="D100" s="239"/>
      <c r="E100" s="240"/>
      <c r="F100" s="277"/>
      <c r="G100" s="874" t="s">
        <v>126</v>
      </c>
      <c r="H100" s="874"/>
      <c r="I100" s="874"/>
      <c r="J100" s="874"/>
      <c r="K100" s="874"/>
      <c r="L100" s="874"/>
      <c r="M100" s="874"/>
      <c r="N100" s="874"/>
      <c r="O100" s="175" t="s">
        <v>125</v>
      </c>
      <c r="P100" s="27" t="s">
        <v>11</v>
      </c>
      <c r="Q100" s="25" t="s">
        <v>124</v>
      </c>
      <c r="R100" s="24" t="s">
        <v>9</v>
      </c>
      <c r="S100" s="23" t="s">
        <v>123</v>
      </c>
      <c r="T100" s="27" t="s">
        <v>1</v>
      </c>
      <c r="U100" s="27" t="s">
        <v>1</v>
      </c>
      <c r="V100" s="350" t="s">
        <v>1</v>
      </c>
      <c r="W100" s="351"/>
      <c r="X100" s="352">
        <f t="shared" si="15"/>
        <v>0</v>
      </c>
      <c r="Y100" s="352">
        <f t="shared" si="15"/>
        <v>0</v>
      </c>
      <c r="Z100" s="353">
        <f t="shared" si="15"/>
        <v>0</v>
      </c>
      <c r="AA100" s="8"/>
      <c r="AB100" s="3"/>
    </row>
    <row r="101" spans="1:33" ht="44.25" customHeight="1" x14ac:dyDescent="0.2">
      <c r="A101" s="21"/>
      <c r="B101" s="869" t="s">
        <v>131</v>
      </c>
      <c r="C101" s="869"/>
      <c r="D101" s="869"/>
      <c r="E101" s="869"/>
      <c r="F101" s="869"/>
      <c r="G101" s="869"/>
      <c r="H101" s="869"/>
      <c r="I101" s="869"/>
      <c r="J101" s="869"/>
      <c r="K101" s="869"/>
      <c r="L101" s="869"/>
      <c r="M101" s="869"/>
      <c r="N101" s="869"/>
      <c r="O101" s="175" t="s">
        <v>125</v>
      </c>
      <c r="P101" s="27" t="s">
        <v>11</v>
      </c>
      <c r="Q101" s="25" t="s">
        <v>124</v>
      </c>
      <c r="R101" s="24" t="s">
        <v>9</v>
      </c>
      <c r="S101" s="23" t="s">
        <v>123</v>
      </c>
      <c r="T101" s="27">
        <v>3</v>
      </c>
      <c r="U101" s="27">
        <v>9</v>
      </c>
      <c r="V101" s="350" t="s">
        <v>1</v>
      </c>
      <c r="W101" s="351"/>
      <c r="X101" s="352"/>
      <c r="Y101" s="352"/>
      <c r="Z101" s="353"/>
      <c r="AA101" s="8"/>
      <c r="AB101" s="3"/>
    </row>
    <row r="102" spans="1:33" ht="35.25" customHeight="1" x14ac:dyDescent="0.2">
      <c r="A102" s="21"/>
      <c r="B102" s="710"/>
      <c r="C102" s="710"/>
      <c r="D102" s="710"/>
      <c r="E102" s="710"/>
      <c r="F102" s="710"/>
      <c r="G102" s="710"/>
      <c r="H102" s="710"/>
      <c r="I102" s="710"/>
      <c r="J102" s="710"/>
      <c r="K102" s="710"/>
      <c r="L102" s="710"/>
      <c r="M102" s="710" t="s">
        <v>57</v>
      </c>
      <c r="N102" s="710"/>
      <c r="O102" s="175"/>
      <c r="P102" s="27">
        <v>85</v>
      </c>
      <c r="Q102" s="25" t="s">
        <v>124</v>
      </c>
      <c r="R102" s="24">
        <v>1</v>
      </c>
      <c r="S102" s="23">
        <v>90055</v>
      </c>
      <c r="T102" s="27">
        <v>3</v>
      </c>
      <c r="U102" s="27">
        <v>9</v>
      </c>
      <c r="V102" s="350">
        <v>240</v>
      </c>
      <c r="W102" s="351"/>
      <c r="X102" s="360"/>
      <c r="Y102" s="360"/>
      <c r="Z102" s="361"/>
      <c r="AA102" s="8"/>
      <c r="AB102" s="3"/>
    </row>
    <row r="103" spans="1:33" ht="62.25" customHeight="1" x14ac:dyDescent="0.2">
      <c r="A103" s="21"/>
      <c r="B103" s="710"/>
      <c r="C103" s="710"/>
      <c r="D103" s="710"/>
      <c r="E103" s="710"/>
      <c r="F103" s="710"/>
      <c r="G103" s="710"/>
      <c r="H103" s="710"/>
      <c r="I103" s="710"/>
      <c r="J103" s="710"/>
      <c r="K103" s="710"/>
      <c r="L103" s="710"/>
      <c r="M103" s="724" t="s">
        <v>650</v>
      </c>
      <c r="N103" s="710"/>
      <c r="O103" s="175"/>
      <c r="P103" s="47">
        <v>85</v>
      </c>
      <c r="Q103" s="45">
        <v>0</v>
      </c>
      <c r="R103" s="44">
        <v>0</v>
      </c>
      <c r="S103" s="43">
        <v>0</v>
      </c>
      <c r="T103" s="47"/>
      <c r="U103" s="47"/>
      <c r="V103" s="725"/>
      <c r="W103" s="633"/>
      <c r="X103" s="726">
        <f t="shared" ref="X103:Z105" si="16">X104</f>
        <v>225000</v>
      </c>
      <c r="Y103" s="726">
        <f t="shared" si="16"/>
        <v>200000</v>
      </c>
      <c r="Z103" s="727">
        <f t="shared" si="16"/>
        <v>225000</v>
      </c>
      <c r="AA103" s="8"/>
      <c r="AB103" s="3"/>
    </row>
    <row r="104" spans="1:33" ht="35.25" customHeight="1" x14ac:dyDescent="0.2">
      <c r="A104" s="21"/>
      <c r="B104" s="710"/>
      <c r="C104" s="710"/>
      <c r="D104" s="710"/>
      <c r="E104" s="710"/>
      <c r="F104" s="710"/>
      <c r="G104" s="710"/>
      <c r="H104" s="710"/>
      <c r="I104" s="710"/>
      <c r="J104" s="710"/>
      <c r="K104" s="710"/>
      <c r="L104" s="710"/>
      <c r="M104" s="710" t="s">
        <v>584</v>
      </c>
      <c r="N104" s="710"/>
      <c r="O104" s="175"/>
      <c r="P104" s="27">
        <v>85</v>
      </c>
      <c r="Q104" s="25">
        <v>8</v>
      </c>
      <c r="R104" s="24">
        <v>0</v>
      </c>
      <c r="S104" s="23">
        <v>0</v>
      </c>
      <c r="T104" s="27"/>
      <c r="U104" s="27"/>
      <c r="V104" s="350"/>
      <c r="W104" s="351"/>
      <c r="X104" s="728">
        <f t="shared" si="16"/>
        <v>225000</v>
      </c>
      <c r="Y104" s="728">
        <f t="shared" si="16"/>
        <v>200000</v>
      </c>
      <c r="Z104" s="729">
        <f t="shared" si="16"/>
        <v>225000</v>
      </c>
      <c r="AA104" s="8"/>
      <c r="AB104" s="3"/>
    </row>
    <row r="105" spans="1:33" ht="60" customHeight="1" x14ac:dyDescent="0.2">
      <c r="A105" s="21"/>
      <c r="B105" s="710"/>
      <c r="C105" s="710"/>
      <c r="D105" s="710"/>
      <c r="E105" s="710"/>
      <c r="F105" s="710"/>
      <c r="G105" s="710"/>
      <c r="H105" s="710"/>
      <c r="I105" s="710"/>
      <c r="J105" s="710"/>
      <c r="K105" s="710"/>
      <c r="L105" s="710"/>
      <c r="M105" s="710" t="s">
        <v>585</v>
      </c>
      <c r="N105" s="710"/>
      <c r="O105" s="175"/>
      <c r="P105" s="27">
        <v>85</v>
      </c>
      <c r="Q105" s="25">
        <v>8</v>
      </c>
      <c r="R105" s="24">
        <v>1</v>
      </c>
      <c r="S105" s="23">
        <v>90042</v>
      </c>
      <c r="T105" s="27">
        <v>11</v>
      </c>
      <c r="U105" s="27">
        <v>1</v>
      </c>
      <c r="V105" s="350"/>
      <c r="W105" s="351"/>
      <c r="X105" s="728">
        <f t="shared" si="16"/>
        <v>225000</v>
      </c>
      <c r="Y105" s="728">
        <f t="shared" si="16"/>
        <v>200000</v>
      </c>
      <c r="Z105" s="729">
        <f t="shared" si="16"/>
        <v>225000</v>
      </c>
      <c r="AA105" s="8"/>
      <c r="AB105" s="3"/>
    </row>
    <row r="106" spans="1:33" ht="29.25" customHeight="1" x14ac:dyDescent="0.2">
      <c r="A106" s="21"/>
      <c r="B106" s="870" t="s">
        <v>57</v>
      </c>
      <c r="C106" s="870"/>
      <c r="D106" s="870"/>
      <c r="E106" s="870"/>
      <c r="F106" s="870"/>
      <c r="G106" s="870"/>
      <c r="H106" s="870"/>
      <c r="I106" s="870"/>
      <c r="J106" s="870"/>
      <c r="K106" s="870"/>
      <c r="L106" s="870"/>
      <c r="M106" s="870"/>
      <c r="N106" s="870"/>
      <c r="O106" s="175" t="s">
        <v>125</v>
      </c>
      <c r="P106" s="14">
        <v>85</v>
      </c>
      <c r="Q106" s="11">
        <v>8</v>
      </c>
      <c r="R106" s="10">
        <v>1</v>
      </c>
      <c r="S106" s="9">
        <v>90042</v>
      </c>
      <c r="T106" s="14">
        <v>11</v>
      </c>
      <c r="U106" s="14">
        <v>1</v>
      </c>
      <c r="V106" s="354" t="s">
        <v>52</v>
      </c>
      <c r="W106" s="351"/>
      <c r="X106" s="355">
        <v>225000</v>
      </c>
      <c r="Y106" s="355">
        <v>200000</v>
      </c>
      <c r="Z106" s="356">
        <v>225000</v>
      </c>
      <c r="AA106" s="8"/>
      <c r="AB106" s="3"/>
      <c r="AG106" s="253"/>
    </row>
    <row r="107" spans="1:33" ht="61.5" customHeight="1" x14ac:dyDescent="0.2">
      <c r="A107" s="21"/>
      <c r="B107" s="230"/>
      <c r="C107" s="627"/>
      <c r="D107" s="230"/>
      <c r="E107" s="230"/>
      <c r="F107" s="229"/>
      <c r="G107" s="229"/>
      <c r="H107" s="229"/>
      <c r="I107" s="229"/>
      <c r="J107" s="229"/>
      <c r="K107" s="229"/>
      <c r="L107" s="229"/>
      <c r="M107" s="631" t="s">
        <v>602</v>
      </c>
      <c r="N107" s="631"/>
      <c r="O107" s="596"/>
      <c r="P107" s="609">
        <v>83</v>
      </c>
      <c r="Q107" s="575">
        <v>0</v>
      </c>
      <c r="R107" s="610">
        <v>0</v>
      </c>
      <c r="S107" s="597">
        <v>0</v>
      </c>
      <c r="T107" s="609"/>
      <c r="U107" s="609"/>
      <c r="V107" s="632"/>
      <c r="W107" s="633"/>
      <c r="X107" s="640">
        <f t="shared" ref="X107:Z110" si="17">X108</f>
        <v>0</v>
      </c>
      <c r="Y107" s="640">
        <f t="shared" si="17"/>
        <v>0</v>
      </c>
      <c r="Z107" s="641">
        <f t="shared" si="17"/>
        <v>0</v>
      </c>
      <c r="AA107" s="8"/>
      <c r="AB107" s="3"/>
    </row>
    <row r="108" spans="1:33" ht="43.5" customHeight="1" x14ac:dyDescent="0.2">
      <c r="A108" s="21"/>
      <c r="B108" s="230"/>
      <c r="C108" s="627"/>
      <c r="D108" s="230"/>
      <c r="E108" s="230"/>
      <c r="F108" s="229"/>
      <c r="G108" s="229"/>
      <c r="H108" s="229"/>
      <c r="I108" s="229"/>
      <c r="J108" s="229"/>
      <c r="K108" s="229"/>
      <c r="L108" s="229"/>
      <c r="M108" s="613" t="s">
        <v>119</v>
      </c>
      <c r="N108" s="613"/>
      <c r="O108" s="175"/>
      <c r="P108" s="611">
        <v>83</v>
      </c>
      <c r="Q108" s="11">
        <v>0</v>
      </c>
      <c r="R108" s="612">
        <v>1</v>
      </c>
      <c r="S108" s="9">
        <v>0</v>
      </c>
      <c r="T108" s="611"/>
      <c r="U108" s="611"/>
      <c r="V108" s="354"/>
      <c r="W108" s="351"/>
      <c r="X108" s="628">
        <f t="shared" si="17"/>
        <v>0</v>
      </c>
      <c r="Y108" s="628">
        <f t="shared" si="17"/>
        <v>0</v>
      </c>
      <c r="Z108" s="629">
        <f t="shared" si="17"/>
        <v>0</v>
      </c>
      <c r="AA108" s="8"/>
      <c r="AB108" s="3"/>
    </row>
    <row r="109" spans="1:33" ht="29.25" customHeight="1" x14ac:dyDescent="0.2">
      <c r="A109" s="21"/>
      <c r="B109" s="230"/>
      <c r="C109" s="627"/>
      <c r="D109" s="230"/>
      <c r="E109" s="230"/>
      <c r="F109" s="229"/>
      <c r="G109" s="229"/>
      <c r="H109" s="229"/>
      <c r="I109" s="229"/>
      <c r="J109" s="229"/>
      <c r="K109" s="229"/>
      <c r="L109" s="229"/>
      <c r="M109" s="613" t="s">
        <v>117</v>
      </c>
      <c r="N109" s="613"/>
      <c r="O109" s="175"/>
      <c r="P109" s="611">
        <v>83</v>
      </c>
      <c r="Q109" s="11">
        <v>0</v>
      </c>
      <c r="R109" s="612">
        <v>1</v>
      </c>
      <c r="S109" s="9">
        <v>90013</v>
      </c>
      <c r="T109" s="611"/>
      <c r="U109" s="611"/>
      <c r="V109" s="354"/>
      <c r="W109" s="351"/>
      <c r="X109" s="628">
        <f t="shared" si="17"/>
        <v>0</v>
      </c>
      <c r="Y109" s="628">
        <f t="shared" si="17"/>
        <v>0</v>
      </c>
      <c r="Z109" s="629">
        <f t="shared" si="17"/>
        <v>0</v>
      </c>
      <c r="AA109" s="8"/>
      <c r="AB109" s="3"/>
    </row>
    <row r="110" spans="1:33" ht="23.25" customHeight="1" x14ac:dyDescent="0.2">
      <c r="A110" s="21"/>
      <c r="B110" s="230"/>
      <c r="C110" s="627"/>
      <c r="D110" s="230"/>
      <c r="E110" s="230"/>
      <c r="F110" s="229"/>
      <c r="G110" s="229"/>
      <c r="H110" s="229"/>
      <c r="I110" s="229"/>
      <c r="J110" s="229"/>
      <c r="K110" s="229"/>
      <c r="L110" s="229"/>
      <c r="M110" s="613" t="s">
        <v>122</v>
      </c>
      <c r="N110" s="613"/>
      <c r="O110" s="175"/>
      <c r="P110" s="611">
        <v>83</v>
      </c>
      <c r="Q110" s="11">
        <v>0</v>
      </c>
      <c r="R110" s="612">
        <v>1</v>
      </c>
      <c r="S110" s="9">
        <v>90013</v>
      </c>
      <c r="T110" s="611">
        <v>3</v>
      </c>
      <c r="U110" s="611">
        <v>10</v>
      </c>
      <c r="V110" s="354"/>
      <c r="W110" s="351"/>
      <c r="X110" s="628">
        <f t="shared" si="17"/>
        <v>0</v>
      </c>
      <c r="Y110" s="628">
        <f t="shared" si="17"/>
        <v>0</v>
      </c>
      <c r="Z110" s="629">
        <f t="shared" si="17"/>
        <v>0</v>
      </c>
      <c r="AA110" s="8"/>
      <c r="AB110" s="3"/>
    </row>
    <row r="111" spans="1:33" ht="37.5" customHeight="1" x14ac:dyDescent="0.2">
      <c r="A111" s="21"/>
      <c r="B111" s="230"/>
      <c r="C111" s="627"/>
      <c r="D111" s="230"/>
      <c r="E111" s="230"/>
      <c r="F111" s="229"/>
      <c r="G111" s="229"/>
      <c r="H111" s="229"/>
      <c r="I111" s="229"/>
      <c r="J111" s="229"/>
      <c r="K111" s="229"/>
      <c r="L111" s="229"/>
      <c r="M111" s="613" t="s">
        <v>57</v>
      </c>
      <c r="N111" s="613"/>
      <c r="O111" s="175"/>
      <c r="P111" s="611">
        <v>83</v>
      </c>
      <c r="Q111" s="11">
        <v>0</v>
      </c>
      <c r="R111" s="612">
        <v>1</v>
      </c>
      <c r="S111" s="9">
        <v>90013</v>
      </c>
      <c r="T111" s="611">
        <v>3</v>
      </c>
      <c r="U111" s="611">
        <v>10</v>
      </c>
      <c r="V111" s="639">
        <v>240</v>
      </c>
      <c r="W111" s="351"/>
      <c r="X111" s="355"/>
      <c r="Y111" s="355"/>
      <c r="Z111" s="356"/>
      <c r="AA111" s="8"/>
      <c r="AB111" s="3"/>
    </row>
    <row r="112" spans="1:33" ht="63" customHeight="1" x14ac:dyDescent="0.2">
      <c r="A112" s="21"/>
      <c r="B112" s="230"/>
      <c r="C112" s="231"/>
      <c r="D112" s="866" t="s">
        <v>645</v>
      </c>
      <c r="E112" s="866"/>
      <c r="F112" s="867"/>
      <c r="G112" s="867"/>
      <c r="H112" s="867"/>
      <c r="I112" s="867"/>
      <c r="J112" s="867"/>
      <c r="K112" s="867"/>
      <c r="L112" s="867"/>
      <c r="M112" s="867"/>
      <c r="N112" s="867"/>
      <c r="O112" s="683" t="s">
        <v>149</v>
      </c>
      <c r="P112" s="33" t="s">
        <v>142</v>
      </c>
      <c r="Q112" s="118" t="s">
        <v>6</v>
      </c>
      <c r="R112" s="117" t="s">
        <v>5</v>
      </c>
      <c r="S112" s="119" t="s">
        <v>4</v>
      </c>
      <c r="T112" s="33" t="s">
        <v>1</v>
      </c>
      <c r="U112" s="33" t="s">
        <v>1</v>
      </c>
      <c r="V112" s="362" t="s">
        <v>1</v>
      </c>
      <c r="W112" s="684"/>
      <c r="X112" s="363">
        <f>X116+X122+X127+X131+X113</f>
        <v>10664833</v>
      </c>
      <c r="Y112" s="363">
        <f>Y116+Y122+Y127+Y131+Y113</f>
        <v>10411998</v>
      </c>
      <c r="Z112" s="364">
        <f>Z116+Z122+Z127+Z131+Z113</f>
        <v>9650102</v>
      </c>
      <c r="AA112" s="8"/>
      <c r="AB112" s="3"/>
    </row>
    <row r="113" spans="1:28" ht="33.75" customHeight="1" x14ac:dyDescent="0.2">
      <c r="A113" s="21"/>
      <c r="B113" s="230"/>
      <c r="C113" s="231"/>
      <c r="D113" s="688"/>
      <c r="E113" s="688"/>
      <c r="F113" s="681"/>
      <c r="G113" s="681"/>
      <c r="H113" s="681"/>
      <c r="I113" s="681"/>
      <c r="J113" s="681"/>
      <c r="K113" s="681"/>
      <c r="L113" s="689"/>
      <c r="M113" s="677" t="s">
        <v>171</v>
      </c>
      <c r="N113" s="685"/>
      <c r="O113" s="687"/>
      <c r="P113" s="27">
        <v>86</v>
      </c>
      <c r="Q113" s="25">
        <v>0</v>
      </c>
      <c r="R113" s="24">
        <v>0</v>
      </c>
      <c r="S113" s="690">
        <v>10001</v>
      </c>
      <c r="T113" s="676"/>
      <c r="U113" s="13"/>
      <c r="V113" s="354"/>
      <c r="W113" s="354"/>
      <c r="X113" s="691">
        <f t="shared" ref="X113:Z114" si="18">X114</f>
        <v>935289</v>
      </c>
      <c r="Y113" s="691">
        <f t="shared" si="18"/>
        <v>935289</v>
      </c>
      <c r="Z113" s="691">
        <f t="shared" si="18"/>
        <v>935289</v>
      </c>
      <c r="AA113" s="8"/>
      <c r="AB113" s="3"/>
    </row>
    <row r="114" spans="1:28" ht="45.75" customHeight="1" x14ac:dyDescent="0.2">
      <c r="A114" s="21"/>
      <c r="B114" s="230"/>
      <c r="C114" s="231"/>
      <c r="D114" s="232"/>
      <c r="E114" s="232"/>
      <c r="F114" s="680"/>
      <c r="G114" s="680"/>
      <c r="H114" s="680"/>
      <c r="I114" s="680"/>
      <c r="J114" s="680"/>
      <c r="K114" s="680"/>
      <c r="L114" s="227"/>
      <c r="M114" s="677" t="s">
        <v>172</v>
      </c>
      <c r="N114" s="685"/>
      <c r="O114" s="687"/>
      <c r="P114" s="675">
        <v>86</v>
      </c>
      <c r="Q114" s="692">
        <v>0</v>
      </c>
      <c r="R114" s="11">
        <v>0</v>
      </c>
      <c r="S114" s="573">
        <v>10001</v>
      </c>
      <c r="T114" s="676">
        <v>1</v>
      </c>
      <c r="U114" s="13">
        <v>2</v>
      </c>
      <c r="V114" s="354"/>
      <c r="W114" s="354"/>
      <c r="X114" s="691">
        <f t="shared" si="18"/>
        <v>935289</v>
      </c>
      <c r="Y114" s="691">
        <f t="shared" si="18"/>
        <v>935289</v>
      </c>
      <c r="Z114" s="691">
        <f t="shared" si="18"/>
        <v>935289</v>
      </c>
      <c r="AA114" s="8"/>
      <c r="AB114" s="3"/>
    </row>
    <row r="115" spans="1:28" ht="36" customHeight="1" x14ac:dyDescent="0.2">
      <c r="A115" s="21"/>
      <c r="B115" s="230"/>
      <c r="C115" s="231"/>
      <c r="D115" s="232"/>
      <c r="E115" s="232"/>
      <c r="F115" s="680"/>
      <c r="G115" s="680"/>
      <c r="H115" s="680"/>
      <c r="I115" s="680"/>
      <c r="J115" s="680"/>
      <c r="K115" s="680"/>
      <c r="L115" s="227"/>
      <c r="M115" s="677" t="s">
        <v>617</v>
      </c>
      <c r="N115" s="685"/>
      <c r="O115" s="687"/>
      <c r="P115" s="675">
        <v>86</v>
      </c>
      <c r="Q115" s="692">
        <v>0</v>
      </c>
      <c r="R115" s="11">
        <v>0</v>
      </c>
      <c r="S115" s="573">
        <v>10001</v>
      </c>
      <c r="T115" s="676">
        <v>1</v>
      </c>
      <c r="U115" s="13">
        <v>2</v>
      </c>
      <c r="V115" s="722">
        <v>120</v>
      </c>
      <c r="W115" s="354"/>
      <c r="X115" s="723">
        <v>935289</v>
      </c>
      <c r="Y115" s="723">
        <v>935289</v>
      </c>
      <c r="Z115" s="723">
        <v>935289</v>
      </c>
      <c r="AA115" s="8"/>
      <c r="AB115" s="3"/>
    </row>
    <row r="116" spans="1:28" ht="29.25" customHeight="1" x14ac:dyDescent="0.2">
      <c r="A116" s="21"/>
      <c r="B116" s="223"/>
      <c r="C116" s="224"/>
      <c r="D116" s="232"/>
      <c r="E116" s="238"/>
      <c r="F116" s="873" t="s">
        <v>167</v>
      </c>
      <c r="G116" s="874"/>
      <c r="H116" s="874"/>
      <c r="I116" s="874"/>
      <c r="J116" s="874"/>
      <c r="K116" s="874"/>
      <c r="L116" s="874"/>
      <c r="M116" s="874"/>
      <c r="N116" s="874"/>
      <c r="O116" s="175" t="s">
        <v>166</v>
      </c>
      <c r="P116" s="41" t="s">
        <v>142</v>
      </c>
      <c r="Q116" s="115" t="s">
        <v>6</v>
      </c>
      <c r="R116" s="114" t="s">
        <v>9</v>
      </c>
      <c r="S116" s="116" t="s">
        <v>4</v>
      </c>
      <c r="T116" s="41" t="s">
        <v>1</v>
      </c>
      <c r="U116" s="27" t="s">
        <v>1</v>
      </c>
      <c r="V116" s="350" t="s">
        <v>1</v>
      </c>
      <c r="W116" s="351"/>
      <c r="X116" s="352">
        <f t="shared" ref="X116:Z117" si="19">X117</f>
        <v>2884801</v>
      </c>
      <c r="Y116" s="352">
        <f t="shared" si="19"/>
        <v>2876301</v>
      </c>
      <c r="Z116" s="353">
        <f t="shared" si="19"/>
        <v>2876301</v>
      </c>
      <c r="AA116" s="8"/>
      <c r="AB116" s="3"/>
    </row>
    <row r="117" spans="1:28" ht="15" customHeight="1" x14ac:dyDescent="0.2">
      <c r="A117" s="21"/>
      <c r="B117" s="225"/>
      <c r="C117" s="226"/>
      <c r="D117" s="239"/>
      <c r="E117" s="240"/>
      <c r="F117" s="277"/>
      <c r="G117" s="874" t="s">
        <v>165</v>
      </c>
      <c r="H117" s="874"/>
      <c r="I117" s="874"/>
      <c r="J117" s="874"/>
      <c r="K117" s="874"/>
      <c r="L117" s="874"/>
      <c r="M117" s="874"/>
      <c r="N117" s="874"/>
      <c r="O117" s="175" t="s">
        <v>164</v>
      </c>
      <c r="P117" s="27" t="s">
        <v>142</v>
      </c>
      <c r="Q117" s="25" t="s">
        <v>6</v>
      </c>
      <c r="R117" s="24" t="s">
        <v>9</v>
      </c>
      <c r="S117" s="23" t="s">
        <v>163</v>
      </c>
      <c r="T117" s="27" t="s">
        <v>1</v>
      </c>
      <c r="U117" s="27" t="s">
        <v>1</v>
      </c>
      <c r="V117" s="350" t="s">
        <v>1</v>
      </c>
      <c r="W117" s="351"/>
      <c r="X117" s="352">
        <f t="shared" si="19"/>
        <v>2884801</v>
      </c>
      <c r="Y117" s="352">
        <f t="shared" si="19"/>
        <v>2876301</v>
      </c>
      <c r="Z117" s="353">
        <f t="shared" si="19"/>
        <v>2876301</v>
      </c>
      <c r="AA117" s="8"/>
      <c r="AB117" s="3"/>
    </row>
    <row r="118" spans="1:28" ht="62.25" customHeight="1" x14ac:dyDescent="0.2">
      <c r="A118" s="21"/>
      <c r="B118" s="869" t="s">
        <v>168</v>
      </c>
      <c r="C118" s="869"/>
      <c r="D118" s="869"/>
      <c r="E118" s="869"/>
      <c r="F118" s="869"/>
      <c r="G118" s="869"/>
      <c r="H118" s="869"/>
      <c r="I118" s="869"/>
      <c r="J118" s="869"/>
      <c r="K118" s="869"/>
      <c r="L118" s="869"/>
      <c r="M118" s="869"/>
      <c r="N118" s="869"/>
      <c r="O118" s="175" t="s">
        <v>164</v>
      </c>
      <c r="P118" s="27" t="s">
        <v>142</v>
      </c>
      <c r="Q118" s="25" t="s">
        <v>6</v>
      </c>
      <c r="R118" s="24" t="s">
        <v>9</v>
      </c>
      <c r="S118" s="23" t="s">
        <v>163</v>
      </c>
      <c r="T118" s="27">
        <v>1</v>
      </c>
      <c r="U118" s="27">
        <v>4</v>
      </c>
      <c r="V118" s="350" t="s">
        <v>1</v>
      </c>
      <c r="W118" s="351"/>
      <c r="X118" s="352">
        <f>X119+X120+X121</f>
        <v>2884801</v>
      </c>
      <c r="Y118" s="352">
        <f>Y119+Y120</f>
        <v>2876301</v>
      </c>
      <c r="Z118" s="353">
        <f>Z119+Z120</f>
        <v>2876301</v>
      </c>
      <c r="AA118" s="8"/>
      <c r="AB118" s="3"/>
    </row>
    <row r="119" spans="1:28" ht="29.25" customHeight="1" x14ac:dyDescent="0.2">
      <c r="A119" s="21"/>
      <c r="B119" s="869" t="s">
        <v>145</v>
      </c>
      <c r="C119" s="869"/>
      <c r="D119" s="869"/>
      <c r="E119" s="869"/>
      <c r="F119" s="869"/>
      <c r="G119" s="869"/>
      <c r="H119" s="869"/>
      <c r="I119" s="869"/>
      <c r="J119" s="869"/>
      <c r="K119" s="869"/>
      <c r="L119" s="869"/>
      <c r="M119" s="869"/>
      <c r="N119" s="869"/>
      <c r="O119" s="175" t="s">
        <v>164</v>
      </c>
      <c r="P119" s="27" t="s">
        <v>142</v>
      </c>
      <c r="Q119" s="25" t="s">
        <v>6</v>
      </c>
      <c r="R119" s="24" t="s">
        <v>9</v>
      </c>
      <c r="S119" s="23" t="s">
        <v>163</v>
      </c>
      <c r="T119" s="27">
        <v>1</v>
      </c>
      <c r="U119" s="27">
        <v>4</v>
      </c>
      <c r="V119" s="350" t="s">
        <v>144</v>
      </c>
      <c r="W119" s="351"/>
      <c r="X119" s="360">
        <v>2694711</v>
      </c>
      <c r="Y119" s="360">
        <v>2694711</v>
      </c>
      <c r="Z119" s="361">
        <v>2694711</v>
      </c>
      <c r="AA119" s="8"/>
      <c r="AB119" s="3"/>
    </row>
    <row r="120" spans="1:28" ht="29.25" customHeight="1" x14ac:dyDescent="0.2">
      <c r="A120" s="21"/>
      <c r="B120" s="870" t="s">
        <v>57</v>
      </c>
      <c r="C120" s="870"/>
      <c r="D120" s="870"/>
      <c r="E120" s="870"/>
      <c r="F120" s="870"/>
      <c r="G120" s="870"/>
      <c r="H120" s="870"/>
      <c r="I120" s="870"/>
      <c r="J120" s="870"/>
      <c r="K120" s="870"/>
      <c r="L120" s="870"/>
      <c r="M120" s="870"/>
      <c r="N120" s="870"/>
      <c r="O120" s="175" t="s">
        <v>164</v>
      </c>
      <c r="P120" s="14" t="s">
        <v>142</v>
      </c>
      <c r="Q120" s="11" t="s">
        <v>6</v>
      </c>
      <c r="R120" s="10" t="s">
        <v>9</v>
      </c>
      <c r="S120" s="9" t="s">
        <v>163</v>
      </c>
      <c r="T120" s="14">
        <v>1</v>
      </c>
      <c r="U120" s="14">
        <v>4</v>
      </c>
      <c r="V120" s="354" t="s">
        <v>52</v>
      </c>
      <c r="W120" s="351"/>
      <c r="X120" s="355">
        <v>167090</v>
      </c>
      <c r="Y120" s="355">
        <v>181590</v>
      </c>
      <c r="Z120" s="356">
        <v>181590</v>
      </c>
      <c r="AA120" s="8"/>
      <c r="AB120" s="3"/>
    </row>
    <row r="121" spans="1:28" ht="29.25" customHeight="1" x14ac:dyDescent="0.2">
      <c r="A121" s="21"/>
      <c r="B121" s="230"/>
      <c r="C121" s="627"/>
      <c r="D121" s="630"/>
      <c r="E121" s="630"/>
      <c r="F121" s="230"/>
      <c r="G121" s="229"/>
      <c r="H121" s="229"/>
      <c r="I121" s="229"/>
      <c r="J121" s="229"/>
      <c r="K121" s="229"/>
      <c r="L121" s="229"/>
      <c r="M121" s="152" t="s">
        <v>666</v>
      </c>
      <c r="N121" s="229"/>
      <c r="O121" s="175"/>
      <c r="P121" s="741">
        <v>86</v>
      </c>
      <c r="Q121" s="11">
        <v>0</v>
      </c>
      <c r="R121" s="742">
        <v>6</v>
      </c>
      <c r="S121" s="9">
        <v>90008</v>
      </c>
      <c r="T121" s="741">
        <v>1</v>
      </c>
      <c r="U121" s="741">
        <v>4</v>
      </c>
      <c r="V121" s="722">
        <v>240</v>
      </c>
      <c r="W121" s="351"/>
      <c r="X121" s="355">
        <v>23000</v>
      </c>
      <c r="Y121" s="355"/>
      <c r="Z121" s="356"/>
      <c r="AA121" s="8"/>
      <c r="AB121" s="3"/>
    </row>
    <row r="122" spans="1:28" ht="29.25" customHeight="1" x14ac:dyDescent="0.2">
      <c r="A122" s="21"/>
      <c r="B122" s="230"/>
      <c r="C122" s="231"/>
      <c r="D122" s="232"/>
      <c r="E122" s="238"/>
      <c r="F122" s="878" t="s">
        <v>148</v>
      </c>
      <c r="G122" s="868"/>
      <c r="H122" s="868"/>
      <c r="I122" s="868"/>
      <c r="J122" s="868"/>
      <c r="K122" s="868"/>
      <c r="L122" s="868"/>
      <c r="M122" s="868"/>
      <c r="N122" s="868"/>
      <c r="O122" s="175" t="s">
        <v>147</v>
      </c>
      <c r="P122" s="41" t="s">
        <v>142</v>
      </c>
      <c r="Q122" s="115" t="s">
        <v>6</v>
      </c>
      <c r="R122" s="114" t="s">
        <v>141</v>
      </c>
      <c r="S122" s="116" t="s">
        <v>4</v>
      </c>
      <c r="T122" s="41" t="s">
        <v>1</v>
      </c>
      <c r="U122" s="41" t="s">
        <v>1</v>
      </c>
      <c r="V122" s="357" t="s">
        <v>1</v>
      </c>
      <c r="W122" s="626"/>
      <c r="X122" s="358">
        <f t="shared" ref="X122:Z123" si="20">X123</f>
        <v>224842</v>
      </c>
      <c r="Y122" s="358">
        <f t="shared" si="20"/>
        <v>224842</v>
      </c>
      <c r="Z122" s="359">
        <f t="shared" si="20"/>
        <v>224842</v>
      </c>
      <c r="AA122" s="8"/>
      <c r="AB122" s="3"/>
    </row>
    <row r="123" spans="1:28" ht="29.25" customHeight="1" x14ac:dyDescent="0.2">
      <c r="A123" s="21"/>
      <c r="B123" s="225"/>
      <c r="C123" s="226"/>
      <c r="D123" s="239"/>
      <c r="E123" s="240"/>
      <c r="F123" s="277"/>
      <c r="G123" s="874" t="s">
        <v>146</v>
      </c>
      <c r="H123" s="874"/>
      <c r="I123" s="874"/>
      <c r="J123" s="874"/>
      <c r="K123" s="874"/>
      <c r="L123" s="874"/>
      <c r="M123" s="874"/>
      <c r="N123" s="874"/>
      <c r="O123" s="175" t="s">
        <v>143</v>
      </c>
      <c r="P123" s="27" t="s">
        <v>142</v>
      </c>
      <c r="Q123" s="25" t="s">
        <v>6</v>
      </c>
      <c r="R123" s="24" t="s">
        <v>141</v>
      </c>
      <c r="S123" s="23" t="s">
        <v>140</v>
      </c>
      <c r="T123" s="27" t="s">
        <v>1</v>
      </c>
      <c r="U123" s="27" t="s">
        <v>1</v>
      </c>
      <c r="V123" s="350" t="s">
        <v>1</v>
      </c>
      <c r="W123" s="351"/>
      <c r="X123" s="352">
        <f t="shared" si="20"/>
        <v>224842</v>
      </c>
      <c r="Y123" s="352">
        <f t="shared" si="20"/>
        <v>224842</v>
      </c>
      <c r="Z123" s="353">
        <f t="shared" si="20"/>
        <v>224842</v>
      </c>
      <c r="AA123" s="8"/>
      <c r="AB123" s="3"/>
    </row>
    <row r="124" spans="1:28" ht="15" customHeight="1" x14ac:dyDescent="0.2">
      <c r="A124" s="21"/>
      <c r="B124" s="869" t="s">
        <v>150</v>
      </c>
      <c r="C124" s="869"/>
      <c r="D124" s="869"/>
      <c r="E124" s="869"/>
      <c r="F124" s="869"/>
      <c r="G124" s="869"/>
      <c r="H124" s="869"/>
      <c r="I124" s="869"/>
      <c r="J124" s="869"/>
      <c r="K124" s="869"/>
      <c r="L124" s="882"/>
      <c r="M124" s="883"/>
      <c r="N124" s="884"/>
      <c r="O124" s="175" t="s">
        <v>143</v>
      </c>
      <c r="P124" s="14" t="s">
        <v>142</v>
      </c>
      <c r="Q124" s="11" t="s">
        <v>6</v>
      </c>
      <c r="R124" s="10" t="s">
        <v>141</v>
      </c>
      <c r="S124" s="9" t="s">
        <v>140</v>
      </c>
      <c r="T124" s="14">
        <v>2</v>
      </c>
      <c r="U124" s="14">
        <v>3</v>
      </c>
      <c r="V124" s="354" t="s">
        <v>1</v>
      </c>
      <c r="W124" s="351"/>
      <c r="X124" s="371">
        <f>X125+X126</f>
        <v>224842</v>
      </c>
      <c r="Y124" s="371">
        <f>Y125+Y126</f>
        <v>224842</v>
      </c>
      <c r="Z124" s="372">
        <f>Z125+Z126</f>
        <v>224842</v>
      </c>
      <c r="AA124" s="8"/>
      <c r="AB124" s="3"/>
    </row>
    <row r="125" spans="1:28" ht="29.25" customHeight="1" x14ac:dyDescent="0.2">
      <c r="A125" s="21"/>
      <c r="B125" s="869" t="s">
        <v>145</v>
      </c>
      <c r="C125" s="869"/>
      <c r="D125" s="869"/>
      <c r="E125" s="869"/>
      <c r="F125" s="869"/>
      <c r="G125" s="869"/>
      <c r="H125" s="869"/>
      <c r="I125" s="869"/>
      <c r="J125" s="869"/>
      <c r="K125" s="869"/>
      <c r="L125" s="869"/>
      <c r="M125" s="869"/>
      <c r="N125" s="869"/>
      <c r="O125" s="175" t="s">
        <v>143</v>
      </c>
      <c r="P125" s="27" t="s">
        <v>142</v>
      </c>
      <c r="Q125" s="25" t="s">
        <v>6</v>
      </c>
      <c r="R125" s="24" t="s">
        <v>141</v>
      </c>
      <c r="S125" s="23" t="s">
        <v>140</v>
      </c>
      <c r="T125" s="27">
        <v>2</v>
      </c>
      <c r="U125" s="27">
        <v>3</v>
      </c>
      <c r="V125" s="350" t="s">
        <v>144</v>
      </c>
      <c r="W125" s="351"/>
      <c r="X125" s="360">
        <v>200572</v>
      </c>
      <c r="Y125" s="360">
        <v>200572</v>
      </c>
      <c r="Z125" s="361">
        <v>200572</v>
      </c>
      <c r="AA125" s="8"/>
      <c r="AB125" s="3"/>
    </row>
    <row r="126" spans="1:28" ht="29.25" customHeight="1" x14ac:dyDescent="0.2">
      <c r="A126" s="21"/>
      <c r="B126" s="870" t="s">
        <v>57</v>
      </c>
      <c r="C126" s="870"/>
      <c r="D126" s="870"/>
      <c r="E126" s="870"/>
      <c r="F126" s="870"/>
      <c r="G126" s="870"/>
      <c r="H126" s="870"/>
      <c r="I126" s="870"/>
      <c r="J126" s="870"/>
      <c r="K126" s="870"/>
      <c r="L126" s="870"/>
      <c r="M126" s="870"/>
      <c r="N126" s="870"/>
      <c r="O126" s="175" t="s">
        <v>143</v>
      </c>
      <c r="P126" s="14" t="s">
        <v>142</v>
      </c>
      <c r="Q126" s="11" t="s">
        <v>6</v>
      </c>
      <c r="R126" s="10" t="s">
        <v>141</v>
      </c>
      <c r="S126" s="9" t="s">
        <v>140</v>
      </c>
      <c r="T126" s="14">
        <v>2</v>
      </c>
      <c r="U126" s="14">
        <v>3</v>
      </c>
      <c r="V126" s="354" t="s">
        <v>52</v>
      </c>
      <c r="W126" s="351"/>
      <c r="X126" s="355">
        <v>24270</v>
      </c>
      <c r="Y126" s="355">
        <v>24270</v>
      </c>
      <c r="Z126" s="356">
        <v>24270</v>
      </c>
      <c r="AA126" s="8"/>
      <c r="AB126" s="3"/>
    </row>
    <row r="127" spans="1:28" ht="44.25" customHeight="1" x14ac:dyDescent="0.2">
      <c r="A127" s="21"/>
      <c r="B127" s="229"/>
      <c r="C127" s="624"/>
      <c r="D127" s="229"/>
      <c r="E127" s="229"/>
      <c r="F127" s="229"/>
      <c r="G127" s="229"/>
      <c r="H127" s="229"/>
      <c r="I127" s="229"/>
      <c r="J127" s="229"/>
      <c r="K127" s="229"/>
      <c r="L127" s="229"/>
      <c r="M127" s="613" t="s">
        <v>603</v>
      </c>
      <c r="N127" s="613"/>
      <c r="O127" s="175"/>
      <c r="P127" s="611">
        <v>86</v>
      </c>
      <c r="Q127" s="11">
        <v>0</v>
      </c>
      <c r="R127" s="612">
        <v>2</v>
      </c>
      <c r="S127" s="9">
        <v>0</v>
      </c>
      <c r="T127" s="611"/>
      <c r="U127" s="611"/>
      <c r="V127" s="354"/>
      <c r="W127" s="351"/>
      <c r="X127" s="628">
        <f t="shared" ref="X127:Z127" si="21">X128</f>
        <v>0</v>
      </c>
      <c r="Y127" s="628">
        <f t="shared" si="21"/>
        <v>0</v>
      </c>
      <c r="Z127" s="629">
        <f t="shared" si="21"/>
        <v>0</v>
      </c>
      <c r="AA127" s="8"/>
      <c r="AB127" s="3"/>
    </row>
    <row r="128" spans="1:28" ht="29.25" customHeight="1" x14ac:dyDescent="0.2">
      <c r="A128" s="21"/>
      <c r="B128" s="229"/>
      <c r="C128" s="624"/>
      <c r="D128" s="229"/>
      <c r="E128" s="229"/>
      <c r="F128" s="229"/>
      <c r="G128" s="229"/>
      <c r="H128" s="229"/>
      <c r="I128" s="229"/>
      <c r="J128" s="229"/>
      <c r="K128" s="229"/>
      <c r="L128" s="229"/>
      <c r="M128" s="613" t="s">
        <v>588</v>
      </c>
      <c r="N128" s="613"/>
      <c r="O128" s="175"/>
      <c r="P128" s="611">
        <v>86</v>
      </c>
      <c r="Q128" s="11">
        <v>0</v>
      </c>
      <c r="R128" s="612">
        <v>2</v>
      </c>
      <c r="S128" s="9">
        <v>90011</v>
      </c>
      <c r="T128" s="611"/>
      <c r="U128" s="611"/>
      <c r="V128" s="642"/>
      <c r="W128" s="643"/>
      <c r="X128" s="628">
        <f>X129+X130</f>
        <v>0</v>
      </c>
      <c r="Y128" s="628">
        <f>Y129+Y130</f>
        <v>0</v>
      </c>
      <c r="Z128" s="629">
        <f>Z129+Z130</f>
        <v>0</v>
      </c>
      <c r="AA128" s="8"/>
      <c r="AB128" s="3"/>
    </row>
    <row r="129" spans="1:28" ht="29.25" customHeight="1" x14ac:dyDescent="0.2">
      <c r="A129" s="21"/>
      <c r="B129" s="229"/>
      <c r="C129" s="624"/>
      <c r="D129" s="229"/>
      <c r="E129" s="229"/>
      <c r="F129" s="229"/>
      <c r="G129" s="229"/>
      <c r="H129" s="229"/>
      <c r="I129" s="229"/>
      <c r="J129" s="229"/>
      <c r="K129" s="229"/>
      <c r="L129" s="229"/>
      <c r="M129" s="613" t="s">
        <v>57</v>
      </c>
      <c r="N129" s="613"/>
      <c r="O129" s="175"/>
      <c r="P129" s="611">
        <v>86</v>
      </c>
      <c r="Q129" s="11">
        <v>0</v>
      </c>
      <c r="R129" s="612">
        <v>2</v>
      </c>
      <c r="S129" s="9">
        <v>90011</v>
      </c>
      <c r="T129" s="611">
        <v>12</v>
      </c>
      <c r="U129" s="611">
        <v>2</v>
      </c>
      <c r="V129" s="646">
        <v>240</v>
      </c>
      <c r="W129" s="643"/>
      <c r="X129" s="355"/>
      <c r="Y129" s="355"/>
      <c r="Z129" s="356"/>
      <c r="AA129" s="8"/>
      <c r="AB129" s="3"/>
    </row>
    <row r="130" spans="1:28" ht="60.75" customHeight="1" x14ac:dyDescent="0.2">
      <c r="A130" s="21"/>
      <c r="B130" s="229"/>
      <c r="C130" s="624"/>
      <c r="D130" s="229"/>
      <c r="E130" s="229"/>
      <c r="F130" s="229"/>
      <c r="G130" s="229"/>
      <c r="H130" s="229"/>
      <c r="I130" s="229"/>
      <c r="J130" s="229"/>
      <c r="K130" s="229"/>
      <c r="L130" s="229"/>
      <c r="M130" s="670" t="s">
        <v>611</v>
      </c>
      <c r="N130" s="670"/>
      <c r="O130" s="175"/>
      <c r="P130" s="660">
        <v>86</v>
      </c>
      <c r="Q130" s="11">
        <v>0</v>
      </c>
      <c r="R130" s="661">
        <v>2</v>
      </c>
      <c r="S130" s="9">
        <v>90011</v>
      </c>
      <c r="T130" s="660">
        <v>12</v>
      </c>
      <c r="U130" s="660">
        <v>2</v>
      </c>
      <c r="V130" s="646">
        <v>810</v>
      </c>
      <c r="W130" s="643"/>
      <c r="X130" s="355"/>
      <c r="Y130" s="355"/>
      <c r="Z130" s="356"/>
      <c r="AA130" s="8"/>
      <c r="AB130" s="3"/>
    </row>
    <row r="131" spans="1:28" ht="29.25" customHeight="1" x14ac:dyDescent="0.2">
      <c r="A131" s="21"/>
      <c r="B131" s="229"/>
      <c r="C131" s="624"/>
      <c r="D131" s="229"/>
      <c r="E131" s="229"/>
      <c r="F131" s="229"/>
      <c r="G131" s="229"/>
      <c r="H131" s="229"/>
      <c r="I131" s="229"/>
      <c r="J131" s="229"/>
      <c r="K131" s="229"/>
      <c r="L131" s="229"/>
      <c r="M131" s="613" t="s">
        <v>605</v>
      </c>
      <c r="N131" s="613"/>
      <c r="O131" s="175"/>
      <c r="P131" s="611">
        <v>86</v>
      </c>
      <c r="Q131" s="11">
        <v>0</v>
      </c>
      <c r="R131" s="612">
        <v>0</v>
      </c>
      <c r="S131" s="9">
        <v>0</v>
      </c>
      <c r="T131" s="611"/>
      <c r="U131" s="611"/>
      <c r="V131" s="646"/>
      <c r="W131" s="643"/>
      <c r="X131" s="628">
        <f t="shared" ref="X131:Z132" si="22">X132</f>
        <v>6619901</v>
      </c>
      <c r="Y131" s="628">
        <f t="shared" si="22"/>
        <v>6375566</v>
      </c>
      <c r="Z131" s="629">
        <f t="shared" si="22"/>
        <v>5613670</v>
      </c>
      <c r="AA131" s="8"/>
      <c r="AB131" s="3"/>
    </row>
    <row r="132" spans="1:28" ht="29.25" customHeight="1" x14ac:dyDescent="0.2">
      <c r="A132" s="21"/>
      <c r="B132" s="229"/>
      <c r="C132" s="624"/>
      <c r="D132" s="229"/>
      <c r="E132" s="229"/>
      <c r="F132" s="229"/>
      <c r="G132" s="229"/>
      <c r="H132" s="229"/>
      <c r="I132" s="229"/>
      <c r="J132" s="229"/>
      <c r="K132" s="229"/>
      <c r="L132" s="229"/>
      <c r="M132" s="613" t="s">
        <v>581</v>
      </c>
      <c r="N132" s="613"/>
      <c r="O132" s="175"/>
      <c r="P132" s="611">
        <v>86</v>
      </c>
      <c r="Q132" s="11">
        <v>0</v>
      </c>
      <c r="R132" s="612">
        <v>3</v>
      </c>
      <c r="S132" s="9">
        <v>70003</v>
      </c>
      <c r="T132" s="611"/>
      <c r="U132" s="611"/>
      <c r="V132" s="646"/>
      <c r="W132" s="643"/>
      <c r="X132" s="628">
        <f t="shared" si="22"/>
        <v>6619901</v>
      </c>
      <c r="Y132" s="628">
        <f t="shared" si="22"/>
        <v>6375566</v>
      </c>
      <c r="Z132" s="629">
        <f t="shared" si="22"/>
        <v>5613670</v>
      </c>
      <c r="AA132" s="8"/>
      <c r="AB132" s="3"/>
    </row>
    <row r="133" spans="1:28" ht="29.25" customHeight="1" x14ac:dyDescent="0.2">
      <c r="A133" s="21"/>
      <c r="B133" s="229"/>
      <c r="C133" s="624"/>
      <c r="D133" s="229"/>
      <c r="E133" s="229"/>
      <c r="F133" s="229"/>
      <c r="G133" s="229"/>
      <c r="H133" s="229"/>
      <c r="I133" s="229"/>
      <c r="J133" s="229"/>
      <c r="K133" s="229"/>
      <c r="L133" s="229"/>
      <c r="M133" s="613" t="s">
        <v>607</v>
      </c>
      <c r="N133" s="613"/>
      <c r="O133" s="175"/>
      <c r="P133" s="611">
        <v>86</v>
      </c>
      <c r="Q133" s="11">
        <v>0</v>
      </c>
      <c r="R133" s="612">
        <v>3</v>
      </c>
      <c r="S133" s="9">
        <v>70003</v>
      </c>
      <c r="T133" s="611">
        <v>1</v>
      </c>
      <c r="U133" s="611">
        <v>13</v>
      </c>
      <c r="V133" s="646"/>
      <c r="W133" s="643"/>
      <c r="X133" s="628">
        <f>X134+X136+X135</f>
        <v>6619901</v>
      </c>
      <c r="Y133" s="628">
        <f>Y134+Y136</f>
        <v>6375566</v>
      </c>
      <c r="Z133" s="629">
        <f>Z134+Z136</f>
        <v>5613670</v>
      </c>
      <c r="AA133" s="8"/>
      <c r="AB133" s="3"/>
    </row>
    <row r="134" spans="1:28" ht="29.25" customHeight="1" x14ac:dyDescent="0.2">
      <c r="A134" s="21"/>
      <c r="B134" s="229"/>
      <c r="C134" s="624"/>
      <c r="D134" s="229"/>
      <c r="E134" s="229"/>
      <c r="F134" s="229"/>
      <c r="G134" s="229"/>
      <c r="H134" s="229"/>
      <c r="I134" s="229"/>
      <c r="J134" s="229"/>
      <c r="K134" s="229"/>
      <c r="L134" s="229"/>
      <c r="M134" s="613" t="s">
        <v>606</v>
      </c>
      <c r="N134" s="613"/>
      <c r="O134" s="175"/>
      <c r="P134" s="611">
        <v>86</v>
      </c>
      <c r="Q134" s="11">
        <v>0</v>
      </c>
      <c r="R134" s="612">
        <v>3</v>
      </c>
      <c r="S134" s="9">
        <v>70003</v>
      </c>
      <c r="T134" s="611">
        <v>1</v>
      </c>
      <c r="U134" s="611">
        <v>13</v>
      </c>
      <c r="V134" s="646">
        <v>110</v>
      </c>
      <c r="W134" s="643"/>
      <c r="X134" s="355">
        <v>5488900</v>
      </c>
      <c r="Y134" s="355">
        <v>5388900</v>
      </c>
      <c r="Z134" s="356">
        <v>4563500</v>
      </c>
      <c r="AA134" s="8"/>
      <c r="AB134" s="3"/>
    </row>
    <row r="135" spans="1:28" ht="30.75" customHeight="1" x14ac:dyDescent="0.2">
      <c r="A135" s="21"/>
      <c r="B135" s="229"/>
      <c r="C135" s="624"/>
      <c r="D135" s="229"/>
      <c r="E135" s="229"/>
      <c r="F135" s="229"/>
      <c r="G135" s="229"/>
      <c r="H135" s="229"/>
      <c r="I135" s="229"/>
      <c r="J135" s="229"/>
      <c r="K135" s="229"/>
      <c r="L135" s="229"/>
      <c r="M135" s="736" t="s">
        <v>663</v>
      </c>
      <c r="N135" s="740"/>
      <c r="O135" s="175"/>
      <c r="P135" s="808" t="s">
        <v>664</v>
      </c>
      <c r="Q135" s="809"/>
      <c r="R135" s="809"/>
      <c r="S135" s="810"/>
      <c r="T135" s="738">
        <v>1</v>
      </c>
      <c r="U135" s="738">
        <v>13</v>
      </c>
      <c r="V135" s="646">
        <v>110</v>
      </c>
      <c r="W135" s="643"/>
      <c r="X135" s="355">
        <v>100000</v>
      </c>
      <c r="Y135" s="355"/>
      <c r="Z135" s="356"/>
      <c r="AA135" s="8"/>
      <c r="AB135" s="3"/>
    </row>
    <row r="136" spans="1:28" ht="29.25" customHeight="1" x14ac:dyDescent="0.2">
      <c r="A136" s="21"/>
      <c r="B136" s="229"/>
      <c r="C136" s="624"/>
      <c r="D136" s="229"/>
      <c r="E136" s="229"/>
      <c r="F136" s="229"/>
      <c r="G136" s="229"/>
      <c r="H136" s="229"/>
      <c r="I136" s="229"/>
      <c r="J136" s="229"/>
      <c r="K136" s="229"/>
      <c r="L136" s="229"/>
      <c r="M136" s="613" t="s">
        <v>57</v>
      </c>
      <c r="N136" s="613"/>
      <c r="O136" s="175"/>
      <c r="P136" s="611">
        <v>86</v>
      </c>
      <c r="Q136" s="11">
        <v>0</v>
      </c>
      <c r="R136" s="612">
        <v>3</v>
      </c>
      <c r="S136" s="9">
        <v>70003</v>
      </c>
      <c r="T136" s="611">
        <v>1</v>
      </c>
      <c r="U136" s="611">
        <v>13</v>
      </c>
      <c r="V136" s="646">
        <v>240</v>
      </c>
      <c r="W136" s="643"/>
      <c r="X136" s="355">
        <v>1031001</v>
      </c>
      <c r="Y136" s="355">
        <v>986666</v>
      </c>
      <c r="Z136" s="356">
        <v>1050170</v>
      </c>
      <c r="AA136" s="8"/>
      <c r="AB136" s="3"/>
    </row>
    <row r="137" spans="1:28" ht="61.5" customHeight="1" x14ac:dyDescent="0.2">
      <c r="A137" s="21"/>
      <c r="B137" s="229"/>
      <c r="C137" s="624"/>
      <c r="D137" s="229"/>
      <c r="E137" s="229"/>
      <c r="F137" s="229"/>
      <c r="G137" s="229"/>
      <c r="H137" s="229"/>
      <c r="I137" s="229"/>
      <c r="J137" s="229"/>
      <c r="K137" s="229"/>
      <c r="L137" s="229"/>
      <c r="M137" s="631" t="s">
        <v>604</v>
      </c>
      <c r="N137" s="631"/>
      <c r="O137" s="596"/>
      <c r="P137" s="609">
        <v>84</v>
      </c>
      <c r="Q137" s="575">
        <v>0</v>
      </c>
      <c r="R137" s="610">
        <v>0</v>
      </c>
      <c r="S137" s="597">
        <v>0</v>
      </c>
      <c r="T137" s="609"/>
      <c r="U137" s="609"/>
      <c r="V137" s="647"/>
      <c r="W137" s="648"/>
      <c r="X137" s="640">
        <f t="shared" ref="X137:Z139" si="23">X138</f>
        <v>0</v>
      </c>
      <c r="Y137" s="640">
        <f t="shared" si="23"/>
        <v>0</v>
      </c>
      <c r="Z137" s="641">
        <f t="shared" si="23"/>
        <v>0</v>
      </c>
      <c r="AA137" s="8"/>
      <c r="AB137" s="3"/>
    </row>
    <row r="138" spans="1:28" ht="29.25" customHeight="1" x14ac:dyDescent="0.2">
      <c r="A138" s="21"/>
      <c r="B138" s="229"/>
      <c r="C138" s="624"/>
      <c r="D138" s="229"/>
      <c r="E138" s="229"/>
      <c r="F138" s="229"/>
      <c r="G138" s="229"/>
      <c r="H138" s="229"/>
      <c r="I138" s="229"/>
      <c r="J138" s="229"/>
      <c r="K138" s="229"/>
      <c r="L138" s="229"/>
      <c r="M138" s="613" t="s">
        <v>584</v>
      </c>
      <c r="N138" s="613"/>
      <c r="O138" s="175"/>
      <c r="P138" s="611">
        <v>84</v>
      </c>
      <c r="Q138" s="11">
        <v>0</v>
      </c>
      <c r="R138" s="612">
        <v>1</v>
      </c>
      <c r="S138" s="9">
        <v>90042</v>
      </c>
      <c r="T138" s="611"/>
      <c r="U138" s="611"/>
      <c r="V138" s="646"/>
      <c r="W138" s="643"/>
      <c r="X138" s="628">
        <f t="shared" si="23"/>
        <v>0</v>
      </c>
      <c r="Y138" s="628">
        <f t="shared" si="23"/>
        <v>0</v>
      </c>
      <c r="Z138" s="629">
        <f t="shared" si="23"/>
        <v>0</v>
      </c>
      <c r="AA138" s="8"/>
      <c r="AB138" s="3"/>
    </row>
    <row r="139" spans="1:28" ht="60.75" customHeight="1" x14ac:dyDescent="0.2">
      <c r="A139" s="21"/>
      <c r="B139" s="229"/>
      <c r="C139" s="624"/>
      <c r="D139" s="229"/>
      <c r="E139" s="229"/>
      <c r="F139" s="229"/>
      <c r="G139" s="229"/>
      <c r="H139" s="229"/>
      <c r="I139" s="229"/>
      <c r="J139" s="229"/>
      <c r="K139" s="229"/>
      <c r="L139" s="229"/>
      <c r="M139" s="613" t="s">
        <v>585</v>
      </c>
      <c r="N139" s="613"/>
      <c r="O139" s="175"/>
      <c r="P139" s="611">
        <v>84</v>
      </c>
      <c r="Q139" s="11">
        <v>0</v>
      </c>
      <c r="R139" s="612">
        <v>1</v>
      </c>
      <c r="S139" s="9">
        <v>90042</v>
      </c>
      <c r="T139" s="611">
        <v>11</v>
      </c>
      <c r="U139" s="611">
        <v>1</v>
      </c>
      <c r="V139" s="646"/>
      <c r="W139" s="643"/>
      <c r="X139" s="628">
        <f t="shared" si="23"/>
        <v>0</v>
      </c>
      <c r="Y139" s="628">
        <f t="shared" si="23"/>
        <v>0</v>
      </c>
      <c r="Z139" s="629">
        <f t="shared" si="23"/>
        <v>0</v>
      </c>
      <c r="AA139" s="8"/>
      <c r="AB139" s="3"/>
    </row>
    <row r="140" spans="1:28" ht="29.25" customHeight="1" x14ac:dyDescent="0.2">
      <c r="A140" s="21"/>
      <c r="B140" s="229"/>
      <c r="C140" s="624"/>
      <c r="D140" s="229"/>
      <c r="E140" s="229"/>
      <c r="F140" s="229"/>
      <c r="G140" s="229"/>
      <c r="H140" s="229"/>
      <c r="I140" s="229"/>
      <c r="J140" s="229"/>
      <c r="K140" s="229"/>
      <c r="L140" s="229"/>
      <c r="M140" s="613" t="s">
        <v>57</v>
      </c>
      <c r="N140" s="613"/>
      <c r="O140" s="175"/>
      <c r="P140" s="611">
        <v>84</v>
      </c>
      <c r="Q140" s="11">
        <v>0</v>
      </c>
      <c r="R140" s="612">
        <v>1</v>
      </c>
      <c r="S140" s="9">
        <v>90042</v>
      </c>
      <c r="T140" s="611">
        <v>11</v>
      </c>
      <c r="U140" s="611">
        <v>1</v>
      </c>
      <c r="V140" s="646">
        <v>240</v>
      </c>
      <c r="W140" s="643"/>
      <c r="X140" s="355"/>
      <c r="Y140" s="355"/>
      <c r="Z140" s="356"/>
      <c r="AA140" s="8"/>
      <c r="AB140" s="3"/>
    </row>
    <row r="141" spans="1:28" ht="18.75" customHeight="1" thickBot="1" x14ac:dyDescent="0.25">
      <c r="A141" s="21"/>
      <c r="B141" s="279"/>
      <c r="C141" s="280"/>
      <c r="D141" s="881" t="s">
        <v>3</v>
      </c>
      <c r="E141" s="881"/>
      <c r="F141" s="881"/>
      <c r="G141" s="881"/>
      <c r="H141" s="881"/>
      <c r="I141" s="881"/>
      <c r="J141" s="881"/>
      <c r="K141" s="881"/>
      <c r="L141" s="881"/>
      <c r="M141" s="881"/>
      <c r="N141" s="881"/>
      <c r="O141" s="644" t="s">
        <v>193</v>
      </c>
      <c r="P141" s="281" t="s">
        <v>194</v>
      </c>
      <c r="Q141" s="282" t="s">
        <v>6</v>
      </c>
      <c r="R141" s="283" t="s">
        <v>5</v>
      </c>
      <c r="S141" s="284" t="s">
        <v>4</v>
      </c>
      <c r="T141" s="281" t="s">
        <v>1</v>
      </c>
      <c r="U141" s="281" t="s">
        <v>1</v>
      </c>
      <c r="V141" s="373" t="s">
        <v>1</v>
      </c>
      <c r="W141" s="645"/>
      <c r="X141" s="374">
        <f>Ведомст!X153</f>
        <v>0</v>
      </c>
      <c r="Y141" s="374">
        <f>Ведомст!Y153</f>
        <v>486353.03943512001</v>
      </c>
      <c r="Z141" s="375">
        <f>Ведомст!Z153</f>
        <v>990580.98188788188</v>
      </c>
      <c r="AA141" s="8"/>
      <c r="AB141" s="3"/>
    </row>
    <row r="142" spans="1:28" ht="0.75" customHeight="1" thickBot="1" x14ac:dyDescent="0.3">
      <c r="A142" s="7"/>
      <c r="B142" s="242"/>
      <c r="C142" s="242"/>
      <c r="D142" s="242"/>
      <c r="E142" s="242"/>
      <c r="F142" s="242"/>
      <c r="G142" s="242"/>
      <c r="H142" s="242"/>
      <c r="I142" s="242"/>
      <c r="J142" s="242"/>
      <c r="K142" s="243"/>
      <c r="L142" s="242"/>
      <c r="M142" s="244"/>
      <c r="N142" s="245"/>
      <c r="O142" s="246" t="s">
        <v>189</v>
      </c>
      <c r="P142" s="247" t="s">
        <v>1</v>
      </c>
      <c r="Q142" s="247" t="s">
        <v>1</v>
      </c>
      <c r="R142" s="247" t="s">
        <v>1</v>
      </c>
      <c r="S142" s="247" t="s">
        <v>1</v>
      </c>
      <c r="T142" s="248">
        <v>0</v>
      </c>
      <c r="U142" s="249">
        <v>0</v>
      </c>
      <c r="V142" s="376" t="s">
        <v>190</v>
      </c>
      <c r="W142" s="377"/>
      <c r="X142" s="358"/>
      <c r="Y142" s="378"/>
      <c r="Z142" s="379"/>
      <c r="AA142" s="187"/>
      <c r="AB142" s="3"/>
    </row>
    <row r="143" spans="1:28" ht="21.75" customHeight="1" thickBot="1" x14ac:dyDescent="0.3">
      <c r="A143" s="4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2"/>
      <c r="M143" s="273" t="s">
        <v>0</v>
      </c>
      <c r="N143" s="274"/>
      <c r="O143" s="274"/>
      <c r="P143" s="274"/>
      <c r="Q143" s="274"/>
      <c r="R143" s="274"/>
      <c r="S143" s="274"/>
      <c r="T143" s="274"/>
      <c r="U143" s="274"/>
      <c r="V143" s="380"/>
      <c r="W143" s="381"/>
      <c r="X143" s="381">
        <f>X17+X38+X49+X112+X137+X107</f>
        <v>19872355</v>
      </c>
      <c r="Y143" s="381">
        <f>Y17+Y38+Y49+Y112+Y137+Y107+Y141</f>
        <v>19722355.039435118</v>
      </c>
      <c r="Z143" s="382">
        <f>Z17+Z38+Z49+Z112+Z137+Z107+Z141</f>
        <v>20054354.981887881</v>
      </c>
      <c r="AA143" s="3"/>
      <c r="AB143" s="2"/>
    </row>
    <row r="144" spans="1:28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3"/>
      <c r="Q144" s="3"/>
      <c r="R144" s="3"/>
      <c r="S144" s="3"/>
      <c r="T144" s="3"/>
      <c r="U144" s="3"/>
      <c r="V144" s="260"/>
      <c r="W144" s="260"/>
      <c r="X144" s="258"/>
      <c r="Y144" s="272"/>
      <c r="Z144" s="260"/>
      <c r="AA144" s="3"/>
      <c r="AB144" s="2"/>
    </row>
  </sheetData>
  <mergeCells count="95">
    <mergeCell ref="B118:N118"/>
    <mergeCell ref="G100:N100"/>
    <mergeCell ref="B101:N101"/>
    <mergeCell ref="B106:N106"/>
    <mergeCell ref="D112:N112"/>
    <mergeCell ref="F116:N116"/>
    <mergeCell ref="G117:N117"/>
    <mergeCell ref="D141:N141"/>
    <mergeCell ref="B119:N119"/>
    <mergeCell ref="B120:N120"/>
    <mergeCell ref="F122:N122"/>
    <mergeCell ref="G123:N123"/>
    <mergeCell ref="B124:N124"/>
    <mergeCell ref="B125:N125"/>
    <mergeCell ref="B126:N126"/>
    <mergeCell ref="B92:N92"/>
    <mergeCell ref="E93:N93"/>
    <mergeCell ref="F94:N94"/>
    <mergeCell ref="G95:N95"/>
    <mergeCell ref="B97:N97"/>
    <mergeCell ref="E98:N98"/>
    <mergeCell ref="F99:N99"/>
    <mergeCell ref="M9:Z9"/>
    <mergeCell ref="M10:Z10"/>
    <mergeCell ref="M11:Z11"/>
    <mergeCell ref="M12:Z12"/>
    <mergeCell ref="B96:N96"/>
    <mergeCell ref="B87:N87"/>
    <mergeCell ref="G76:N76"/>
    <mergeCell ref="B77:N77"/>
    <mergeCell ref="B78:N78"/>
    <mergeCell ref="E79:N79"/>
    <mergeCell ref="F80:N80"/>
    <mergeCell ref="G81:N81"/>
    <mergeCell ref="B82:N82"/>
    <mergeCell ref="B83:N83"/>
    <mergeCell ref="F84:N84"/>
    <mergeCell ref="G85:N85"/>
    <mergeCell ref="B86:N86"/>
    <mergeCell ref="B91:N91"/>
    <mergeCell ref="F75:N75"/>
    <mergeCell ref="G90:N90"/>
    <mergeCell ref="F70:N70"/>
    <mergeCell ref="G71:N71"/>
    <mergeCell ref="B72:N72"/>
    <mergeCell ref="B73:N73"/>
    <mergeCell ref="B63:N63"/>
    <mergeCell ref="F65:N65"/>
    <mergeCell ref="G66:N66"/>
    <mergeCell ref="B67:N67"/>
    <mergeCell ref="B68:N68"/>
    <mergeCell ref="E74:N74"/>
    <mergeCell ref="E88:N88"/>
    <mergeCell ref="F89:N89"/>
    <mergeCell ref="B62:N62"/>
    <mergeCell ref="F51:N51"/>
    <mergeCell ref="G52:N52"/>
    <mergeCell ref="B53:N53"/>
    <mergeCell ref="B54:N54"/>
    <mergeCell ref="F55:N55"/>
    <mergeCell ref="G56:N56"/>
    <mergeCell ref="B57:N57"/>
    <mergeCell ref="B58:N58"/>
    <mergeCell ref="E59:N59"/>
    <mergeCell ref="F60:N60"/>
    <mergeCell ref="G61:N61"/>
    <mergeCell ref="E69:N69"/>
    <mergeCell ref="E50:N50"/>
    <mergeCell ref="E39:N39"/>
    <mergeCell ref="F40:N40"/>
    <mergeCell ref="G41:N41"/>
    <mergeCell ref="B42:N42"/>
    <mergeCell ref="B43:N43"/>
    <mergeCell ref="E44:N44"/>
    <mergeCell ref="F45:N45"/>
    <mergeCell ref="G46:N46"/>
    <mergeCell ref="B47:N47"/>
    <mergeCell ref="B48:N48"/>
    <mergeCell ref="D49:N49"/>
    <mergeCell ref="P135:S135"/>
    <mergeCell ref="P15:S15"/>
    <mergeCell ref="P16:S16"/>
    <mergeCell ref="D17:N17"/>
    <mergeCell ref="D38:N38"/>
    <mergeCell ref="G18:N18"/>
    <mergeCell ref="B19:N19"/>
    <mergeCell ref="B20:N20"/>
    <mergeCell ref="G21:N21"/>
    <mergeCell ref="B22:N22"/>
    <mergeCell ref="B23:N23"/>
    <mergeCell ref="G25:N25"/>
    <mergeCell ref="B26:N26"/>
    <mergeCell ref="B27:N27"/>
    <mergeCell ref="B28:N28"/>
    <mergeCell ref="B29:N29"/>
  </mergeCells>
  <pageMargins left="1.1811023622047201" right="0.39370078740157499" top="0.78740157480314998" bottom="0.59055118110236204" header="0.31496063461453899" footer="0.31496063461453899"/>
  <pageSetup paperSize="9" fitToHeight="0" orientation="landscape" r:id="rId1"/>
  <headerFooter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SheetLayoutView="100" workbookViewId="0">
      <selection activeCell="A6" sqref="A6:D6"/>
    </sheetView>
  </sheetViews>
  <sheetFormatPr defaultRowHeight="12.75" x14ac:dyDescent="0.2"/>
  <cols>
    <col min="1" max="1" width="54" style="420" customWidth="1"/>
    <col min="2" max="4" width="10.5703125" style="420" customWidth="1"/>
    <col min="5" max="256" width="9.140625" style="420"/>
    <col min="257" max="257" width="64.7109375" style="420" bestFit="1" customWidth="1"/>
    <col min="258" max="260" width="10.5703125" style="420" customWidth="1"/>
    <col min="261" max="512" width="9.140625" style="420"/>
    <col min="513" max="513" width="64.7109375" style="420" bestFit="1" customWidth="1"/>
    <col min="514" max="516" width="10.5703125" style="420" customWidth="1"/>
    <col min="517" max="768" width="9.140625" style="420"/>
    <col min="769" max="769" width="64.7109375" style="420" bestFit="1" customWidth="1"/>
    <col min="770" max="772" width="10.5703125" style="420" customWidth="1"/>
    <col min="773" max="1024" width="9.140625" style="420"/>
    <col min="1025" max="1025" width="64.7109375" style="420" bestFit="1" customWidth="1"/>
    <col min="1026" max="1028" width="10.5703125" style="420" customWidth="1"/>
    <col min="1029" max="1280" width="9.140625" style="420"/>
    <col min="1281" max="1281" width="64.7109375" style="420" bestFit="1" customWidth="1"/>
    <col min="1282" max="1284" width="10.5703125" style="420" customWidth="1"/>
    <col min="1285" max="1536" width="9.140625" style="420"/>
    <col min="1537" max="1537" width="64.7109375" style="420" bestFit="1" customWidth="1"/>
    <col min="1538" max="1540" width="10.5703125" style="420" customWidth="1"/>
    <col min="1541" max="1792" width="9.140625" style="420"/>
    <col min="1793" max="1793" width="64.7109375" style="420" bestFit="1" customWidth="1"/>
    <col min="1794" max="1796" width="10.5703125" style="420" customWidth="1"/>
    <col min="1797" max="2048" width="9.140625" style="420"/>
    <col min="2049" max="2049" width="64.7109375" style="420" bestFit="1" customWidth="1"/>
    <col min="2050" max="2052" width="10.5703125" style="420" customWidth="1"/>
    <col min="2053" max="2304" width="9.140625" style="420"/>
    <col min="2305" max="2305" width="64.7109375" style="420" bestFit="1" customWidth="1"/>
    <col min="2306" max="2308" width="10.5703125" style="420" customWidth="1"/>
    <col min="2309" max="2560" width="9.140625" style="420"/>
    <col min="2561" max="2561" width="64.7109375" style="420" bestFit="1" customWidth="1"/>
    <col min="2562" max="2564" width="10.5703125" style="420" customWidth="1"/>
    <col min="2565" max="2816" width="9.140625" style="420"/>
    <col min="2817" max="2817" width="64.7109375" style="420" bestFit="1" customWidth="1"/>
    <col min="2818" max="2820" width="10.5703125" style="420" customWidth="1"/>
    <col min="2821" max="3072" width="9.140625" style="420"/>
    <col min="3073" max="3073" width="64.7109375" style="420" bestFit="1" customWidth="1"/>
    <col min="3074" max="3076" width="10.5703125" style="420" customWidth="1"/>
    <col min="3077" max="3328" width="9.140625" style="420"/>
    <col min="3329" max="3329" width="64.7109375" style="420" bestFit="1" customWidth="1"/>
    <col min="3330" max="3332" width="10.5703125" style="420" customWidth="1"/>
    <col min="3333" max="3584" width="9.140625" style="420"/>
    <col min="3585" max="3585" width="64.7109375" style="420" bestFit="1" customWidth="1"/>
    <col min="3586" max="3588" width="10.5703125" style="420" customWidth="1"/>
    <col min="3589" max="3840" width="9.140625" style="420"/>
    <col min="3841" max="3841" width="64.7109375" style="420" bestFit="1" customWidth="1"/>
    <col min="3842" max="3844" width="10.5703125" style="420" customWidth="1"/>
    <col min="3845" max="4096" width="9.140625" style="420"/>
    <col min="4097" max="4097" width="64.7109375" style="420" bestFit="1" customWidth="1"/>
    <col min="4098" max="4100" width="10.5703125" style="420" customWidth="1"/>
    <col min="4101" max="4352" width="9.140625" style="420"/>
    <col min="4353" max="4353" width="64.7109375" style="420" bestFit="1" customWidth="1"/>
    <col min="4354" max="4356" width="10.5703125" style="420" customWidth="1"/>
    <col min="4357" max="4608" width="9.140625" style="420"/>
    <col min="4609" max="4609" width="64.7109375" style="420" bestFit="1" customWidth="1"/>
    <col min="4610" max="4612" width="10.5703125" style="420" customWidth="1"/>
    <col min="4613" max="4864" width="9.140625" style="420"/>
    <col min="4865" max="4865" width="64.7109375" style="420" bestFit="1" customWidth="1"/>
    <col min="4866" max="4868" width="10.5703125" style="420" customWidth="1"/>
    <col min="4869" max="5120" width="9.140625" style="420"/>
    <col min="5121" max="5121" width="64.7109375" style="420" bestFit="1" customWidth="1"/>
    <col min="5122" max="5124" width="10.5703125" style="420" customWidth="1"/>
    <col min="5125" max="5376" width="9.140625" style="420"/>
    <col min="5377" max="5377" width="64.7109375" style="420" bestFit="1" customWidth="1"/>
    <col min="5378" max="5380" width="10.5703125" style="420" customWidth="1"/>
    <col min="5381" max="5632" width="9.140625" style="420"/>
    <col min="5633" max="5633" width="64.7109375" style="420" bestFit="1" customWidth="1"/>
    <col min="5634" max="5636" width="10.5703125" style="420" customWidth="1"/>
    <col min="5637" max="5888" width="9.140625" style="420"/>
    <col min="5889" max="5889" width="64.7109375" style="420" bestFit="1" customWidth="1"/>
    <col min="5890" max="5892" width="10.5703125" style="420" customWidth="1"/>
    <col min="5893" max="6144" width="9.140625" style="420"/>
    <col min="6145" max="6145" width="64.7109375" style="420" bestFit="1" customWidth="1"/>
    <col min="6146" max="6148" width="10.5703125" style="420" customWidth="1"/>
    <col min="6149" max="6400" width="9.140625" style="420"/>
    <col min="6401" max="6401" width="64.7109375" style="420" bestFit="1" customWidth="1"/>
    <col min="6402" max="6404" width="10.5703125" style="420" customWidth="1"/>
    <col min="6405" max="6656" width="9.140625" style="420"/>
    <col min="6657" max="6657" width="64.7109375" style="420" bestFit="1" customWidth="1"/>
    <col min="6658" max="6660" width="10.5703125" style="420" customWidth="1"/>
    <col min="6661" max="6912" width="9.140625" style="420"/>
    <col min="6913" max="6913" width="64.7109375" style="420" bestFit="1" customWidth="1"/>
    <col min="6914" max="6916" width="10.5703125" style="420" customWidth="1"/>
    <col min="6917" max="7168" width="9.140625" style="420"/>
    <col min="7169" max="7169" width="64.7109375" style="420" bestFit="1" customWidth="1"/>
    <col min="7170" max="7172" width="10.5703125" style="420" customWidth="1"/>
    <col min="7173" max="7424" width="9.140625" style="420"/>
    <col min="7425" max="7425" width="64.7109375" style="420" bestFit="1" customWidth="1"/>
    <col min="7426" max="7428" width="10.5703125" style="420" customWidth="1"/>
    <col min="7429" max="7680" width="9.140625" style="420"/>
    <col min="7681" max="7681" width="64.7109375" style="420" bestFit="1" customWidth="1"/>
    <col min="7682" max="7684" width="10.5703125" style="420" customWidth="1"/>
    <col min="7685" max="7936" width="9.140625" style="420"/>
    <col min="7937" max="7937" width="64.7109375" style="420" bestFit="1" customWidth="1"/>
    <col min="7938" max="7940" width="10.5703125" style="420" customWidth="1"/>
    <col min="7941" max="8192" width="9.140625" style="420"/>
    <col min="8193" max="8193" width="64.7109375" style="420" bestFit="1" customWidth="1"/>
    <col min="8194" max="8196" width="10.5703125" style="420" customWidth="1"/>
    <col min="8197" max="8448" width="9.140625" style="420"/>
    <col min="8449" max="8449" width="64.7109375" style="420" bestFit="1" customWidth="1"/>
    <col min="8450" max="8452" width="10.5703125" style="420" customWidth="1"/>
    <col min="8453" max="8704" width="9.140625" style="420"/>
    <col min="8705" max="8705" width="64.7109375" style="420" bestFit="1" customWidth="1"/>
    <col min="8706" max="8708" width="10.5703125" style="420" customWidth="1"/>
    <col min="8709" max="8960" width="9.140625" style="420"/>
    <col min="8961" max="8961" width="64.7109375" style="420" bestFit="1" customWidth="1"/>
    <col min="8962" max="8964" width="10.5703125" style="420" customWidth="1"/>
    <col min="8965" max="9216" width="9.140625" style="420"/>
    <col min="9217" max="9217" width="64.7109375" style="420" bestFit="1" customWidth="1"/>
    <col min="9218" max="9220" width="10.5703125" style="420" customWidth="1"/>
    <col min="9221" max="9472" width="9.140625" style="420"/>
    <col min="9473" max="9473" width="64.7109375" style="420" bestFit="1" customWidth="1"/>
    <col min="9474" max="9476" width="10.5703125" style="420" customWidth="1"/>
    <col min="9477" max="9728" width="9.140625" style="420"/>
    <col min="9729" max="9729" width="64.7109375" style="420" bestFit="1" customWidth="1"/>
    <col min="9730" max="9732" width="10.5703125" style="420" customWidth="1"/>
    <col min="9733" max="9984" width="9.140625" style="420"/>
    <col min="9985" max="9985" width="64.7109375" style="420" bestFit="1" customWidth="1"/>
    <col min="9986" max="9988" width="10.5703125" style="420" customWidth="1"/>
    <col min="9989" max="10240" width="9.140625" style="420"/>
    <col min="10241" max="10241" width="64.7109375" style="420" bestFit="1" customWidth="1"/>
    <col min="10242" max="10244" width="10.5703125" style="420" customWidth="1"/>
    <col min="10245" max="10496" width="9.140625" style="420"/>
    <col min="10497" max="10497" width="64.7109375" style="420" bestFit="1" customWidth="1"/>
    <col min="10498" max="10500" width="10.5703125" style="420" customWidth="1"/>
    <col min="10501" max="10752" width="9.140625" style="420"/>
    <col min="10753" max="10753" width="64.7109375" style="420" bestFit="1" customWidth="1"/>
    <col min="10754" max="10756" width="10.5703125" style="420" customWidth="1"/>
    <col min="10757" max="11008" width="9.140625" style="420"/>
    <col min="11009" max="11009" width="64.7109375" style="420" bestFit="1" customWidth="1"/>
    <col min="11010" max="11012" width="10.5703125" style="420" customWidth="1"/>
    <col min="11013" max="11264" width="9.140625" style="420"/>
    <col min="11265" max="11265" width="64.7109375" style="420" bestFit="1" customWidth="1"/>
    <col min="11266" max="11268" width="10.5703125" style="420" customWidth="1"/>
    <col min="11269" max="11520" width="9.140625" style="420"/>
    <col min="11521" max="11521" width="64.7109375" style="420" bestFit="1" customWidth="1"/>
    <col min="11522" max="11524" width="10.5703125" style="420" customWidth="1"/>
    <col min="11525" max="11776" width="9.140625" style="420"/>
    <col min="11777" max="11777" width="64.7109375" style="420" bestFit="1" customWidth="1"/>
    <col min="11778" max="11780" width="10.5703125" style="420" customWidth="1"/>
    <col min="11781" max="12032" width="9.140625" style="420"/>
    <col min="12033" max="12033" width="64.7109375" style="420" bestFit="1" customWidth="1"/>
    <col min="12034" max="12036" width="10.5703125" style="420" customWidth="1"/>
    <col min="12037" max="12288" width="9.140625" style="420"/>
    <col min="12289" max="12289" width="64.7109375" style="420" bestFit="1" customWidth="1"/>
    <col min="12290" max="12292" width="10.5703125" style="420" customWidth="1"/>
    <col min="12293" max="12544" width="9.140625" style="420"/>
    <col min="12545" max="12545" width="64.7109375" style="420" bestFit="1" customWidth="1"/>
    <col min="12546" max="12548" width="10.5703125" style="420" customWidth="1"/>
    <col min="12549" max="12800" width="9.140625" style="420"/>
    <col min="12801" max="12801" width="64.7109375" style="420" bestFit="1" customWidth="1"/>
    <col min="12802" max="12804" width="10.5703125" style="420" customWidth="1"/>
    <col min="12805" max="13056" width="9.140625" style="420"/>
    <col min="13057" max="13057" width="64.7109375" style="420" bestFit="1" customWidth="1"/>
    <col min="13058" max="13060" width="10.5703125" style="420" customWidth="1"/>
    <col min="13061" max="13312" width="9.140625" style="420"/>
    <col min="13313" max="13313" width="64.7109375" style="420" bestFit="1" customWidth="1"/>
    <col min="13314" max="13316" width="10.5703125" style="420" customWidth="1"/>
    <col min="13317" max="13568" width="9.140625" style="420"/>
    <col min="13569" max="13569" width="64.7109375" style="420" bestFit="1" customWidth="1"/>
    <col min="13570" max="13572" width="10.5703125" style="420" customWidth="1"/>
    <col min="13573" max="13824" width="9.140625" style="420"/>
    <col min="13825" max="13825" width="64.7109375" style="420" bestFit="1" customWidth="1"/>
    <col min="13826" max="13828" width="10.5703125" style="420" customWidth="1"/>
    <col min="13829" max="14080" width="9.140625" style="420"/>
    <col min="14081" max="14081" width="64.7109375" style="420" bestFit="1" customWidth="1"/>
    <col min="14082" max="14084" width="10.5703125" style="420" customWidth="1"/>
    <col min="14085" max="14336" width="9.140625" style="420"/>
    <col min="14337" max="14337" width="64.7109375" style="420" bestFit="1" customWidth="1"/>
    <col min="14338" max="14340" width="10.5703125" style="420" customWidth="1"/>
    <col min="14341" max="14592" width="9.140625" style="420"/>
    <col min="14593" max="14593" width="64.7109375" style="420" bestFit="1" customWidth="1"/>
    <col min="14594" max="14596" width="10.5703125" style="420" customWidth="1"/>
    <col min="14597" max="14848" width="9.140625" style="420"/>
    <col min="14849" max="14849" width="64.7109375" style="420" bestFit="1" customWidth="1"/>
    <col min="14850" max="14852" width="10.5703125" style="420" customWidth="1"/>
    <col min="14853" max="15104" width="9.140625" style="420"/>
    <col min="15105" max="15105" width="64.7109375" style="420" bestFit="1" customWidth="1"/>
    <col min="15106" max="15108" width="10.5703125" style="420" customWidth="1"/>
    <col min="15109" max="15360" width="9.140625" style="420"/>
    <col min="15361" max="15361" width="64.7109375" style="420" bestFit="1" customWidth="1"/>
    <col min="15362" max="15364" width="10.5703125" style="420" customWidth="1"/>
    <col min="15365" max="15616" width="9.140625" style="420"/>
    <col min="15617" max="15617" width="64.7109375" style="420" bestFit="1" customWidth="1"/>
    <col min="15618" max="15620" width="10.5703125" style="420" customWidth="1"/>
    <col min="15621" max="15872" width="9.140625" style="420"/>
    <col min="15873" max="15873" width="64.7109375" style="420" bestFit="1" customWidth="1"/>
    <col min="15874" max="15876" width="10.5703125" style="420" customWidth="1"/>
    <col min="15877" max="16128" width="9.140625" style="420"/>
    <col min="16129" max="16129" width="64.7109375" style="420" bestFit="1" customWidth="1"/>
    <col min="16130" max="16132" width="10.5703125" style="420" customWidth="1"/>
    <col min="16133" max="16384" width="9.140625" style="420"/>
  </cols>
  <sheetData>
    <row r="1" spans="1:7" x14ac:dyDescent="0.2">
      <c r="B1" s="887" t="s">
        <v>623</v>
      </c>
      <c r="C1" s="887"/>
      <c r="D1" s="887"/>
    </row>
    <row r="2" spans="1:7" x14ac:dyDescent="0.2">
      <c r="B2" s="887" t="s">
        <v>185</v>
      </c>
      <c r="C2" s="887"/>
      <c r="D2" s="887"/>
    </row>
    <row r="3" spans="1:7" ht="12.75" customHeight="1" x14ac:dyDescent="0.2">
      <c r="B3" s="888" t="s">
        <v>575</v>
      </c>
      <c r="C3" s="888"/>
      <c r="D3" s="888"/>
    </row>
    <row r="4" spans="1:7" x14ac:dyDescent="0.2">
      <c r="B4" s="887" t="s">
        <v>711</v>
      </c>
      <c r="C4" s="887"/>
      <c r="D4" s="887"/>
    </row>
    <row r="5" spans="1:7" x14ac:dyDescent="0.2">
      <c r="B5" s="421"/>
      <c r="C5" s="421"/>
      <c r="D5" s="421"/>
    </row>
    <row r="6" spans="1:7" ht="57" customHeight="1" x14ac:dyDescent="0.25">
      <c r="A6" s="780" t="s">
        <v>651</v>
      </c>
      <c r="B6" s="780"/>
      <c r="C6" s="780"/>
      <c r="D6" s="780"/>
      <c r="G6" s="420" t="s">
        <v>253</v>
      </c>
    </row>
    <row r="7" spans="1:7" ht="15.75" x14ac:dyDescent="0.25">
      <c r="A7" s="422"/>
    </row>
    <row r="8" spans="1:7" ht="81" customHeight="1" x14ac:dyDescent="0.2">
      <c r="A8" s="889" t="s">
        <v>652</v>
      </c>
      <c r="B8" s="889"/>
      <c r="C8" s="889"/>
      <c r="D8" s="889"/>
    </row>
    <row r="9" spans="1:7" ht="23.25" customHeight="1" x14ac:dyDescent="0.25">
      <c r="A9" s="423"/>
      <c r="B9" s="423"/>
      <c r="C9" s="885" t="s">
        <v>182</v>
      </c>
      <c r="D9" s="885"/>
    </row>
    <row r="10" spans="1:7" ht="15.75" x14ac:dyDescent="0.2">
      <c r="A10" s="886" t="s">
        <v>254</v>
      </c>
      <c r="B10" s="886" t="s">
        <v>255</v>
      </c>
      <c r="C10" s="886"/>
      <c r="D10" s="886"/>
    </row>
    <row r="11" spans="1:7" ht="15.75" x14ac:dyDescent="0.2">
      <c r="A11" s="886"/>
      <c r="B11" s="424" t="s">
        <v>187</v>
      </c>
      <c r="C11" s="424" t="s">
        <v>616</v>
      </c>
      <c r="D11" s="424" t="s">
        <v>636</v>
      </c>
    </row>
    <row r="12" spans="1:7" ht="31.5" x14ac:dyDescent="0.25">
      <c r="A12" s="425" t="s">
        <v>256</v>
      </c>
      <c r="B12" s="426"/>
      <c r="C12" s="426"/>
      <c r="D12" s="426"/>
    </row>
    <row r="13" spans="1:7" ht="31.5" x14ac:dyDescent="0.25">
      <c r="A13" s="427" t="s">
        <v>257</v>
      </c>
      <c r="B13" s="428">
        <v>0</v>
      </c>
      <c r="C13" s="428">
        <v>0</v>
      </c>
      <c r="D13" s="428">
        <v>0</v>
      </c>
    </row>
    <row r="14" spans="1:7" ht="31.5" x14ac:dyDescent="0.25">
      <c r="A14" s="425" t="s">
        <v>258</v>
      </c>
      <c r="B14" s="426">
        <v>0</v>
      </c>
      <c r="C14" s="426">
        <v>0</v>
      </c>
      <c r="D14" s="426">
        <v>0</v>
      </c>
    </row>
    <row r="15" spans="1:7" ht="31.5" x14ac:dyDescent="0.25">
      <c r="A15" s="425" t="s">
        <v>259</v>
      </c>
      <c r="B15" s="426">
        <v>0</v>
      </c>
      <c r="C15" s="426">
        <v>0</v>
      </c>
      <c r="D15" s="426">
        <v>0</v>
      </c>
    </row>
    <row r="16" spans="1:7" ht="31.5" x14ac:dyDescent="0.25">
      <c r="A16" s="427" t="s">
        <v>260</v>
      </c>
      <c r="B16" s="428">
        <v>0</v>
      </c>
      <c r="C16" s="428">
        <v>0</v>
      </c>
      <c r="D16" s="428">
        <v>0</v>
      </c>
    </row>
  </sheetData>
  <mergeCells count="9">
    <mergeCell ref="C9:D9"/>
    <mergeCell ref="A10:A11"/>
    <mergeCell ref="B10:D10"/>
    <mergeCell ref="B1:D1"/>
    <mergeCell ref="B2:D2"/>
    <mergeCell ref="B3:D3"/>
    <mergeCell ref="B4:D4"/>
    <mergeCell ref="A6:D6"/>
    <mergeCell ref="A8:D8"/>
  </mergeCells>
  <pageMargins left="0.61" right="0.17" top="0.2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нарматив дох</vt:lpstr>
      <vt:lpstr>коды адм</vt:lpstr>
      <vt:lpstr>доходы</vt:lpstr>
      <vt:lpstr>источники</vt:lpstr>
      <vt:lpstr>Ведомст</vt:lpstr>
      <vt:lpstr>Функц</vt:lpstr>
      <vt:lpstr>РзПр</vt:lpstr>
      <vt:lpstr>КЦСР</vt:lpstr>
      <vt:lpstr>прогр замств</vt:lpstr>
      <vt:lpstr>муниц гарант</vt:lpstr>
      <vt:lpstr>Функц!Заголовки_для_печати</vt:lpstr>
      <vt:lpstr>доходы!Область_печати</vt:lpstr>
      <vt:lpstr>'муниц гарант'!Область_печати</vt:lpstr>
      <vt:lpstr>'нарматив дох'!Область_печати</vt:lpstr>
      <vt:lpstr>'прогр замств'!Область_печати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</cp:lastModifiedBy>
  <cp:lastPrinted>2018-12-13T04:28:56Z</cp:lastPrinted>
  <dcterms:created xsi:type="dcterms:W3CDTF">2016-11-24T08:46:03Z</dcterms:created>
  <dcterms:modified xsi:type="dcterms:W3CDTF">2018-12-27T06:16:00Z</dcterms:modified>
</cp:coreProperties>
</file>