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320" windowHeight="11760" activeTab="7"/>
  </bookViews>
  <sheets>
    <sheet name="нарматив дох" sheetId="11" r:id="rId1"/>
    <sheet name="коды адм" sheetId="10" r:id="rId2"/>
    <sheet name="доходы" sheetId="9" r:id="rId3"/>
    <sheet name="источники" sheetId="6" r:id="rId4"/>
    <sheet name="Ведомст" sheetId="2" r:id="rId5"/>
    <sheet name="Функц" sheetId="3" r:id="rId6"/>
    <sheet name="РзПр" sheetId="4" r:id="rId7"/>
    <sheet name="КЦСР" sheetId="5" r:id="rId8"/>
    <sheet name="прогр замств" sheetId="7" r:id="rId9"/>
    <sheet name="муниц гарант" sheetId="8" r:id="rId10"/>
  </sheets>
  <externalReferences>
    <externalReference r:id="rId11"/>
  </externalReferences>
  <definedNames>
    <definedName name="__bookmark_1" localSheetId="2">[1]Доходы_НОВ!#REF!</definedName>
    <definedName name="__bookmark_1" localSheetId="1">[1]Доходы_НОВ!#REF!</definedName>
    <definedName name="__bookmark_1" localSheetId="0">[1]Доходы_НОВ!#REF!</definedName>
    <definedName name="__bookmark_1">[1]Доходы_НОВ!#REF!</definedName>
    <definedName name="__bookmark_3" localSheetId="2">#REF!</definedName>
    <definedName name="__bookmark_3" localSheetId="1">#REF!</definedName>
    <definedName name="__bookmark_3" localSheetId="0">#REF!</definedName>
    <definedName name="__bookmark_3">#REF!</definedName>
    <definedName name="__bookmark_4" localSheetId="2">#REF!</definedName>
    <definedName name="__bookmark_4" localSheetId="1">#REF!</definedName>
    <definedName name="__bookmark_4" localSheetId="0">#REF!</definedName>
    <definedName name="__bookmark_4">#REF!</definedName>
    <definedName name="__bookmark_5" localSheetId="2">#REF!</definedName>
    <definedName name="__bookmark_5" localSheetId="1">#REF!</definedName>
    <definedName name="__bookmark_5" localSheetId="0">#REF!</definedName>
    <definedName name="__bookmark_5">#REF!</definedName>
    <definedName name="_xlnm._FilterDatabase" localSheetId="4" hidden="1">Ведомст!$M$14:$Z$171</definedName>
    <definedName name="_xlnm._FilterDatabase" localSheetId="7" hidden="1">КЦСР!$M$16:$Z$152</definedName>
    <definedName name="_xlnm._FilterDatabase" localSheetId="6" hidden="1">РзПр!$M$11:$Z$165</definedName>
    <definedName name="_xlnm._FilterDatabase" localSheetId="5" hidden="1">Функц!$N$15:$AA$45</definedName>
    <definedName name="_xlnm.Print_Titles" localSheetId="5">Функц!$14:$15</definedName>
    <definedName name="_xlnm.Print_Area" localSheetId="2">доходы!$B$1:$F$113</definedName>
    <definedName name="_xlnm.Print_Area" localSheetId="9">'муниц гарант'!$A$1:$K$22</definedName>
    <definedName name="_xlnm.Print_Area" localSheetId="0">'нарматив дох'!$A$1:$C$149</definedName>
    <definedName name="_xlnm.Print_Area" localSheetId="8">'прогр замств'!$A$1:$D$22</definedName>
    <definedName name="ттт">[1]Доходы_НОВ!#REF!</definedName>
  </definedNames>
  <calcPr calcId="145621"/>
</workbook>
</file>

<file path=xl/calcChain.xml><?xml version="1.0" encoding="utf-8"?>
<calcChain xmlns="http://schemas.openxmlformats.org/spreadsheetml/2006/main">
  <c r="X116" i="5" l="1"/>
  <c r="X61" i="5" l="1"/>
  <c r="X17" i="2"/>
  <c r="X16" i="2"/>
  <c r="D32" i="9"/>
  <c r="X17" i="4" l="1"/>
  <c r="X18" i="4"/>
  <c r="X19" i="4"/>
  <c r="X20" i="4"/>
  <c r="X21" i="4"/>
  <c r="X22" i="2"/>
  <c r="X34" i="2"/>
  <c r="X35" i="2"/>
  <c r="X36" i="2"/>
  <c r="X37" i="2"/>
  <c r="D83" i="9" l="1"/>
  <c r="Z76" i="5" l="1"/>
  <c r="Y76" i="5"/>
  <c r="Z108" i="4"/>
  <c r="Y108" i="4"/>
  <c r="Z114" i="2"/>
  <c r="Y114" i="2"/>
  <c r="F88" i="9"/>
  <c r="F87" i="9" s="1"/>
  <c r="E88" i="9"/>
  <c r="E87" i="9" s="1"/>
  <c r="X76" i="5" l="1"/>
  <c r="X108" i="4"/>
  <c r="X114" i="2"/>
  <c r="D88" i="9"/>
  <c r="D87" i="9" s="1"/>
  <c r="X148" i="5" l="1"/>
  <c r="X147" i="5" s="1"/>
  <c r="X32" i="4"/>
  <c r="X31" i="4" s="1"/>
  <c r="X32" i="2" l="1"/>
  <c r="X31" i="2" s="1"/>
  <c r="E14" i="9"/>
  <c r="D14" i="9"/>
  <c r="E29" i="9" l="1"/>
  <c r="Y134" i="5" l="1"/>
  <c r="X134" i="5"/>
  <c r="Z135" i="5"/>
  <c r="Z134" i="5" s="1"/>
  <c r="Y135" i="5"/>
  <c r="X135" i="5"/>
  <c r="Z29" i="4"/>
  <c r="Z28" i="4" s="1"/>
  <c r="Y29" i="4"/>
  <c r="Y28" i="4" s="1"/>
  <c r="X29" i="4"/>
  <c r="X28" i="4" s="1"/>
  <c r="Z29" i="2"/>
  <c r="Z28" i="2" s="1"/>
  <c r="Y29" i="2"/>
  <c r="Y28" i="2" s="1"/>
  <c r="X29" i="2"/>
  <c r="X28" i="2" s="1"/>
  <c r="X114" i="5" l="1"/>
  <c r="Y114" i="5"/>
  <c r="Z114" i="5"/>
  <c r="Z47" i="5"/>
  <c r="Y47" i="5"/>
  <c r="X47" i="5"/>
  <c r="Z52" i="4"/>
  <c r="Z51" i="4" s="1"/>
  <c r="Y52" i="4"/>
  <c r="Y51" i="4" s="1"/>
  <c r="X52" i="4"/>
  <c r="X51" i="4" s="1"/>
  <c r="Z140" i="2"/>
  <c r="Y140" i="2"/>
  <c r="X140" i="2"/>
  <c r="Z58" i="2"/>
  <c r="Z57" i="2" s="1"/>
  <c r="Y57" i="2"/>
  <c r="Y58" i="2"/>
  <c r="X58" i="2"/>
  <c r="X57" i="2" s="1"/>
  <c r="F14" i="9" l="1"/>
  <c r="D29" i="9"/>
  <c r="Z109" i="5" l="1"/>
  <c r="Z108" i="5" s="1"/>
  <c r="Z107" i="5" s="1"/>
  <c r="Y109" i="5"/>
  <c r="Y108" i="5" s="1"/>
  <c r="Y107" i="5" s="1"/>
  <c r="X109" i="5"/>
  <c r="X108" i="5" s="1"/>
  <c r="X107" i="5" s="1"/>
  <c r="X40" i="2"/>
  <c r="X39" i="2" s="1"/>
  <c r="X32" i="5" l="1"/>
  <c r="X34" i="4"/>
  <c r="Y16" i="3"/>
  <c r="X129" i="2"/>
  <c r="F93" i="9"/>
  <c r="E93" i="9"/>
  <c r="D93" i="9"/>
  <c r="F95" i="9"/>
  <c r="E95" i="9"/>
  <c r="D95" i="9"/>
  <c r="F34" i="9"/>
  <c r="E34" i="9"/>
  <c r="D34" i="9"/>
  <c r="Z118" i="5" l="1"/>
  <c r="Z117" i="5" s="1"/>
  <c r="Y118" i="5"/>
  <c r="Y117" i="5" s="1"/>
  <c r="X118" i="5"/>
  <c r="X117" i="5" s="1"/>
  <c r="F32" i="9" l="1"/>
  <c r="E32" i="9"/>
  <c r="Z131" i="5" l="1"/>
  <c r="Y131" i="5"/>
  <c r="X131" i="5"/>
  <c r="X145" i="5"/>
  <c r="Y145" i="5"/>
  <c r="Z145" i="5"/>
  <c r="Z160" i="4"/>
  <c r="Y160" i="4"/>
  <c r="X160" i="4"/>
  <c r="Z166" i="2"/>
  <c r="Y166" i="2"/>
  <c r="X166" i="2"/>
  <c r="C38" i="6" l="1"/>
  <c r="C37" i="6" s="1"/>
  <c r="C36" i="6" s="1"/>
  <c r="Z36" i="5" l="1"/>
  <c r="Z35" i="5" s="1"/>
  <c r="Z34" i="5" s="1"/>
  <c r="Y36" i="5"/>
  <c r="Y35" i="5" s="1"/>
  <c r="Y34" i="5" s="1"/>
  <c r="X36" i="5"/>
  <c r="X35" i="5" s="1"/>
  <c r="X34" i="5" s="1"/>
  <c r="Z139" i="5" l="1"/>
  <c r="Z138" i="5" s="1"/>
  <c r="Z137" i="5" s="1"/>
  <c r="Y139" i="5"/>
  <c r="Y138" i="5" s="1"/>
  <c r="Y137" i="5" s="1"/>
  <c r="X139" i="5"/>
  <c r="X138" i="5" s="1"/>
  <c r="X137" i="5" s="1"/>
  <c r="Z130" i="5"/>
  <c r="Y130" i="5"/>
  <c r="X130" i="5"/>
  <c r="Z144" i="5"/>
  <c r="Z143" i="5" s="1"/>
  <c r="Y144" i="5"/>
  <c r="Y143" i="5" s="1"/>
  <c r="X144" i="5"/>
  <c r="X143" i="5" s="1"/>
  <c r="Z113" i="5"/>
  <c r="Z112" i="5" s="1"/>
  <c r="Z111" i="5" s="1"/>
  <c r="Y113" i="5"/>
  <c r="Y112" i="5" s="1"/>
  <c r="Y111" i="5" s="1"/>
  <c r="X113" i="5"/>
  <c r="X112" i="5" s="1"/>
  <c r="X111" i="5" s="1"/>
  <c r="Z30" i="5"/>
  <c r="Y30" i="5"/>
  <c r="X30" i="5"/>
  <c r="Z22" i="5"/>
  <c r="Y22" i="5"/>
  <c r="X22" i="5"/>
  <c r="Z159" i="4" l="1"/>
  <c r="Z158" i="4" s="1"/>
  <c r="Z157" i="4" s="1"/>
  <c r="Y159" i="4"/>
  <c r="Y158" i="4" s="1"/>
  <c r="Y157" i="4" s="1"/>
  <c r="X159" i="4"/>
  <c r="X158" i="4" s="1"/>
  <c r="X157" i="4" s="1"/>
  <c r="Z155" i="4"/>
  <c r="Z154" i="4" s="1"/>
  <c r="Y155" i="4"/>
  <c r="Y154" i="4" s="1"/>
  <c r="X155" i="4"/>
  <c r="X154" i="4" s="1"/>
  <c r="Z80" i="4"/>
  <c r="Z79" i="4" s="1"/>
  <c r="Z78" i="4" s="1"/>
  <c r="Y80" i="4"/>
  <c r="Y79" i="4" s="1"/>
  <c r="Y78" i="4" s="1"/>
  <c r="X80" i="4"/>
  <c r="X79" i="4" s="1"/>
  <c r="X78" i="4" s="1"/>
  <c r="Z47" i="4"/>
  <c r="Z46" i="4" s="1"/>
  <c r="Z45" i="4" s="1"/>
  <c r="Y47" i="4"/>
  <c r="Y46" i="4" s="1"/>
  <c r="Y45" i="4" s="1"/>
  <c r="X47" i="4"/>
  <c r="X46" i="4" s="1"/>
  <c r="X45" i="4" s="1"/>
  <c r="Z38" i="4"/>
  <c r="Y38" i="4"/>
  <c r="X38" i="4"/>
  <c r="AA42" i="3"/>
  <c r="Z42" i="3"/>
  <c r="Y42" i="3"/>
  <c r="AA40" i="3"/>
  <c r="Z40" i="3"/>
  <c r="Y40" i="3"/>
  <c r="AA23" i="3"/>
  <c r="Z23" i="3"/>
  <c r="Y23" i="3"/>
  <c r="Z44" i="2"/>
  <c r="Y44" i="2"/>
  <c r="X44" i="2"/>
  <c r="Z126" i="2"/>
  <c r="Z86" i="2"/>
  <c r="Z85" i="2" s="1"/>
  <c r="Z84" i="2" s="1"/>
  <c r="Y86" i="2"/>
  <c r="Y85" i="2" s="1"/>
  <c r="Y84" i="2" s="1"/>
  <c r="X86" i="2"/>
  <c r="X85" i="2" s="1"/>
  <c r="X84" i="2" s="1"/>
  <c r="Z165" i="2"/>
  <c r="Z164" i="2" s="1"/>
  <c r="Z163" i="2" s="1"/>
  <c r="Y165" i="2"/>
  <c r="Y164" i="2" s="1"/>
  <c r="Y163" i="2" s="1"/>
  <c r="X165" i="2"/>
  <c r="X164" i="2" s="1"/>
  <c r="X163" i="2" s="1"/>
  <c r="Z161" i="2"/>
  <c r="Z160" i="2" s="1"/>
  <c r="Z159" i="2" s="1"/>
  <c r="Y161" i="2"/>
  <c r="Y160" i="2" s="1"/>
  <c r="Y159" i="2" s="1"/>
  <c r="X161" i="2"/>
  <c r="X160" i="2" s="1"/>
  <c r="X159" i="2" s="1"/>
  <c r="Z152" i="4" l="1"/>
  <c r="Z151" i="4" s="1"/>
  <c r="Z153" i="4"/>
  <c r="X152" i="4"/>
  <c r="X151" i="4" s="1"/>
  <c r="X153" i="4"/>
  <c r="Y152" i="4"/>
  <c r="Y151" i="4" s="1"/>
  <c r="Y153" i="4"/>
  <c r="X157" i="2"/>
  <c r="X158" i="2"/>
  <c r="Z157" i="2"/>
  <c r="Z158" i="2"/>
  <c r="Y157" i="2"/>
  <c r="Y158" i="2"/>
  <c r="Z53" i="2"/>
  <c r="Z52" i="2" s="1"/>
  <c r="Z51" i="2" s="1"/>
  <c r="Y53" i="2"/>
  <c r="Y52" i="2" s="1"/>
  <c r="Y51" i="2" s="1"/>
  <c r="Y42" i="2" s="1"/>
  <c r="X53" i="2"/>
  <c r="X52" i="2" s="1"/>
  <c r="X51" i="2" s="1"/>
  <c r="F110" i="9" l="1"/>
  <c r="F109" i="9" s="1"/>
  <c r="E110" i="9"/>
  <c r="D110" i="9"/>
  <c r="D109" i="9" s="1"/>
  <c r="E109" i="9"/>
  <c r="F100" i="9"/>
  <c r="E100" i="9"/>
  <c r="D100" i="9"/>
  <c r="F98" i="9"/>
  <c r="E98" i="9"/>
  <c r="D98" i="9"/>
  <c r="D97" i="9"/>
  <c r="F91" i="9"/>
  <c r="E91" i="9"/>
  <c r="D91" i="9"/>
  <c r="D90" i="9" s="1"/>
  <c r="F83" i="9"/>
  <c r="E83" i="9"/>
  <c r="F80" i="9"/>
  <c r="F79" i="9" s="1"/>
  <c r="E80" i="9"/>
  <c r="E79" i="9" s="1"/>
  <c r="D80" i="9"/>
  <c r="D79" i="9" s="1"/>
  <c r="D78" i="9" s="1"/>
  <c r="D77" i="9" s="1"/>
  <c r="F74" i="9"/>
  <c r="E74" i="9"/>
  <c r="D74" i="9"/>
  <c r="F72" i="9"/>
  <c r="E72" i="9"/>
  <c r="D72" i="9"/>
  <c r="D71" i="9" s="1"/>
  <c r="F69" i="9"/>
  <c r="F68" i="9" s="1"/>
  <c r="E69" i="9"/>
  <c r="E68" i="9" s="1"/>
  <c r="D69" i="9"/>
  <c r="D68" i="9" s="1"/>
  <c r="F66" i="9"/>
  <c r="F65" i="9" s="1"/>
  <c r="E66" i="9"/>
  <c r="E65" i="9" s="1"/>
  <c r="D66" i="9"/>
  <c r="D65" i="9" s="1"/>
  <c r="F63" i="9"/>
  <c r="F62" i="9" s="1"/>
  <c r="E63" i="9"/>
  <c r="E62" i="9" s="1"/>
  <c r="D63" i="9"/>
  <c r="D62" i="9" s="1"/>
  <c r="F60" i="9"/>
  <c r="F59" i="9" s="1"/>
  <c r="E60" i="9"/>
  <c r="E59" i="9" s="1"/>
  <c r="D60" i="9"/>
  <c r="D59" i="9" s="1"/>
  <c r="F56" i="9"/>
  <c r="E56" i="9"/>
  <c r="D56" i="9"/>
  <c r="F54" i="9"/>
  <c r="E54" i="9"/>
  <c r="D54" i="9"/>
  <c r="D53" i="9" s="1"/>
  <c r="D52" i="9" s="1"/>
  <c r="F50" i="9"/>
  <c r="F49" i="9" s="1"/>
  <c r="E50" i="9"/>
  <c r="E49" i="9" s="1"/>
  <c r="D50" i="9"/>
  <c r="D49" i="9" s="1"/>
  <c r="F47" i="9"/>
  <c r="E47" i="9"/>
  <c r="D47" i="9"/>
  <c r="F45" i="9"/>
  <c r="E45" i="9"/>
  <c r="D45" i="9"/>
  <c r="F41" i="9"/>
  <c r="F40" i="9" s="1"/>
  <c r="F39" i="9" s="1"/>
  <c r="E41" i="9"/>
  <c r="E40" i="9" s="1"/>
  <c r="E39" i="9" s="1"/>
  <c r="D41" i="9"/>
  <c r="D40" i="9" s="1"/>
  <c r="D39" i="9" s="1"/>
  <c r="F37" i="9"/>
  <c r="F36" i="9" s="1"/>
  <c r="E37" i="9"/>
  <c r="E36" i="9" s="1"/>
  <c r="D37" i="9"/>
  <c r="D36" i="9" s="1"/>
  <c r="F29" i="9"/>
  <c r="F25" i="9"/>
  <c r="F24" i="9" s="1"/>
  <c r="E25" i="9"/>
  <c r="E24" i="9" s="1"/>
  <c r="D25" i="9"/>
  <c r="D24" i="9" s="1"/>
  <c r="F19" i="9"/>
  <c r="F18" i="9" s="1"/>
  <c r="E19" i="9"/>
  <c r="E18" i="9" s="1"/>
  <c r="D19" i="9"/>
  <c r="D18" i="9" s="1"/>
  <c r="F13" i="9"/>
  <c r="E13" i="9"/>
  <c r="D13" i="9"/>
  <c r="E38" i="6"/>
  <c r="E37" i="6" s="1"/>
  <c r="E36" i="6" s="1"/>
  <c r="D38" i="6"/>
  <c r="D37" i="6" s="1"/>
  <c r="D36" i="6" s="1"/>
  <c r="E34" i="6"/>
  <c r="D34" i="6"/>
  <c r="C34" i="6"/>
  <c r="E28" i="6"/>
  <c r="D28" i="6"/>
  <c r="C28" i="6"/>
  <c r="E26" i="6"/>
  <c r="D26" i="6"/>
  <c r="C26" i="6"/>
  <c r="E25" i="6"/>
  <c r="D25" i="6"/>
  <c r="C25" i="6"/>
  <c r="E23" i="6"/>
  <c r="D23" i="6"/>
  <c r="C23" i="6"/>
  <c r="E21" i="6"/>
  <c r="D21" i="6"/>
  <c r="C21" i="6"/>
  <c r="C19" i="6"/>
  <c r="C13" i="6" s="1"/>
  <c r="E17" i="6"/>
  <c r="D17" i="6"/>
  <c r="C17" i="6"/>
  <c r="E15" i="6"/>
  <c r="D15" i="6"/>
  <c r="C15" i="6"/>
  <c r="E14" i="6"/>
  <c r="D14" i="6"/>
  <c r="D13" i="6" s="1"/>
  <c r="C14" i="6"/>
  <c r="Z127" i="5"/>
  <c r="Z126" i="5" s="1"/>
  <c r="Z125" i="5" s="1"/>
  <c r="Z122" i="5"/>
  <c r="Z121" i="5" s="1"/>
  <c r="Z120" i="5" s="1"/>
  <c r="Z104" i="5"/>
  <c r="Z103" i="5" s="1"/>
  <c r="Z102" i="5" s="1"/>
  <c r="Z100" i="5"/>
  <c r="Z99" i="5" s="1"/>
  <c r="Z98" i="5" s="1"/>
  <c r="Z97" i="5" s="1"/>
  <c r="Z95" i="5"/>
  <c r="Z94" i="5" s="1"/>
  <c r="Z93" i="5" s="1"/>
  <c r="Z92" i="5" s="1"/>
  <c r="Z90" i="5"/>
  <c r="Z89" i="5" s="1"/>
  <c r="Z88" i="5" s="1"/>
  <c r="Z86" i="5"/>
  <c r="Z85" i="5" s="1"/>
  <c r="Z84" i="5" s="1"/>
  <c r="Z81" i="5"/>
  <c r="Z80" i="5" s="1"/>
  <c r="Z79" i="5" s="1"/>
  <c r="Z78" i="5" s="1"/>
  <c r="Z74" i="5"/>
  <c r="Z73" i="5" s="1"/>
  <c r="Z72" i="5" s="1"/>
  <c r="Z71" i="5" s="1"/>
  <c r="Z69" i="5"/>
  <c r="Z68" i="5" s="1"/>
  <c r="Z67" i="5" s="1"/>
  <c r="Z66" i="5" s="1"/>
  <c r="Z64" i="5"/>
  <c r="Z63" i="5" s="1"/>
  <c r="Z62" i="5" s="1"/>
  <c r="Z59" i="5"/>
  <c r="Z58" i="5" s="1"/>
  <c r="Z57" i="5" s="1"/>
  <c r="Z55" i="5"/>
  <c r="Z54" i="5" s="1"/>
  <c r="Z53" i="5" s="1"/>
  <c r="Z46" i="5"/>
  <c r="Z45" i="5" s="1"/>
  <c r="Z44" i="5" s="1"/>
  <c r="Z42" i="5"/>
  <c r="Z41" i="5" s="1"/>
  <c r="Z40" i="5" s="1"/>
  <c r="Z39" i="5" s="1"/>
  <c r="Z26" i="5"/>
  <c r="Z25" i="5" s="1"/>
  <c r="Z21" i="5"/>
  <c r="Z19" i="5"/>
  <c r="Z18" i="5" s="1"/>
  <c r="Y127" i="5"/>
  <c r="Y126" i="5" s="1"/>
  <c r="Y125" i="5" s="1"/>
  <c r="Y122" i="5"/>
  <c r="Y121" i="5" s="1"/>
  <c r="Y120" i="5" s="1"/>
  <c r="Y104" i="5"/>
  <c r="Y103" i="5" s="1"/>
  <c r="Y102" i="5" s="1"/>
  <c r="Y100" i="5"/>
  <c r="Y99" i="5" s="1"/>
  <c r="Y98" i="5" s="1"/>
  <c r="Y97" i="5" s="1"/>
  <c r="Y95" i="5"/>
  <c r="Y94" i="5" s="1"/>
  <c r="Y93" i="5" s="1"/>
  <c r="Y92" i="5" s="1"/>
  <c r="Y90" i="5"/>
  <c r="Y89" i="5" s="1"/>
  <c r="Y88" i="5" s="1"/>
  <c r="Y86" i="5"/>
  <c r="Y85" i="5" s="1"/>
  <c r="Y84" i="5" s="1"/>
  <c r="Y81" i="5"/>
  <c r="Y80" i="5" s="1"/>
  <c r="Y79" i="5" s="1"/>
  <c r="Y78" i="5" s="1"/>
  <c r="Y74" i="5"/>
  <c r="Y73" i="5" s="1"/>
  <c r="Y72" i="5" s="1"/>
  <c r="Y71" i="5" s="1"/>
  <c r="Y69" i="5"/>
  <c r="Y68" i="5" s="1"/>
  <c r="Y67" i="5" s="1"/>
  <c r="Y66" i="5" s="1"/>
  <c r="Y64" i="5"/>
  <c r="Y63" i="5" s="1"/>
  <c r="Y62" i="5" s="1"/>
  <c r="Y59" i="5"/>
  <c r="Y58" i="5" s="1"/>
  <c r="Y57" i="5" s="1"/>
  <c r="Y55" i="5"/>
  <c r="Y54" i="5" s="1"/>
  <c r="Y53" i="5" s="1"/>
  <c r="Y46" i="5"/>
  <c r="Y45" i="5" s="1"/>
  <c r="Y44" i="5" s="1"/>
  <c r="Y42" i="5"/>
  <c r="Y41" i="5" s="1"/>
  <c r="Y40" i="5" s="1"/>
  <c r="Y39" i="5" s="1"/>
  <c r="Y26" i="5"/>
  <c r="Y25" i="5" s="1"/>
  <c r="Y21" i="5"/>
  <c r="Y19" i="5"/>
  <c r="Y18" i="5" s="1"/>
  <c r="X150" i="5"/>
  <c r="X19" i="5"/>
  <c r="X18" i="5" s="1"/>
  <c r="X21" i="5"/>
  <c r="X26" i="5"/>
  <c r="X25" i="5" s="1"/>
  <c r="X42" i="5"/>
  <c r="X41" i="5" s="1"/>
  <c r="X40" i="5" s="1"/>
  <c r="X39" i="5" s="1"/>
  <c r="X46" i="5"/>
  <c r="X45" i="5" s="1"/>
  <c r="X44" i="5" s="1"/>
  <c r="X55" i="5"/>
  <c r="X54" i="5" s="1"/>
  <c r="X53" i="5" s="1"/>
  <c r="X59" i="5"/>
  <c r="X58" i="5" s="1"/>
  <c r="X57" i="5" s="1"/>
  <c r="X64" i="5"/>
  <c r="X63" i="5" s="1"/>
  <c r="X62" i="5" s="1"/>
  <c r="X69" i="5"/>
  <c r="X68" i="5" s="1"/>
  <c r="X67" i="5" s="1"/>
  <c r="X66" i="5" s="1"/>
  <c r="X74" i="5"/>
  <c r="X73" i="5" s="1"/>
  <c r="X72" i="5" s="1"/>
  <c r="X71" i="5" s="1"/>
  <c r="X81" i="5"/>
  <c r="X80" i="5" s="1"/>
  <c r="X79" i="5" s="1"/>
  <c r="X78" i="5" s="1"/>
  <c r="X86" i="5"/>
  <c r="X85" i="5" s="1"/>
  <c r="X84" i="5" s="1"/>
  <c r="X90" i="5"/>
  <c r="X89" i="5" s="1"/>
  <c r="X88" i="5" s="1"/>
  <c r="X95" i="5"/>
  <c r="X94" i="5" s="1"/>
  <c r="X93" i="5" s="1"/>
  <c r="X92" i="5" s="1"/>
  <c r="X100" i="5"/>
  <c r="X99" i="5" s="1"/>
  <c r="X98" i="5" s="1"/>
  <c r="X97" i="5" s="1"/>
  <c r="X104" i="5"/>
  <c r="X103" i="5" s="1"/>
  <c r="X102" i="5" s="1"/>
  <c r="X122" i="5"/>
  <c r="X121" i="5" s="1"/>
  <c r="X120" i="5" s="1"/>
  <c r="X127" i="5"/>
  <c r="X126" i="5" s="1"/>
  <c r="X125" i="5" s="1"/>
  <c r="Z149" i="4"/>
  <c r="Z148" i="4" s="1"/>
  <c r="Z147" i="4" s="1"/>
  <c r="Z146" i="4" s="1"/>
  <c r="Z145" i="4" s="1"/>
  <c r="Z143" i="4"/>
  <c r="Z142" i="4" s="1"/>
  <c r="Z141" i="4" s="1"/>
  <c r="Z140" i="4" s="1"/>
  <c r="Z134" i="4"/>
  <c r="Z133" i="4" s="1"/>
  <c r="Z132" i="4" s="1"/>
  <c r="Z127" i="4" s="1"/>
  <c r="Z130" i="4"/>
  <c r="Z129" i="4" s="1"/>
  <c r="Z128" i="4" s="1"/>
  <c r="Z123" i="4"/>
  <c r="Z122" i="4" s="1"/>
  <c r="Z120" i="4"/>
  <c r="Z119" i="4" s="1"/>
  <c r="Z114" i="4"/>
  <c r="Z113" i="4" s="1"/>
  <c r="Z112" i="4" s="1"/>
  <c r="Z111" i="4" s="1"/>
  <c r="Z110" i="4" s="1"/>
  <c r="Z106" i="4"/>
  <c r="Z105" i="4" s="1"/>
  <c r="Z104" i="4" s="1"/>
  <c r="Z103" i="4" s="1"/>
  <c r="Z102" i="4" s="1"/>
  <c r="Z99" i="4"/>
  <c r="Z98" i="4" s="1"/>
  <c r="Z96" i="4"/>
  <c r="Z95" i="4" s="1"/>
  <c r="Z90" i="4"/>
  <c r="Z89" i="4" s="1"/>
  <c r="Z87" i="4"/>
  <c r="Z86" i="4" s="1"/>
  <c r="Z76" i="4"/>
  <c r="Z75" i="4" s="1"/>
  <c r="Z74" i="4" s="1"/>
  <c r="Z73" i="4" s="1"/>
  <c r="Z72" i="4" s="1"/>
  <c r="Z70" i="4"/>
  <c r="Z69" i="4" s="1"/>
  <c r="Z68" i="4" s="1"/>
  <c r="Z67" i="4" s="1"/>
  <c r="Z66" i="4" s="1"/>
  <c r="Z64" i="4"/>
  <c r="Z63" i="4" s="1"/>
  <c r="Z62" i="4" s="1"/>
  <c r="Z58" i="4"/>
  <c r="Z57" i="4" s="1"/>
  <c r="Z56" i="4" s="1"/>
  <c r="Z55" i="4" s="1"/>
  <c r="Z54" i="4" s="1"/>
  <c r="Z41" i="4"/>
  <c r="Z25" i="4"/>
  <c r="Z24" i="4" s="1"/>
  <c r="Z15" i="4"/>
  <c r="Z14" i="4" s="1"/>
  <c r="Z13" i="4" s="1"/>
  <c r="Y149" i="4"/>
  <c r="Y148" i="4" s="1"/>
  <c r="Y147" i="4" s="1"/>
  <c r="Y146" i="4" s="1"/>
  <c r="Y145" i="4" s="1"/>
  <c r="Y143" i="4"/>
  <c r="Y142" i="4" s="1"/>
  <c r="Y141" i="4" s="1"/>
  <c r="Y140" i="4" s="1"/>
  <c r="Y134" i="4"/>
  <c r="Y133" i="4" s="1"/>
  <c r="Y132" i="4" s="1"/>
  <c r="Y127" i="4" s="1"/>
  <c r="Y130" i="4"/>
  <c r="Y129" i="4" s="1"/>
  <c r="Y128" i="4" s="1"/>
  <c r="Y123" i="4"/>
  <c r="Y122" i="4" s="1"/>
  <c r="Y120" i="4"/>
  <c r="Y119" i="4" s="1"/>
  <c r="Y114" i="4"/>
  <c r="Y113" i="4" s="1"/>
  <c r="Y112" i="4" s="1"/>
  <c r="Y111" i="4" s="1"/>
  <c r="Y110" i="4" s="1"/>
  <c r="Y106" i="4"/>
  <c r="Y105" i="4" s="1"/>
  <c r="Y104" i="4" s="1"/>
  <c r="Y103" i="4" s="1"/>
  <c r="Y102" i="4" s="1"/>
  <c r="Y99" i="4"/>
  <c r="Y98" i="4" s="1"/>
  <c r="Y96" i="4"/>
  <c r="Y95" i="4" s="1"/>
  <c r="Y90" i="4"/>
  <c r="Y89" i="4" s="1"/>
  <c r="Y87" i="4"/>
  <c r="Y86" i="4" s="1"/>
  <c r="Y76" i="4"/>
  <c r="Y75" i="4" s="1"/>
  <c r="Y74" i="4" s="1"/>
  <c r="Y73" i="4" s="1"/>
  <c r="Y72" i="4" s="1"/>
  <c r="Y70" i="4"/>
  <c r="Y69" i="4" s="1"/>
  <c r="Y68" i="4" s="1"/>
  <c r="Y67" i="4" s="1"/>
  <c r="Y66" i="4" s="1"/>
  <c r="Y64" i="4"/>
  <c r="Y63" i="4" s="1"/>
  <c r="Y62" i="4" s="1"/>
  <c r="Y58" i="4"/>
  <c r="Y57" i="4" s="1"/>
  <c r="Y56" i="4" s="1"/>
  <c r="Y55" i="4" s="1"/>
  <c r="Y54" i="4" s="1"/>
  <c r="Y41" i="4"/>
  <c r="Y25" i="4"/>
  <c r="Y24" i="4" s="1"/>
  <c r="Y15" i="4"/>
  <c r="Y14" i="4" s="1"/>
  <c r="Y13" i="4" s="1"/>
  <c r="X163" i="4"/>
  <c r="X15" i="4"/>
  <c r="X14" i="4" s="1"/>
  <c r="X13" i="4" s="1"/>
  <c r="X25" i="4"/>
  <c r="X24" i="4" s="1"/>
  <c r="X23" i="4" s="1"/>
  <c r="X41" i="4"/>
  <c r="X58" i="4"/>
  <c r="X57" i="4" s="1"/>
  <c r="X56" i="4" s="1"/>
  <c r="X55" i="4" s="1"/>
  <c r="X54" i="4" s="1"/>
  <c r="X64" i="4"/>
  <c r="X63" i="4" s="1"/>
  <c r="X62" i="4" s="1"/>
  <c r="X70" i="4"/>
  <c r="X69" i="4" s="1"/>
  <c r="X68" i="4" s="1"/>
  <c r="X67" i="4" s="1"/>
  <c r="X66" i="4" s="1"/>
  <c r="X76" i="4"/>
  <c r="X75" i="4" s="1"/>
  <c r="X74" i="4" s="1"/>
  <c r="X73" i="4" s="1"/>
  <c r="X72" i="4" s="1"/>
  <c r="X87" i="4"/>
  <c r="X86" i="4" s="1"/>
  <c r="X90" i="4"/>
  <c r="X89" i="4" s="1"/>
  <c r="X96" i="4"/>
  <c r="X95" i="4" s="1"/>
  <c r="X99" i="4"/>
  <c r="X98" i="4" s="1"/>
  <c r="X106" i="4"/>
  <c r="X105" i="4" s="1"/>
  <c r="X114" i="4"/>
  <c r="X113" i="4" s="1"/>
  <c r="X112" i="4" s="1"/>
  <c r="X111" i="4" s="1"/>
  <c r="X110" i="4" s="1"/>
  <c r="X120" i="4"/>
  <c r="X119" i="4" s="1"/>
  <c r="X123" i="4"/>
  <c r="X122" i="4" s="1"/>
  <c r="X130" i="4"/>
  <c r="X129" i="4" s="1"/>
  <c r="X128" i="4" s="1"/>
  <c r="X134" i="4"/>
  <c r="X133" i="4" s="1"/>
  <c r="X132" i="4" s="1"/>
  <c r="X143" i="4"/>
  <c r="X142" i="4" s="1"/>
  <c r="X141" i="4" s="1"/>
  <c r="X140" i="4" s="1"/>
  <c r="X149" i="4"/>
  <c r="X148" i="4" s="1"/>
  <c r="X147" i="4" s="1"/>
  <c r="X146" i="4" s="1"/>
  <c r="X145" i="4" s="1"/>
  <c r="AA37" i="3"/>
  <c r="AA35" i="3"/>
  <c r="AA31" i="3"/>
  <c r="AA28" i="3"/>
  <c r="AA21" i="3"/>
  <c r="AA16" i="3"/>
  <c r="Z37" i="3"/>
  <c r="Z35" i="3"/>
  <c r="Z31" i="3"/>
  <c r="Z28" i="3"/>
  <c r="Z21" i="3"/>
  <c r="Z16" i="3"/>
  <c r="Y37" i="3"/>
  <c r="Y31" i="3"/>
  <c r="Y28" i="3"/>
  <c r="Y21" i="3"/>
  <c r="Y35" i="3"/>
  <c r="Y44" i="3"/>
  <c r="Z155" i="2"/>
  <c r="Z154" i="2" s="1"/>
  <c r="Z153" i="2" s="1"/>
  <c r="Z152" i="2" s="1"/>
  <c r="Z151" i="2" s="1"/>
  <c r="Z149" i="2"/>
  <c r="Z148" i="2" s="1"/>
  <c r="Z147" i="2" s="1"/>
  <c r="Z146" i="2" s="1"/>
  <c r="Z145" i="2" s="1"/>
  <c r="Z139" i="2"/>
  <c r="Z138" i="2" s="1"/>
  <c r="Z136" i="2"/>
  <c r="Z135" i="2" s="1"/>
  <c r="Z134" i="2" s="1"/>
  <c r="Z129" i="2"/>
  <c r="Z128" i="2" s="1"/>
  <c r="Z125" i="2"/>
  <c r="Z120" i="2"/>
  <c r="Z119" i="2" s="1"/>
  <c r="Z118" i="2" s="1"/>
  <c r="Z117" i="2" s="1"/>
  <c r="Z116" i="2" s="1"/>
  <c r="Z112" i="2"/>
  <c r="Z111" i="2" s="1"/>
  <c r="Z105" i="2"/>
  <c r="Z104" i="2" s="1"/>
  <c r="Z102" i="2"/>
  <c r="Z101" i="2" s="1"/>
  <c r="Z96" i="2"/>
  <c r="Z95" i="2" s="1"/>
  <c r="Z93" i="2"/>
  <c r="Z92" i="2" s="1"/>
  <c r="Z82" i="2"/>
  <c r="Z81" i="2" s="1"/>
  <c r="Z80" i="2" s="1"/>
  <c r="Z79" i="2" s="1"/>
  <c r="Z78" i="2" s="1"/>
  <c r="Z76" i="2"/>
  <c r="Z75" i="2" s="1"/>
  <c r="Z74" i="2" s="1"/>
  <c r="Z73" i="2" s="1"/>
  <c r="Z72" i="2" s="1"/>
  <c r="Z70" i="2"/>
  <c r="Z69" i="2" s="1"/>
  <c r="Z68" i="2" s="1"/>
  <c r="Z64" i="2"/>
  <c r="Z63" i="2" s="1"/>
  <c r="Z62" i="2" s="1"/>
  <c r="Z61" i="2" s="1"/>
  <c r="Z60" i="2" s="1"/>
  <c r="Z47" i="2"/>
  <c r="Z25" i="2"/>
  <c r="Z24" i="2" s="1"/>
  <c r="Z20" i="2"/>
  <c r="Z19" i="2" s="1"/>
  <c r="Y155" i="2"/>
  <c r="Y154" i="2" s="1"/>
  <c r="Y153" i="2" s="1"/>
  <c r="Y152" i="2" s="1"/>
  <c r="Y151" i="2" s="1"/>
  <c r="Y149" i="2"/>
  <c r="Y148" i="2" s="1"/>
  <c r="Y147" i="2" s="1"/>
  <c r="Y146" i="2" s="1"/>
  <c r="Y145" i="2" s="1"/>
  <c r="Y139" i="2"/>
  <c r="Y138" i="2" s="1"/>
  <c r="Y136" i="2"/>
  <c r="Y135" i="2" s="1"/>
  <c r="Y129" i="2"/>
  <c r="Y128" i="2" s="1"/>
  <c r="Y126" i="2"/>
  <c r="Y125" i="2" s="1"/>
  <c r="Y120" i="2"/>
  <c r="Y119" i="2" s="1"/>
  <c r="Y118" i="2" s="1"/>
  <c r="Y117" i="2" s="1"/>
  <c r="Y116" i="2" s="1"/>
  <c r="Y112" i="2"/>
  <c r="Y111" i="2" s="1"/>
  <c r="Y105" i="2"/>
  <c r="Y104" i="2" s="1"/>
  <c r="Y102" i="2"/>
  <c r="Y101" i="2" s="1"/>
  <c r="Y96" i="2"/>
  <c r="Y95" i="2" s="1"/>
  <c r="Y93" i="2"/>
  <c r="Y92" i="2" s="1"/>
  <c r="Y82" i="2"/>
  <c r="Y81" i="2" s="1"/>
  <c r="Y80" i="2" s="1"/>
  <c r="Y79" i="2" s="1"/>
  <c r="Y78" i="2" s="1"/>
  <c r="Y76" i="2"/>
  <c r="Y75" i="2" s="1"/>
  <c r="Y74" i="2" s="1"/>
  <c r="Y73" i="2" s="1"/>
  <c r="Y72" i="2" s="1"/>
  <c r="Y70" i="2"/>
  <c r="Y69" i="2" s="1"/>
  <c r="Y68" i="2" s="1"/>
  <c r="Y64" i="2"/>
  <c r="Y63" i="2" s="1"/>
  <c r="Y62" i="2" s="1"/>
  <c r="Y61" i="2" s="1"/>
  <c r="Y60" i="2" s="1"/>
  <c r="Y47" i="2"/>
  <c r="Y25" i="2"/>
  <c r="Y24" i="2" s="1"/>
  <c r="Y20" i="2"/>
  <c r="Y19" i="2" s="1"/>
  <c r="X20" i="2"/>
  <c r="X19" i="2" s="1"/>
  <c r="X25" i="2"/>
  <c r="X24" i="2" s="1"/>
  <c r="X23" i="2" s="1"/>
  <c r="X47" i="2"/>
  <c r="X64" i="2"/>
  <c r="X63" i="2" s="1"/>
  <c r="X62" i="2" s="1"/>
  <c r="X61" i="2" s="1"/>
  <c r="X60" i="2" s="1"/>
  <c r="X70" i="2"/>
  <c r="X69" i="2" s="1"/>
  <c r="X68" i="2" s="1"/>
  <c r="X76" i="2"/>
  <c r="X75" i="2" s="1"/>
  <c r="X74" i="2" s="1"/>
  <c r="X73" i="2" s="1"/>
  <c r="X72" i="2" s="1"/>
  <c r="X82" i="2"/>
  <c r="X81" i="2" s="1"/>
  <c r="X80" i="2" s="1"/>
  <c r="X79" i="2" s="1"/>
  <c r="X78" i="2" s="1"/>
  <c r="X93" i="2"/>
  <c r="X92" i="2" s="1"/>
  <c r="X96" i="2"/>
  <c r="X95" i="2" s="1"/>
  <c r="X102" i="2"/>
  <c r="X101" i="2" s="1"/>
  <c r="X105" i="2"/>
  <c r="X104" i="2" s="1"/>
  <c r="X112" i="2"/>
  <c r="X111" i="2" s="1"/>
  <c r="X120" i="2"/>
  <c r="X119" i="2" s="1"/>
  <c r="X118" i="2" s="1"/>
  <c r="X117" i="2" s="1"/>
  <c r="X116" i="2" s="1"/>
  <c r="X126" i="2"/>
  <c r="X125" i="2" s="1"/>
  <c r="X128" i="2"/>
  <c r="X136" i="2"/>
  <c r="X135" i="2" s="1"/>
  <c r="X134" i="2" s="1"/>
  <c r="X139" i="2"/>
  <c r="X138" i="2" s="1"/>
  <c r="X149" i="2"/>
  <c r="X148" i="2" s="1"/>
  <c r="X147" i="2" s="1"/>
  <c r="X146" i="2" s="1"/>
  <c r="X145" i="2" s="1"/>
  <c r="X155" i="2"/>
  <c r="X154" i="2" s="1"/>
  <c r="X153" i="2" s="1"/>
  <c r="X152" i="2" s="1"/>
  <c r="X151" i="2" s="1"/>
  <c r="X127" i="4" l="1"/>
  <c r="X126" i="4" s="1"/>
  <c r="X125" i="4" s="1"/>
  <c r="Y116" i="5"/>
  <c r="X104" i="4"/>
  <c r="X103" i="4" s="1"/>
  <c r="X102" i="4" s="1"/>
  <c r="X110" i="2"/>
  <c r="X109" i="2" s="1"/>
  <c r="X108" i="2" s="1"/>
  <c r="Y110" i="2"/>
  <c r="Y109" i="2" s="1"/>
  <c r="Y108" i="2" s="1"/>
  <c r="E71" i="9"/>
  <c r="Z116" i="5"/>
  <c r="Z110" i="2"/>
  <c r="Z109" i="2" s="1"/>
  <c r="Z108" i="2" s="1"/>
  <c r="Y23" i="4"/>
  <c r="Y17" i="4" s="1"/>
  <c r="Z23" i="4"/>
  <c r="Z17" i="4" s="1"/>
  <c r="Z23" i="2"/>
  <c r="Z22" i="2" s="1"/>
  <c r="Y23" i="2"/>
  <c r="Y22" i="2" s="1"/>
  <c r="X18" i="2"/>
  <c r="X17" i="5"/>
  <c r="Y45" i="3"/>
  <c r="Z17" i="5"/>
  <c r="Y17" i="5"/>
  <c r="Z18" i="2"/>
  <c r="Y18" i="2"/>
  <c r="F44" i="9"/>
  <c r="F43" i="9" s="1"/>
  <c r="E44" i="9"/>
  <c r="E43" i="9" s="1"/>
  <c r="D44" i="9"/>
  <c r="D43" i="9" s="1"/>
  <c r="Y61" i="4"/>
  <c r="Z61" i="4"/>
  <c r="F90" i="9"/>
  <c r="D32" i="6"/>
  <c r="D31" i="6" s="1"/>
  <c r="D30" i="6" s="1"/>
  <c r="D12" i="6" s="1"/>
  <c r="D33" i="6"/>
  <c r="F53" i="9"/>
  <c r="F52" i="9" s="1"/>
  <c r="E58" i="9"/>
  <c r="E13" i="6"/>
  <c r="C20" i="6"/>
  <c r="E32" i="6"/>
  <c r="E31" i="6" s="1"/>
  <c r="E30" i="6" s="1"/>
  <c r="E12" i="6" s="1"/>
  <c r="E33" i="6"/>
  <c r="D58" i="9"/>
  <c r="X61" i="4"/>
  <c r="E78" i="9"/>
  <c r="C32" i="6"/>
  <c r="C33" i="6"/>
  <c r="F78" i="9"/>
  <c r="E90" i="9"/>
  <c r="E97" i="9"/>
  <c r="Y144" i="2"/>
  <c r="Z67" i="2"/>
  <c r="X67" i="2"/>
  <c r="Y67" i="2"/>
  <c r="Y38" i="5"/>
  <c r="Z38" i="5"/>
  <c r="X38" i="5"/>
  <c r="X52" i="5"/>
  <c r="Y139" i="4"/>
  <c r="Y138" i="4" s="1"/>
  <c r="X118" i="4"/>
  <c r="X117" i="4" s="1"/>
  <c r="X116" i="4" s="1"/>
  <c r="Z94" i="4"/>
  <c r="Z93" i="4" s="1"/>
  <c r="Z92" i="4" s="1"/>
  <c r="Z37" i="4"/>
  <c r="X94" i="4"/>
  <c r="X93" i="4" s="1"/>
  <c r="X92" i="4" s="1"/>
  <c r="X85" i="4"/>
  <c r="X84" i="4" s="1"/>
  <c r="X83" i="4" s="1"/>
  <c r="X37" i="4"/>
  <c r="Y85" i="4"/>
  <c r="Y84" i="4" s="1"/>
  <c r="Y83" i="4" s="1"/>
  <c r="X133" i="2"/>
  <c r="X132" i="2" s="1"/>
  <c r="X131" i="2" s="1"/>
  <c r="Z124" i="2"/>
  <c r="Z123" i="2" s="1"/>
  <c r="Z122" i="2" s="1"/>
  <c r="X124" i="2"/>
  <c r="X123" i="2" s="1"/>
  <c r="X122" i="2" s="1"/>
  <c r="Y100" i="2"/>
  <c r="Y99" i="2" s="1"/>
  <c r="Y98" i="2" s="1"/>
  <c r="X100" i="2"/>
  <c r="X99" i="2" s="1"/>
  <c r="X98" i="2" s="1"/>
  <c r="X91" i="2"/>
  <c r="X90" i="2" s="1"/>
  <c r="X89" i="2" s="1"/>
  <c r="Z43" i="2"/>
  <c r="Z42" i="2" s="1"/>
  <c r="Y43" i="2"/>
  <c r="F31" i="9"/>
  <c r="F28" i="9" s="1"/>
  <c r="D31" i="9"/>
  <c r="D28" i="9" s="1"/>
  <c r="E31" i="9"/>
  <c r="E28" i="9" s="1"/>
  <c r="X139" i="4"/>
  <c r="X138" i="4" s="1"/>
  <c r="X83" i="5"/>
  <c r="Y124" i="2"/>
  <c r="Y123" i="2" s="1"/>
  <c r="Y122" i="2" s="1"/>
  <c r="Z118" i="4"/>
  <c r="Z117" i="4" s="1"/>
  <c r="Z116" i="4" s="1"/>
  <c r="Z101" i="4" s="1"/>
  <c r="Y83" i="5"/>
  <c r="D20" i="6"/>
  <c r="E20" i="6"/>
  <c r="F58" i="9"/>
  <c r="F97" i="9"/>
  <c r="X144" i="2"/>
  <c r="Y133" i="2"/>
  <c r="Y132" i="2" s="1"/>
  <c r="Y131" i="2" s="1"/>
  <c r="Z144" i="2"/>
  <c r="Y37" i="4"/>
  <c r="Y36" i="4" s="1"/>
  <c r="E53" i="9"/>
  <c r="E52" i="9" s="1"/>
  <c r="F71" i="9"/>
  <c r="Z52" i="5"/>
  <c r="Z83" i="5"/>
  <c r="Y52" i="5"/>
  <c r="Z139" i="4"/>
  <c r="Z138" i="4" s="1"/>
  <c r="Z85" i="4"/>
  <c r="Z84" i="4" s="1"/>
  <c r="Z83" i="4" s="1"/>
  <c r="Z126" i="4"/>
  <c r="Z125" i="4" s="1"/>
  <c r="Y118" i="4"/>
  <c r="Y117" i="4" s="1"/>
  <c r="Y116" i="4" s="1"/>
  <c r="Y101" i="4" s="1"/>
  <c r="Y94" i="4"/>
  <c r="Y93" i="4" s="1"/>
  <c r="Y92" i="4" s="1"/>
  <c r="Y126" i="4"/>
  <c r="Y125" i="4" s="1"/>
  <c r="Z91" i="2"/>
  <c r="Z90" i="2" s="1"/>
  <c r="Z89" i="2" s="1"/>
  <c r="Z133" i="2"/>
  <c r="Z132" i="2" s="1"/>
  <c r="Z131" i="2" s="1"/>
  <c r="Z100" i="2"/>
  <c r="Z99" i="2" s="1"/>
  <c r="Z98" i="2" s="1"/>
  <c r="Y91" i="2"/>
  <c r="Y90" i="2" s="1"/>
  <c r="Y89" i="2" s="1"/>
  <c r="X43" i="2"/>
  <c r="X42" i="2" s="1"/>
  <c r="X101" i="4" l="1"/>
  <c r="Y107" i="2"/>
  <c r="X107" i="2"/>
  <c r="E77" i="9"/>
  <c r="E76" i="9" s="1"/>
  <c r="F77" i="9"/>
  <c r="F76" i="9" s="1"/>
  <c r="Z107" i="2"/>
  <c r="Z51" i="5"/>
  <c r="Y12" i="4"/>
  <c r="Y17" i="2"/>
  <c r="Z17" i="2"/>
  <c r="Y16" i="2"/>
  <c r="X51" i="5"/>
  <c r="X152" i="5" s="1"/>
  <c r="Y51" i="5"/>
  <c r="Z16" i="2"/>
  <c r="C31" i="6"/>
  <c r="C30" i="6" s="1"/>
  <c r="C12" i="6" s="1"/>
  <c r="Y82" i="4"/>
  <c r="Y88" i="2"/>
  <c r="E12" i="9"/>
  <c r="D12" i="9"/>
  <c r="Z82" i="4"/>
  <c r="D76" i="9"/>
  <c r="Z36" i="4"/>
  <c r="Z12" i="4" s="1"/>
  <c r="X36" i="4"/>
  <c r="X12" i="4" s="1"/>
  <c r="X82" i="4"/>
  <c r="X88" i="2"/>
  <c r="F12" i="9"/>
  <c r="Z88" i="2"/>
  <c r="X169" i="2" l="1"/>
  <c r="X171" i="2" s="1"/>
  <c r="Y169" i="2"/>
  <c r="Z169" i="2"/>
  <c r="E113" i="9"/>
  <c r="F113" i="9"/>
  <c r="D113" i="9"/>
  <c r="X165" i="4"/>
  <c r="Z150" i="5" l="1"/>
  <c r="Z152" i="5" s="1"/>
  <c r="AA44" i="3"/>
  <c r="AA45" i="3" s="1"/>
  <c r="Z163" i="4"/>
  <c r="Z165" i="4" s="1"/>
  <c r="Y165" i="4"/>
  <c r="Y150" i="5"/>
  <c r="Y152" i="5" s="1"/>
  <c r="Z45" i="3"/>
  <c r="Y171" i="2"/>
  <c r="Z171" i="2"/>
</calcChain>
</file>

<file path=xl/sharedStrings.xml><?xml version="1.0" encoding="utf-8"?>
<sst xmlns="http://schemas.openxmlformats.org/spreadsheetml/2006/main" count="3209" uniqueCount="760">
  <si>
    <t>ВСЕГО РАСХОДОВ</t>
  </si>
  <si>
    <t/>
  </si>
  <si>
    <t>9</t>
  </si>
  <si>
    <t>Условно утвержденные расходы</t>
  </si>
  <si>
    <t>00000</t>
  </si>
  <si>
    <t>00</t>
  </si>
  <si>
    <t>0</t>
  </si>
  <si>
    <t>320</t>
  </si>
  <si>
    <t>L0200</t>
  </si>
  <si>
    <t>01</t>
  </si>
  <si>
    <t>A</t>
  </si>
  <si>
    <t>85</t>
  </si>
  <si>
    <t>85A01L0200</t>
  </si>
  <si>
    <t>Социальные выплаты гражданам, кроме публичных нормативных социальных выплат</t>
  </si>
  <si>
    <t>Социальные выплаты на приобретение жилья молодым семьям, в том числе отдельным категориям граждан</t>
  </si>
  <si>
    <t>85A0100000</t>
  </si>
  <si>
    <t>Основное мероприятие "Финансирование мероприятий по представлению социальных выплат на приобретение жилья молодым семьям, в том числе отдельным категориям граждан"</t>
  </si>
  <si>
    <t>85A0000000</t>
  </si>
  <si>
    <t>Подпрограмма "Обеспечение жильем молодых семей на 2014-2020 годы"</t>
  </si>
  <si>
    <t>8500000000</t>
  </si>
  <si>
    <t>Муниципальная программа "Устойчивое развитие сельской территории муниципального образования ______________________ сельсовет Оренбургского района Оренбургской области на 2016–2018 годы и на период до 2020 года"</t>
  </si>
  <si>
    <t>Социальное обеспечение населения</t>
  </si>
  <si>
    <t>310</t>
  </si>
  <si>
    <t>85Г0120009</t>
  </si>
  <si>
    <t>Публичные нормативные социальные выплаты гражданам</t>
  </si>
  <si>
    <t>Муниципальная доплата к пенсиям муниципальным служащим</t>
  </si>
  <si>
    <t>85Г0100000</t>
  </si>
  <si>
    <t>85Г0000000</t>
  </si>
  <si>
    <t>Пенсионное обеспечение</t>
  </si>
  <si>
    <t>СОЦИАЛЬНАЯ ПОЛИТИКА</t>
  </si>
  <si>
    <t>610</t>
  </si>
  <si>
    <t>70011</t>
  </si>
  <si>
    <t>2</t>
  </si>
  <si>
    <t>81</t>
  </si>
  <si>
    <t>8120170011</t>
  </si>
  <si>
    <t>Субсидии бюджетным учреждениям</t>
  </si>
  <si>
    <t>Сохранение и развитие культуры</t>
  </si>
  <si>
    <t>8120100000</t>
  </si>
  <si>
    <t>Основное мероприятие "Сохранение и развитие культуры"</t>
  </si>
  <si>
    <t>8120000000</t>
  </si>
  <si>
    <t>Подпрограмма "Культура"</t>
  </si>
  <si>
    <t>70005</t>
  </si>
  <si>
    <t>1</t>
  </si>
  <si>
    <t>8110170005</t>
  </si>
  <si>
    <t>Развитие библиотечного дела</t>
  </si>
  <si>
    <t>8110100000</t>
  </si>
  <si>
    <t>Основное мероприятие "Развитие библиотечного дела"</t>
  </si>
  <si>
    <t>8110000000</t>
  </si>
  <si>
    <t>Подпрограмма "Наследие"</t>
  </si>
  <si>
    <t>8100000000</t>
  </si>
  <si>
    <t>Культура</t>
  </si>
  <si>
    <t>КУЛЬТУРА, КИНЕМАТОГРАФИЯ</t>
  </si>
  <si>
    <t>240</t>
  </si>
  <si>
    <t>90038</t>
  </si>
  <si>
    <t>03</t>
  </si>
  <si>
    <t>6</t>
  </si>
  <si>
    <t>8560390038</t>
  </si>
  <si>
    <t>Иные закупки товаров, работ и услуг для обеспечения государственных (муниципальных) нужд</t>
  </si>
  <si>
    <t>Освещение улиц</t>
  </si>
  <si>
    <t>8560300000</t>
  </si>
  <si>
    <t>Основное мероприятие "Освещение улиц"</t>
  </si>
  <si>
    <t>90036</t>
  </si>
  <si>
    <t>8560190036</t>
  </si>
  <si>
    <t>Благоустройство территории поселения</t>
  </si>
  <si>
    <t>8560100000</t>
  </si>
  <si>
    <t>Основное мероприятие "Благоустройство территории поселения"</t>
  </si>
  <si>
    <t>8560000000</t>
  </si>
  <si>
    <t>Подпрограмма "Развитие в сфере благоустройства территории"</t>
  </si>
  <si>
    <t>Благоустройство</t>
  </si>
  <si>
    <t>90035</t>
  </si>
  <si>
    <t>5</t>
  </si>
  <si>
    <t>8550390035</t>
  </si>
  <si>
    <t>Мероприятия в области коммунального хозяйства</t>
  </si>
  <si>
    <t>8550300000</t>
  </si>
  <si>
    <t>Основное мероприятие "Мероприятия в области коммунального хозяйства"</t>
  </si>
  <si>
    <t>8550000000</t>
  </si>
  <si>
    <t>Подпрограмма "Коммунальное хозяйство и модернизация объектов коммунальной инфраструктуры"</t>
  </si>
  <si>
    <t>Коммунальное хозяйство</t>
  </si>
  <si>
    <t>90032</t>
  </si>
  <si>
    <t>02</t>
  </si>
  <si>
    <t>4</t>
  </si>
  <si>
    <t>8540290032</t>
  </si>
  <si>
    <t>Мероприятия в области жилищного фонда</t>
  </si>
  <si>
    <t>8540200000</t>
  </si>
  <si>
    <t>Основное мероприятие "Мероприятия в области жилищного фонда"</t>
  </si>
  <si>
    <t>8540000000</t>
  </si>
  <si>
    <t>Подпрограмма "Жилищное хозяйство"</t>
  </si>
  <si>
    <t>Жилищное хозяйство</t>
  </si>
  <si>
    <t>ЖИЛИЩНО-КОММУНАЛЬНОЕ ХОЗЯЙСТВО</t>
  </si>
  <si>
    <t>3</t>
  </si>
  <si>
    <t>85303S0010</t>
  </si>
  <si>
    <t>Бюджетные инвестиции</t>
  </si>
  <si>
    <t>8530300000</t>
  </si>
  <si>
    <t>S0820</t>
  </si>
  <si>
    <t>85302S0820</t>
  </si>
  <si>
    <t>8530200000</t>
  </si>
  <si>
    <t>8530000000</t>
  </si>
  <si>
    <t>Подпрограмма "Развитие системы градорегулирования"</t>
  </si>
  <si>
    <t>Другие вопросы в области национальной экономики</t>
  </si>
  <si>
    <t>90050</t>
  </si>
  <si>
    <t>06</t>
  </si>
  <si>
    <t>8520690050</t>
  </si>
  <si>
    <t>Содержание сети автомобильных дорог общего пользования местного значения</t>
  </si>
  <si>
    <t>8520600000</t>
  </si>
  <si>
    <t>Основное мероприятие "Содержание сети автомобильных дорог общего пользования местного значения"</t>
  </si>
  <si>
    <t>90049</t>
  </si>
  <si>
    <t>05</t>
  </si>
  <si>
    <t>8520590049</t>
  </si>
  <si>
    <t>Капитальный ремонт и ремонт сети автомобильных дорог местного значения</t>
  </si>
  <si>
    <t>8520500000</t>
  </si>
  <si>
    <t>Основное мероприятие "Капитальный ремонт и ремонт сети автомобильных дорог местного значения"</t>
  </si>
  <si>
    <t>8520000000</t>
  </si>
  <si>
    <t>Подпрограмма "Дорожное хозяйство"</t>
  </si>
  <si>
    <t>Дорожное хозяйство (дорожные фонды)</t>
  </si>
  <si>
    <t>НАЦИОНАЛЬНАЯ ЭКОНОМИКА</t>
  </si>
  <si>
    <t>90053</t>
  </si>
  <si>
    <t>8590190053</t>
  </si>
  <si>
    <t>Обеспечение первичных мер пожарной безопасности в границах населенных пунктов поселения</t>
  </si>
  <si>
    <t>8590100000</t>
  </si>
  <si>
    <t>Основное мероприятие "Обеспечение первичных мер пожарной безопасности в границах населенных пунктов поселения"</t>
  </si>
  <si>
    <t>8590000000</t>
  </si>
  <si>
    <t>Подпрограмма "Пожарная безопасность"</t>
  </si>
  <si>
    <t>Обеспечение пожарной безопасности</t>
  </si>
  <si>
    <t>90055</t>
  </si>
  <si>
    <t>В</t>
  </si>
  <si>
    <t>85В0190055</t>
  </si>
  <si>
    <t>Участие в предупреждении и ликвидации последствий чрезвычайных ситуаций в границах поселения</t>
  </si>
  <si>
    <t>85В0100000</t>
  </si>
  <si>
    <t>Основное мероприятие "Участие в предупреждении и ликвидации последствий чрезвычайных ситуаций в границах поселения"</t>
  </si>
  <si>
    <t>85В0000000</t>
  </si>
  <si>
    <t>Подпрограмма "Защита населения и территории поселения от чрезвычайных ситуаций природного и техногенного характера и организация гражданской обороны"</t>
  </si>
  <si>
    <t>Защита населения и территории от чрезвычайных ситуаций природного и техногенного характера, гражданская оборона</t>
  </si>
  <si>
    <t>59301</t>
  </si>
  <si>
    <t>75</t>
  </si>
  <si>
    <t>7500059301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</si>
  <si>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(содержание)</t>
  </si>
  <si>
    <t>7500000000</t>
  </si>
  <si>
    <t>НЕПРОГРАММНЫЕ МЕРОПРИЯТИЯ ПОСЕЛЕНИЙ</t>
  </si>
  <si>
    <t>Органы юстиции</t>
  </si>
  <si>
    <t>НАЦИОНАЛЬНАЯ БЕЗОПАСНОСТЬ И ПРАВООХРАНИТЕЛЬНАЯ ДЕЯТЕЛЬНОСТЬ</t>
  </si>
  <si>
    <t>51180</t>
  </si>
  <si>
    <t>04</t>
  </si>
  <si>
    <t>86</t>
  </si>
  <si>
    <t>8600451180</t>
  </si>
  <si>
    <t>120</t>
  </si>
  <si>
    <t>Расходы на выплаты персоналу государственных (муниципальных) органов</t>
  </si>
  <si>
    <t>Осуществление первичного воинского учета на территориях, где отсутствуют военные комиссариаты</t>
  </si>
  <si>
    <t>8600400000</t>
  </si>
  <si>
    <t>Основное мероприятие "Осуществление переданных полномочий из бюджетов других уровней"</t>
  </si>
  <si>
    <t>8600000000</t>
  </si>
  <si>
    <t>Мобилизационная и вневойсковая подготовка</t>
  </si>
  <si>
    <t>НАЦИОНАЛЬНАЯ ОБОРОНА</t>
  </si>
  <si>
    <t>850</t>
  </si>
  <si>
    <t>90010</t>
  </si>
  <si>
    <t>7500090010</t>
  </si>
  <si>
    <t>Уплата налогов, сборов и иных платежей</t>
  </si>
  <si>
    <t>830</t>
  </si>
  <si>
    <t>Исполнение судебных актов</t>
  </si>
  <si>
    <t>Выполнение других общегосударственных вопросов</t>
  </si>
  <si>
    <t>90004</t>
  </si>
  <si>
    <t>7500090004</t>
  </si>
  <si>
    <t>Уплата членских взносов</t>
  </si>
  <si>
    <t>Другие общегосударственные вопросы</t>
  </si>
  <si>
    <t>10002</t>
  </si>
  <si>
    <t>8600110002</t>
  </si>
  <si>
    <t>Содержание аппарата администрации МО</t>
  </si>
  <si>
    <t>8600100000</t>
  </si>
  <si>
    <t>Основное мероприятие "Обеспечение деятельности органов местного самоуправления"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</si>
  <si>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</si>
  <si>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10001</t>
  </si>
  <si>
    <t>7500010001</t>
  </si>
  <si>
    <t>Обеспечение деятельности главы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</si>
  <si>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</si>
  <si>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</si>
  <si>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</si>
  <si>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</si>
  <si>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</si>
  <si>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целевая статья</t>
  </si>
  <si>
    <t>ПР</t>
  </si>
  <si>
    <t>РЗ</t>
  </si>
  <si>
    <t>ВЕД</t>
  </si>
  <si>
    <t>НАИМЕНОВАНИЕ</t>
  </si>
  <si>
    <t>рублей</t>
  </si>
  <si>
    <t>ВЕДОМСТВЕННАЯ СТРУКТУРА РАСХОДОВ БЮДЖЕТА МУНИЦИПАЛЬНОГО ОБРАЗОВАНИЯ</t>
  </si>
  <si>
    <t>муниципального образования</t>
  </si>
  <si>
    <t>к решению Совета депутатов</t>
  </si>
  <si>
    <t xml:space="preserve"> ______________________  НА 2017 ГОД И НА ПЛАНОВЫЙ ПЕРИОД 2018 И 2019 ГОДОВ</t>
  </si>
  <si>
    <t>Итого расходов</t>
  </si>
  <si>
    <t>0000000000</t>
  </si>
  <si>
    <t>000</t>
  </si>
  <si>
    <t xml:space="preserve"> </t>
  </si>
  <si>
    <t>ДЕЯТЕЛЬНОСТИ), РАЗДЕЛАМ, ПОДРАЗДЕЛАМ, ГРУППАМ И ПОДГРУППАМ ВИДОВ РАСХОДОВ</t>
  </si>
  <si>
    <t>9900000000</t>
  </si>
  <si>
    <t>99</t>
  </si>
  <si>
    <t xml:space="preserve">                                                    </t>
  </si>
  <si>
    <t xml:space="preserve">                 к решению Совета депутатов</t>
  </si>
  <si>
    <t>ИСТОЧНИКИ ВНУТРЕННЕГО ФИНАНСИРОВАНИЯ ДЕФИЦИТА БЮДЖЕТА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</si>
  <si>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</si>
  <si>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</si>
  <si>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90  00  00  00  00  0000  000</t>
  </si>
  <si>
    <t>Источники финансирования дефицита бюджета - всего</t>
  </si>
  <si>
    <t>01  00  00  00  00  0000  000</t>
  </si>
  <si>
    <t>ИСТОЧНИКИ ВНУТРЕННЕГО ФИНАНСИРОВАНИЯ ДЕФИЦИТОВ БЮДЖЕТОВ</t>
  </si>
  <si>
    <t>01  02  00  00  00  0000  000</t>
  </si>
  <si>
    <t>Кредиты кредитных организаций в валюте Российской Федерации</t>
  </si>
  <si>
    <t>01  02  00  00  00  0000  700</t>
  </si>
  <si>
    <t>Получение кредитов от кредитных организаций в валюте Российской Федерации</t>
  </si>
  <si>
    <t>01  02  00  00  10  0000  710</t>
  </si>
  <si>
    <t>Получение кредитов от кредитных организаций бюджетами сельских поселений в валюте Российской Федерации</t>
  </si>
  <si>
    <t>01  02  00  00  00  0000  800</t>
  </si>
  <si>
    <t>Погашение кредитов, предоставленных кредитными организациями в валюте Российской Федерации</t>
  </si>
  <si>
    <t>01  02  00  00  10  0000  810</t>
  </si>
  <si>
    <t>Погашение бюджетами сельских поселений кредитов от кредитных организаций в валюте Российской Федерации</t>
  </si>
  <si>
    <t>01  03  00  00  00  0000  000</t>
  </si>
  <si>
    <t>Бюджетные кредиты от других бюджетов бюджетной системы Российской Федерации</t>
  </si>
  <si>
    <t>01  03  01  00  00  0000  000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</si>
  <si>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</si>
  <si>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01  03  01  00  00  0000  700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</si>
  <si>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</si>
  <si>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01  03  01  00  10  0000  710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</si>
  <si>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</si>
  <si>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01  03  01  00  00  0000  800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</si>
  <si>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</si>
  <si>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01  03  01  00  10  0000  810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</si>
  <si>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</si>
  <si>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01  06  00  00  00  0000  000</t>
  </si>
  <si>
    <t>Иные источники внутреннего финансирования дефицитов бюджетов</t>
  </si>
  <si>
    <t>01  06  04  01  00  0000  000</t>
  </si>
  <si>
    <t>Исполнение государственных и муниципальных гарантий в валюте Российской Федерации</t>
  </si>
  <si>
    <t>01  06  04  01  10  0000  810</t>
  </si>
  <si>
    <t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</si>
  <si>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01  06  05  00  00  0000  600</t>
  </si>
  <si>
    <t>Возврат бюджетных кредитов, предоставленных внутри страны в валюте Российской Федерации</t>
  </si>
  <si>
    <t>01  06  05  01  10  0000  640</t>
  </si>
  <si>
    <t>Возврат бюджетных кредитов, предоставленных юридическим лицам из бюджетов сельских поселений в валюте Российской Федерации</t>
  </si>
  <si>
    <t xml:space="preserve">Изменение остатков средств </t>
  </si>
  <si>
    <t>01  05  00  00  00  0000  000</t>
  </si>
  <si>
    <t>Изменение остатков средств на счетах по учету средств бюджетов</t>
  </si>
  <si>
    <t>01  05  00  00  00  0000  500</t>
  </si>
  <si>
    <t>Увеличение остатков средств бюджетов</t>
  </si>
  <si>
    <t>01  05  02  01  00  0000  510</t>
  </si>
  <si>
    <t>Увеличение прочих остатков денежных средств бюджетов</t>
  </si>
  <si>
    <t>01  05  02  01  10  0000  510</t>
  </si>
  <si>
    <t>Увеличение прочих остатков денежных средств бюджетов сельских поселений</t>
  </si>
  <si>
    <t>01  05  00  00  00  0000  600</t>
  </si>
  <si>
    <t>Уменьшение остатков средств бюджетов</t>
  </si>
  <si>
    <t>01  05  02  00  00  0000  600</t>
  </si>
  <si>
    <t>Уменьшение прочих остатков средств бюджетов</t>
  </si>
  <si>
    <t>01  05  02  01  00  0000  610</t>
  </si>
  <si>
    <t>Уменьшение прочих остатков денежных средств бюджетов</t>
  </si>
  <si>
    <t>01  05  02  01  10  0000  610</t>
  </si>
  <si>
    <t>Уменьшение прочих остатков денежных средств бюджетов сельских поселений</t>
  </si>
  <si>
    <t xml:space="preserve">      </t>
  </si>
  <si>
    <t>Вид заимствований</t>
  </si>
  <si>
    <t>Сумма</t>
  </si>
  <si>
    <t>Внутренние заимствования (привлечение/погашение), в том числе:</t>
  </si>
  <si>
    <t xml:space="preserve">Кредиты кредитных организаций в валюте Российской Федерации </t>
  </si>
  <si>
    <t xml:space="preserve">1. Получение кредитов от кредитных организаций в валюте Российской Федерации </t>
  </si>
  <si>
    <t>2. Погашение кредитов от кредитных организаций в валюте Российской Федерации</t>
  </si>
  <si>
    <t xml:space="preserve">Бюджетные кредиты от других бюджетов бюджетной системы Российской Федерации  </t>
  </si>
  <si>
    <t>ПРОГРАММА</t>
  </si>
  <si>
    <t>№ п/п</t>
  </si>
  <si>
    <t>Цель гарантирования</t>
  </si>
  <si>
    <t>Наименование принципала</t>
  </si>
  <si>
    <t>Наличие права регрессного требования (уступки права требования)</t>
  </si>
  <si>
    <t xml:space="preserve">Сумма гарантирования </t>
  </si>
  <si>
    <t>Сумма обязательств</t>
  </si>
  <si>
    <t>Иные условия предоставления и исполнения гарантий</t>
  </si>
  <si>
    <t>(тыс. рублей)</t>
  </si>
  <si>
    <t xml:space="preserve">на </t>
  </si>
  <si>
    <t>год</t>
  </si>
  <si>
    <t xml:space="preserve"> год</t>
  </si>
  <si>
    <t>-</t>
  </si>
  <si>
    <t>Срок действия муниципальных гарантий и срок исполнения обязательств по ним определяются в договорах о предоставлении муниципальных гарантий</t>
  </si>
  <si>
    <t>ИТОГО</t>
  </si>
  <si>
    <t xml:space="preserve">ПОСТУПЛЕНИЕ ДОХОДОВ В БЮДЖЕТ </t>
  </si>
  <si>
    <t>Код дохода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</si>
  <si>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</si>
  <si>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</si>
  <si>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</si>
  <si>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</si>
  <si>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</si>
  <si>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</si>
  <si>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</si>
  <si>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</si>
  <si>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</si>
  <si>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</si>
  <si>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</si>
  <si>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</si>
  <si>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</si>
  <si>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</si>
  <si>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</si>
  <si>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</si>
  <si>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</si>
  <si>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</si>
  <si>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</si>
  <si>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</si>
  <si>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</si>
  <si>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</si>
  <si>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</si>
  <si>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</si>
  <si>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</si>
  <si>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</si>
  <si>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</si>
  <si>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</si>
  <si>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</si>
  <si>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</si>
  <si>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1 05 03020 01 0000 110</t>
  </si>
  <si>
    <t>Единый сельскохозяйственный налог (за налоговые периоды, истекшие до 1 января 2011 года)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</si>
  <si>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</si>
  <si>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</si>
  <si>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</si>
  <si>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</si>
  <si>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</si>
  <si>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</si>
  <si>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</si>
  <si>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</si>
  <si>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</si>
  <si>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</si>
  <si>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</si>
  <si>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организаций,обладающих земельным участком, расположенным в границах сельских поселений.</t>
  </si>
  <si>
    <t>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</si>
  <si>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</si>
  <si>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</si>
  <si>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</si>
  <si>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</si>
  <si>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</si>
  <si>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</si>
  <si>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</si>
  <si>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</si>
  <si>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</si>
  <si>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1 09 00000 00 0000 000</t>
  </si>
  <si>
    <t>ЗАДОЛЖЕННОСТЬ И ПЕРЕРАСЧЕТЫ ПО ОТМЕНЕННЫМ НАЛОГАМ, СБОРАМ И ИНЫМ ОБЯЗАТЕЛЬНЫМ ПЛАТЕЖАМ</t>
  </si>
  <si>
    <t>1 09 04000 00 0000 110</t>
  </si>
  <si>
    <t>Налоги на имущество</t>
  </si>
  <si>
    <t>1 09 04050 00 0000 110</t>
  </si>
  <si>
    <t>Земельный налог (по обязательствам, возникшим до 1 января 2006 г.)</t>
  </si>
  <si>
    <t>1 09 04053 10 0000 110</t>
  </si>
  <si>
    <t>Земельный налог (по обязательствам, возникшим до 1 января 2006 г.), мобилизуемый на территориях сельских поселений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</si>
  <si>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</si>
  <si>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</si>
  <si>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</si>
  <si>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</si>
  <si>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1 11 050200 00 000 120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</si>
  <si>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</si>
  <si>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</si>
  <si>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</si>
  <si>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</si>
  <si>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</si>
  <si>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</si>
  <si>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</si>
  <si>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1 11 07000 00 0000 120</t>
  </si>
  <si>
    <t>Платежи от государственных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</si>
  <si>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</si>
  <si>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</si>
  <si>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</si>
  <si>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</si>
  <si>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1 13 00000 00 0000 000</t>
  </si>
  <si>
    <t>ДОХОДЫ ОТ ОКАЗАНИЯ ПЛАТНЫХ УСЛУГ (РАБОТ) И КОМПЕНСАЦИИ ЗАТРАТ ГОСУДАРСТВА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</si>
  <si>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</si>
  <si>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</si>
  <si>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</si>
  <si>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</si>
  <si>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</si>
  <si>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</si>
  <si>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 xml:space="preserve"> 1 13 02990 00 0000 130</t>
  </si>
  <si>
    <t>Прочие доходы от компенсации затрат государства</t>
  </si>
  <si>
    <t>1 13 02995 10 0000 130</t>
  </si>
  <si>
    <t>Прочие доходы от компенсации затрат бюджетов сельских поселений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</si>
  <si>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</si>
  <si>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</si>
  <si>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</si>
  <si>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</si>
  <si>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</si>
  <si>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</si>
  <si>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</si>
  <si>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</si>
  <si>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</si>
  <si>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</si>
  <si>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</si>
  <si>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</si>
  <si>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</si>
  <si>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</si>
  <si>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1 15 00000 00 0000 000</t>
  </si>
  <si>
    <t>АДМИНИСТРАТИВНЫЕ ПЛАТЕЖИ И СБОРЫ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</si>
  <si>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</si>
  <si>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</si>
  <si>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1 15 02050 10 0000 140</t>
  </si>
  <si>
    <t>Платежи, взимаемые органами местного самоуправления (организациями) сельских поселений за выполнение определенных функций</t>
  </si>
  <si>
    <t>1 16 00000 00 0000 000</t>
  </si>
  <si>
    <t>ШТРАФЫ, САНКЦИИ, ВОЗМЕЩЕНИЕ УЩЕРБА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</si>
  <si>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</si>
  <si>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</si>
  <si>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</si>
  <si>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</si>
  <si>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1 17 00000 00 0000 000</t>
  </si>
  <si>
    <t>ПРОЧИЕ НЕНАЛОГОВЫЕ ДОХОДЫ</t>
  </si>
  <si>
    <t>1 17 01000 00 0000 180</t>
  </si>
  <si>
    <t>Невыясненные поступления</t>
  </si>
  <si>
    <t>1 17 01050 10 0000 180</t>
  </si>
  <si>
    <t>Невыясненные поступления, зачисляемые в бюджеты сельских поселений</t>
  </si>
  <si>
    <t>1 17 05000 00 0000 180</t>
  </si>
  <si>
    <t>Прочие неналоговые доходы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</si>
  <si>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</si>
  <si>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</si>
  <si>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</si>
  <si>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</si>
  <si>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</si>
  <si>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</si>
  <si>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</si>
  <si>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</si>
  <si>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</si>
  <si>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на выравнивание бюджетной обеспеченности поселений, за счет средств  из областного бюджета</t>
  </si>
  <si>
    <r>
      <t>Дотации на выравнивание бюджетной обеспеченности поселений, за счет средств  из районного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бюджета</t>
    </r>
  </si>
  <si>
    <t>Дотации бюджетам на поддержку мер по обеспечению сбалансированности бюджетов</t>
  </si>
  <si>
    <t>2 02 15002 10 0002 151</t>
  </si>
  <si>
    <t>Дотации бюджетам сельских поселений на поддержку мер по обеспечению сбалансированности бюджетов, за счет средств районного бюджета</t>
  </si>
  <si>
    <t>Субвенции бюджетам субъектов Российской Федерации и муниципальных образований</t>
  </si>
  <si>
    <t>Субвенции бюджетам на государственную регистрацию актов гражданского состояния</t>
  </si>
  <si>
    <t>Субвенции бюджетам сельских поселений на государственную регистрацию актов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</si>
  <si>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</si>
  <si>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</si>
  <si>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2 02 40000 00 0000 151</t>
  </si>
  <si>
    <t>Иные межбюджетные трансферты</t>
  </si>
  <si>
    <t>2 02 45160 00 0000 151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</si>
  <si>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</si>
  <si>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2 02 45160 10 0000 151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</si>
  <si>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</si>
  <si>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2 02 49999 10 0000 151</t>
  </si>
  <si>
    <t>Прочие межбюджетные трансферты, передаваемые бюджетам сельских поселений</t>
  </si>
  <si>
    <t>2 02 49999 10 0008 151</t>
  </si>
  <si>
    <t>Прочие межбюджетные трансферты, передаваемые бюджетам сельских поселений на обеспечение жильем молодых семей</t>
  </si>
  <si>
    <t>2 02 49999 10 0021 151</t>
  </si>
  <si>
    <t>Прочие межбюджетные трансферты, передаваемые бюджетам сельских поселений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</t>
  </si>
  <si>
    <t>2 02 49999 10 0051 151</t>
  </si>
  <si>
    <t>Прочие межбюджетные трансферты, передаваемые бюджетам сельских поселений на реализацию федеральных целевых программ (молодые семьи)</t>
  </si>
  <si>
    <t>2 02 04 999 10 0077 151</t>
  </si>
  <si>
    <t>Прочие межбюджетные трансферты, передаваемые бюджетам сельских поселений на софинансирование капитальных вложений в объекты муниципальной собственности</t>
  </si>
  <si>
    <t>2 02 49999 10 0216 151</t>
  </si>
  <si>
    <t>Прочие межбюджетные трансферты, передаваемые бюджетам сельских поселений на на осуществление дорожной деятельности в отношении автомобильных дорог общего пользования</t>
  </si>
  <si>
    <t>2 02 49999 10 0882 151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</si>
  <si>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ЖКХ</t>
  </si>
  <si>
    <t xml:space="preserve">2 02 49999 10 0892 151
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</si>
  <si>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областного бюджета</t>
  </si>
  <si>
    <t xml:space="preserve">2 02 49999 10 0991 151
</t>
  </si>
  <si>
    <t>Прочие межбюджетные трансферты, передаваемые бюджетам сельских поселений на софинансирование расходов по подготовке документов для внесения в государственный кадастр</t>
  </si>
  <si>
    <t>2 07 00000 00 0000 000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</si>
  <si>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</si>
  <si>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</si>
  <si>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</si>
  <si>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ИТОГО  ДОХОДОВ</t>
  </si>
  <si>
    <t xml:space="preserve">                                                                                            к решению Совета депутатов</t>
  </si>
  <si>
    <t>Наименование кода поступлений в бюджет, группы, подгруппы, статьи, подстатьи, элемента, группы подвида, аналитической группы подвида доходов</t>
  </si>
  <si>
    <t xml:space="preserve">    </t>
  </si>
  <si>
    <t>Дотации бюджетам сельских поселений на выравнивание бюджетной обеспеченности, за счет средств областного бюджета</t>
  </si>
  <si>
    <t>Дотации бюджетам сельских поселений на выравнивание бюджетной обеспеченности, за счет средств районного  бюджета</t>
  </si>
  <si>
    <t>Дотации бюджетам сельских поселений на поддержку мер по обеспечению сбалансированности бюджетов, за счет средств районного бюджета на социальные выплаты  на строительство (приобритение) жилья отдельным категориям молодых семей</t>
  </si>
  <si>
    <t>Дотации бюджетам сельских поселений на поддержку мер по обеспечению сбалансированности бюджетов, за счет средств районного бюджета на социальные выплаты молодым семьям</t>
  </si>
  <si>
    <t>Прочие дотации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</si>
  <si>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</si>
  <si>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Прочие субвенции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</si>
  <si>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</si>
  <si>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</si>
  <si>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межбюджетные трансферты, передаваемые бюджетам сельских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</si>
  <si>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</si>
  <si>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Прочие межбюджетные трансферты, передаваемые бюджетам сельских поселений на обеспечение мероприятий по капитальному ремонту многоквартирных домов за счет средств бюджетов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</si>
  <si>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</si>
  <si>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сельских поселений на софинансирование расходов по предоставлению социальных выплат на строительство (приобретение) жилья отдельным категориям молодых семей (отдельные категории)</t>
  </si>
  <si>
    <t>Прочие межбюджетные трансферты, передаваемые бюджетам сельских поселений на софинансирование расходов по предоставлению социальных выплат молодым семьям на строительство (приобретение) жилья (молодые семьи)</t>
  </si>
  <si>
    <t>Прочие безвозмездные поступления в бюджеты сельских поселений от бюджетов муниципальных районов</t>
  </si>
  <si>
    <t>Доходы бюджетов сельских поселений от возврата бюджетными учреждениями остатков субсидий прошлых лет</t>
  </si>
  <si>
    <t>Доходы бюджетов сельских поселений от возврата иными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</si>
  <si>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</si>
  <si>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</si>
  <si>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(в процентах)</t>
  </si>
  <si>
    <t>Код бюджетной классификации РФ</t>
  </si>
  <si>
    <t>Наименование кода поступлений в бюджет</t>
  </si>
  <si>
    <t>Норматив отчислений</t>
  </si>
  <si>
    <t>В ЧАСТИ БЕЗВОЗМЕЗДНЫХ ПОСТУПЛЕНИЙ ОТ ДРУГИХ БЮДЖЕТОВ БЮДЖЕТНОЙ СИСТЕМЫ РОССИЙСКОЙ ФЕДЕРАЦИИ</t>
  </si>
  <si>
    <t>В ЧАСТИ НАЛОГОВ НА ПРИБЫЛЬ, ДОХОДЫ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</si>
  <si>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</si>
  <si>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В ЧАСТИ ДОХОДОВ ОТ АКЦИЗОВ НА АВТОМОБИЛЬНЫЙ И ПРЯМОГОННЫЙ БЕНЗИН ДИЗЕЛЬНОЕ ТОПЛИВА МОТОРНЫЕ МАСЛА ДЛЯ ДИЗЕЛЬНЫХ И (ИЛИ) КАРБЮРАТОРНЫХ(ИНЖЕКТОРНЫХ) ДВИГАТЕЛЕЙ ПРОИЗВОДИМЫЕ НА ТЕРРИТОРИИ РОССИЙСКОЙ ФЕДЕРАЦИИ</t>
  </si>
  <si>
    <t>Доходы от уплаты акцизов на 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</si>
  <si>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r>
      <t>Доходы от уплаты акцизов на моторные масла для дизельных и (или) карбюраторных (инжекторных)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двигателей,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  </r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</si>
  <si>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</si>
  <si>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r>
      <t>В ЧАСТИ НАЛОГОВ НА СОВОКУПНЫЙ ДОХОД</t>
    </r>
    <r>
      <rPr>
        <sz val="12"/>
        <color theme="1"/>
        <rFont val="Times New Roman"/>
        <family val="1"/>
        <charset val="204"/>
      </rPr>
      <t xml:space="preserve"> </t>
    </r>
  </si>
  <si>
    <t>В ЧАСТИ НАЛОГОВ НА ИМУЩЕСТВО</t>
  </si>
  <si>
    <t>Земельный налог с организаций, обладающих земельным участком, расположенным в границах сельских поселений</t>
  </si>
  <si>
    <t>В ЧАСТИ ГОСУДАРСТВЕННОЙ ПОШЛИНЫ</t>
  </si>
  <si>
    <t>1 08 07175 01 0000 110</t>
  </si>
  <si>
    <t>Государственная пошлина за  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</si>
  <si>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В ЧАСТИ ПОГАШЕНИЯ ЗАДОЛЖЕННОСТИ И ПЕРЕРАСЧЕТОВ ПО ОТДЕЛЬНЫМ НАЛОГАМ, СБОРАМ И ИНЫМ ОБЯЗАТЕЛЬНЫМ ПЛАТЕЖАМ</t>
  </si>
  <si>
    <t>Земельный налог (по обязательствам, возникшим до 1 января 2006 года), мобилизуемый на территориях сельских  поселений</t>
  </si>
  <si>
    <t>В ЧАСТИ ДОХОДОВ ОТ ИСПОЛЬЗОВАНИЯ ИМУЩЕСТВА, НАХОДЯЩЕГОСЯ В ГОСУДАРСТВЕННОЙ И МУНИЦИПАЛЬНОЙ СОБСТВЕННОСТИ</t>
  </si>
  <si>
    <t>1 11 01050 10 0000 120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</si>
  <si>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 </t>
  </si>
  <si>
    <t>1 11 02033 10 0000 120</t>
  </si>
  <si>
    <t>Доходы от размещения временно свободных средств бюджетов сельских поселений</t>
  </si>
  <si>
    <t>1 11 02085 10 0000 120</t>
  </si>
  <si>
    <t>Доходы от размещения сумм, аккумулируемых в ходе проведения аукционов по продаже акций, находящихся в собственности сельских поселений</t>
  </si>
  <si>
    <t>1 11 03050 10 0000 120</t>
  </si>
  <si>
    <t>Проценты, полученные от предоставления бюджетных кредитов внутри страны за счет средств бюджетов сельских поселений</t>
  </si>
  <si>
    <t>Доходы от сдачи в аренду имущества, находящегося в оперативном управлении поселений и созданных ими учреждений (за исключением имущества муниципальных бюджетных и автономных учреждений)</t>
  </si>
  <si>
    <t>1 11 08050 10 0000 120</t>
  </si>
  <si>
    <t>Средства, получаемые от передачи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</si>
  <si>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1 11 09035 10 0000 120</t>
  </si>
  <si>
    <t>Доходы от эксплуатации и использования имущества автомобильных дорог, находящихся в собственности сельских поселений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</si>
  <si>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</si>
  <si>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</si>
  <si>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В ЧАСТИ ПЛАТЕЖЕЙ ПРИ ПОЛЬЗОВАНИИ ПРИРОДНЫМИ РЕСУРСАМИ</t>
  </si>
  <si>
    <t>1 12 05050 10 0000 120</t>
  </si>
  <si>
    <t>Плата за пользование водными объектами, находящимися в собственности сельских поселений</t>
  </si>
  <si>
    <t>В ЧАСТИ ДОХОДОВ ОТ ОКАЗАНИЯ ПЛАТНЫХ УСЛУГ (РАБОТ)</t>
  </si>
  <si>
    <t>И КОМПЕНСАЦИИ ЗАТРАТ ГОСУДАРСТВА</t>
  </si>
  <si>
    <t>1 13 01540 10 0000 130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</si>
  <si>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сельских поселений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</si>
  <si>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</si>
  <si>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</si>
  <si>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 xml:space="preserve">В ЧАСТИ ДОХОДОВ ОТ ПРОДАЖИ МАТЕРИАЛЬНЫХ </t>
  </si>
  <si>
    <t>И НЕМАТЕРИАЛЬНЫХ АКТИВОВ</t>
  </si>
  <si>
    <t>1 14 01050 10 0000 410</t>
  </si>
  <si>
    <t>Доходы от продажи квартир, находящихся в собственности сельских поселений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</si>
  <si>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</si>
  <si>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</si>
  <si>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</si>
  <si>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1 14 02052 10 0000 440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</si>
  <si>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</si>
  <si>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1 14 02053 10 0000 440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</si>
  <si>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</si>
  <si>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1 14 03050 10 0000 410</t>
  </si>
  <si>
    <t>Средства от распоряжения и реализации конфискованного и иного имущества, обращенного в доходы поселений (в части реализации основных средств по указанному имуществу)</t>
  </si>
  <si>
    <t>1 14 03050 10 0000 440</t>
  </si>
  <si>
    <t>Средства от распоряжения и реализации конфискованного и иного имущества, обращенного в доходы поселений (в части реализации материальных запасов по указанному имуществу)</t>
  </si>
  <si>
    <t>1 14 04050 10 0000 420</t>
  </si>
  <si>
    <t>Доходы от продажи нематериальных активов, находящихся в собственности сельских поселений</t>
  </si>
  <si>
    <t>В ЧАСТИ АДМИНИСТРАТИВНЫХ ПЛАТЕЖЕЙ И СБОРОВ</t>
  </si>
  <si>
    <t>Платежи, взимаемые органами местного самоуправления (организациями) поселений, за выполнение определенных функций</t>
  </si>
  <si>
    <t>В ЧАСТИ ШТРАФОВ, САНКЦИЙ, ВОЗМЕЩЕНИЕ УЩЕРБА</t>
  </si>
  <si>
    <t>1 16 18050 10 0000 140</t>
  </si>
  <si>
    <t>Денежные взыскания (штрафы) за нарушение бюджетного законодательства (в части бюджетов сельских поселений)</t>
  </si>
  <si>
    <t>1 16 21050 10 0000 140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</si>
  <si>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</si>
  <si>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</si>
  <si>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</si>
  <si>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1 16 23052 10 0000 140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</si>
  <si>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</si>
  <si>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1 16 25074 10 0000 140</t>
  </si>
  <si>
    <t>Денежные взыскания (штрафы) за нарушение лесного законодательства на лесных участках, находящихся в собственности сельских поселений</t>
  </si>
  <si>
    <t>1 16 25085 10 0000 140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</si>
  <si>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</si>
  <si>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1 16 30015 01 0000 140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</si>
  <si>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сельских поселений</t>
  </si>
  <si>
    <t>1 16 32000 10 0000 140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</si>
  <si>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</si>
  <si>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</si>
  <si>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муниципальных нужд для нужд сельских поселений</t>
  </si>
  <si>
    <t>1 16 37040 10 0000 140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</si>
  <si>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</si>
  <si>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В ЧАСТИ ПРОЧИХ НЕНАЛОГОВЫХ ДОХОДОВ</t>
  </si>
  <si>
    <t xml:space="preserve">                                                                                                   МО Нижнепавловский сельсовет</t>
  </si>
  <si>
    <t>1 08 04020 01 1000 110</t>
  </si>
  <si>
    <t>1 08 07175 01 1000 110</t>
  </si>
  <si>
    <t>Государственная пошлина за выдачу органом местного самоуправления сельского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</si>
  <si>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</si>
  <si>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Доходы от сдачи в аренду имущества, находящегося в оперативном управлении сельских поселений и созданных ими учреждений (за исключением имущества муниципальных бюджетных и автономных учреждений)</t>
  </si>
  <si>
    <t xml:space="preserve"> 1 13 01995 10 0000 130</t>
  </si>
  <si>
    <t>Прочие доходы от оказания платных услуг(работ) получателями средств бюджетов сельских поселений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</si>
  <si>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</si>
  <si>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сельских поселений (в части реализации материальных запасов по указанному имуществу)</t>
  </si>
  <si>
    <t>Администрация муниципального образования Нижнепавловский сельсовет</t>
  </si>
  <si>
    <r>
      <t xml:space="preserve">Прочие доходы от компенсации затрат бюджетов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</si>
  <si>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r>
      <t xml:space="preserve"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</si>
  <si>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r>
      <t xml:space="preserve">Поступления  сумм в возмещение вреда, причиняемого автомобильным дорогам местного значения    транспортными средствами, осуществляющим перевозки тяжеловесных и  (или) крупногабаритных грузов, зачисляемые в бюджеты </t>
    </r>
    <r>
      <rPr>
        <sz val="14"/>
        <color theme="1"/>
        <rFont val="Times New Roman"/>
        <family val="1"/>
        <charset val="204"/>
      </rPr>
      <t>сельских</t>
    </r>
    <r>
      <rPr>
        <sz val="14"/>
        <color rgb="FF000000"/>
        <rFont val="Times New Roman"/>
        <family val="1"/>
        <charset val="204"/>
      </rPr>
      <t xml:space="preserve"> поселений</t>
    </r>
  </si>
  <si>
    <t>МО Нижнепавловский сельсовет</t>
  </si>
  <si>
    <t>МУНИЦИПАЛЬНОГО ОБРАЗОВАНИЯ НИЖНЕПАВЛОВСКИЙ СЕЛЬСОВЕТ</t>
  </si>
  <si>
    <t xml:space="preserve">                 МО Нижнепавловский сельсовет</t>
  </si>
  <si>
    <t>Нижнепавловский сельсовет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</si>
  <si>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годы"</t>
  </si>
  <si>
    <t>Основное мероприятие " Осуществление хозяйственной деятельности администрации сельсовета"</t>
  </si>
  <si>
    <t>Содержание казенного учреждения по хозяйственному обслуживанию органов местного самоуправления</t>
  </si>
  <si>
    <t>ФИЗИЧЕСКАЯ КУЛЬТУРА И СПОРТ</t>
  </si>
  <si>
    <t>Администрация муниципального образования Нижнепавловский сельсовет Оренбургского района Оренбургской области</t>
  </si>
  <si>
    <t>Основное мероприятие " Повышение роли физической культуры и спорта в жизни поселения"</t>
  </si>
  <si>
    <t>Обеспечение условий для развития на территории поселения физической культуры, спорта, организация проведения официальных физкультурно-оздоровительных и спортивных мероприятий поселения</t>
  </si>
  <si>
    <t>СРЕДСТВА МАССОВОЙ ИНФОРМАЦИИ</t>
  </si>
  <si>
    <t>Основное мероприятие "Публикация нормативно-правовых актов в печатных средствах массовой информации, в сети Интернет"</t>
  </si>
  <si>
    <t>Расходы на опубликование муниципальных правовых актов</t>
  </si>
  <si>
    <t>Другие вопросы в области национальной безопасности и правоохранительной деятельности</t>
  </si>
  <si>
    <t>Непрограммные мероприятия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</si>
  <si>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</si>
  <si>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Основное мероприятие "Мероприятия по землеустройству и землепользованию"</t>
  </si>
  <si>
    <t>Мероприятия по землеустройству и землепользованию</t>
  </si>
  <si>
    <t>Основное мероприятие "Бюджетные инвестиции в области градостроительной деятельности"</t>
  </si>
  <si>
    <t>Бюджетные инвестиции в области градостроительной деятельности</t>
  </si>
  <si>
    <t>Физическая культура и спорт</t>
  </si>
  <si>
    <t>Периодическая печать и издательства</t>
  </si>
  <si>
    <t>Основное мероприятие "Осуществление хозяйственной деятельности администрации сельсовета"</t>
  </si>
  <si>
    <t>Основное мероприятие " Публикация нормативно-правовых актов в печатных средствах массовой информации, в сети Интернет</t>
  </si>
  <si>
    <t>РАСПРЕДЕЛЕНИЕ БЮДЖЕТНЫХ АССИГНОВАНИЙ БЮДЖЕТА МУНИЦИПАЛЬНОГО ОБРАЗОВАНИЯ НИЖНЕПАВЛОВСКИЙ СЕЛЬСОВЕТ (МУНИЦИПАЛЬНЫХ ПРОГРАММ МО НИЖНЕПАВЛОВСКИЙ СЕЛЬСОВЕТ  И НЕПРОГРАММНЫМ НАПРАВЛЕНИЯМ</t>
  </si>
  <si>
    <t>Подпрограмма " Управление муниципальным имуществом и земельными ресурсами"</t>
  </si>
  <si>
    <t>Основное мероприятие "Публикация нормативнправовых актов в печатных средствах массовой информации, в сети Интернет"</t>
  </si>
  <si>
    <t>Основное мероприятие"Осуществление хозяйственной деятельности администрации сельсовета"</t>
  </si>
  <si>
    <t>Раходы на выплату персоналу государственных (муниципальных) органов</t>
  </si>
  <si>
    <t>Осуществление хозяйственной деятельности администрации сельсовета</t>
  </si>
  <si>
    <t>Социальная поддержка граждан</t>
  </si>
  <si>
    <t>01  05  02  00  00  0000  500</t>
  </si>
  <si>
    <t>Увеличение прочих остатков средств бюджетов</t>
  </si>
  <si>
    <t>Субсидии юридическим лицам (кроме некоммерческих организаций), индивидуальным предпринимателям, физическим лицам - производитялям товаров, работ, услуг</t>
  </si>
  <si>
    <t>Доходы, получаемые в виде арендной платы, а также средств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</si>
  <si>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Прочие межбюджетные трансферты, на софинансирование расходов по подготовке документов для внесения государственный кадастр недвижимости сведений о границах муниципальных образований, границах населенных пунктов, территориальных зонах, зонах с особыми условиями использования территорий</t>
  </si>
  <si>
    <t>616</t>
  </si>
  <si>
    <t>Расходы на выплату персоналу государственных(муниципальных) органов</t>
  </si>
  <si>
    <t>Приложение №1</t>
  </si>
  <si>
    <t xml:space="preserve">                Приложение № 6</t>
  </si>
  <si>
    <t>Приложение № 3</t>
  </si>
  <si>
    <t xml:space="preserve">Приложение №4 </t>
  </si>
  <si>
    <t>Приложение № 5</t>
  </si>
  <si>
    <t>Приложение № 7</t>
  </si>
  <si>
    <t>Приложение № 8_</t>
  </si>
  <si>
    <t xml:space="preserve">                                                                              Приложение № 9</t>
  </si>
  <si>
    <t xml:space="preserve">                                                                              Приложение №10</t>
  </si>
  <si>
    <t>Приложение № 2</t>
  </si>
  <si>
    <t>2 02 49999 00 0000 000</t>
  </si>
  <si>
    <t>Прочие межбюджетные трансферты</t>
  </si>
  <si>
    <t>Дотации бюджетам сельских поселений на поддержку мер по обеспечению сбалансированности бюджетов  на уплату налога на имущество</t>
  </si>
  <si>
    <t>2021 год</t>
  </si>
  <si>
    <t>Муниципальная программа "Совершенствование муниципального управления в муниципальном образовании Нижнепавловский сельсовет на 2017 - 2021 годы"</t>
  </si>
  <si>
    <t>Муниципальная программа "Совершенствование муниципального управления в муниципальном образовании Нижнепавловский сельсовет на 2017-2021 годы"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</si>
  <si>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2016–2018 годы и на период до 2021 года"</t>
  </si>
  <si>
    <t>Муниципальная программа "Развитие культуры села на 2019-2023 годы"</t>
  </si>
  <si>
    <t>Подпрограмма "развитие физической культуры"</t>
  </si>
  <si>
    <t>Подпрограмма "Обеспечение жильем молодых семей на 2019-2023 годы"</t>
  </si>
  <si>
    <t>Подпрограмма "Развитие физической культуры и спорта на территории муниципального образования Нижнепавловский сельсовет Оренбургского района Оренбургской области"</t>
  </si>
  <si>
    <t>Подпрограмма "Развитие физической культурыи спорта"</t>
  </si>
  <si>
    <t>L4970</t>
  </si>
  <si>
    <t>Прочие межбюджетные трансферты на повышение заработной платы работникам муниципальных учреждений культуры</t>
  </si>
  <si>
    <t xml:space="preserve">Прочие межбюджетные трансферты, передаваемые бюджетам сельских поселений на финансовое обеспечение минимального размера оплаты труда работников бюджетной сферы </t>
  </si>
  <si>
    <t>Дотации поселениям на выравнивание бюджетной обеспеченности на уплату налога на имущество</t>
  </si>
  <si>
    <t>Прочие межбюджетные трансферты, передаваемые бюджетам сельских поселений на финансовое обеспечение минимального размера оплаты труда работников бюджетной сферы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</si>
  <si>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</si>
  <si>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районному бюджету на выполнение полномочий внешнего муниципального финансового контроля</t>
  </si>
  <si>
    <t>1 03 02231 01 0000 110</t>
  </si>
  <si>
    <t>1 03 02241 01 0000 110</t>
  </si>
  <si>
    <t>1 03 02251 01 0000 110</t>
  </si>
  <si>
    <t>1 03 02261 01 0000 110</t>
  </si>
  <si>
    <t>2 02 15002 10 0001 150</t>
  </si>
  <si>
    <t>2 02 15002 10 0002 150</t>
  </si>
  <si>
    <t>2 02 15002 10 0810 150</t>
  </si>
  <si>
    <t>2 02 15002 10 0200 150</t>
  </si>
  <si>
    <t>2 02 19999 10 0000 150</t>
  </si>
  <si>
    <t>2 02 30024 10 0000 150</t>
  </si>
  <si>
    <t>2 02 35118 10 0000 150</t>
  </si>
  <si>
    <t xml:space="preserve">2 02 35930 10 0000 150 </t>
  </si>
  <si>
    <t>2 02 39999 10 0000 150</t>
  </si>
  <si>
    <t>2 02 40014 10 0000 150</t>
  </si>
  <si>
    <t>2 02 29999 10 0000 150</t>
  </si>
  <si>
    <t>Прочие субсидии бюджетам сельских поселений</t>
  </si>
  <si>
    <t>2 02 35930 10 0000 150</t>
  </si>
  <si>
    <t>2 02 45160 10 0000 150</t>
  </si>
  <si>
    <t>2 02 49999 10 0000 150</t>
  </si>
  <si>
    <t>2 02 49999 10 0051 150</t>
  </si>
  <si>
    <t>2 02 49999 10 0077 150</t>
  </si>
  <si>
    <t>2 02 49999 10 0216 150</t>
  </si>
  <si>
    <t>2 02 49999 10 0298 150</t>
  </si>
  <si>
    <t>2 02 49999 10 0299 150</t>
  </si>
  <si>
    <t>2 02 49999 10 0301 150</t>
  </si>
  <si>
    <t>2 02 49999 10 0302 150</t>
  </si>
  <si>
    <t>2 02 49999 10 1030 150</t>
  </si>
  <si>
    <t>2 02 49999 10 6888 150</t>
  </si>
  <si>
    <t>2 02 49999 10 8820 150</t>
  </si>
  <si>
    <t>2 02 49999 10 9981 150</t>
  </si>
  <si>
    <t>2 02 49999 10 9982 150</t>
  </si>
  <si>
    <t>2 02 90054 10 0000 150</t>
  </si>
  <si>
    <t>2 07 05030 10 0000 150</t>
  </si>
  <si>
    <t>2 08 05000 10 0000 150</t>
  </si>
  <si>
    <t>Перечисления из бюджетов сельских поселений (в бюджеты сельских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</si>
  <si>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</si>
  <si>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2 18 05010 10 0000 150</t>
  </si>
  <si>
    <t>2 18 05030 10 0000 150</t>
  </si>
  <si>
    <t>2 1960010 10 0000 150</t>
  </si>
  <si>
    <t>2 02 49999 10 6130 150</t>
  </si>
  <si>
    <t>Прочие межбюджетные трансферты передаваемые бюджетам сельских поселений</t>
  </si>
  <si>
    <t>Прочие межбюджетные трансферты передаваемые бюджетам сельских поселений на финансовое обеспечение минимального размера оплаты труда работников бюджетной сферы</t>
  </si>
  <si>
    <t>2 19 60010 10 0000 150</t>
  </si>
  <si>
    <t>2 02 10000 00 0000 150</t>
  </si>
  <si>
    <t>2 02 15002 00 0000 150</t>
  </si>
  <si>
    <t>2 02 30000 00 0000 150</t>
  </si>
  <si>
    <t>2 02 35930 00 0000 150</t>
  </si>
  <si>
    <t>2 02 35118 00 0000 150</t>
  </si>
  <si>
    <t>2 07 05000 10 0000 150</t>
  </si>
  <si>
    <t>2 07 05010 10 0000 150</t>
  </si>
  <si>
    <t>2022 год</t>
  </si>
  <si>
    <t>КЛАССИФИКАЦИИ РАСХОДОВ НА 2020 ГОД И ПЛАНОВЫЙ ПЕРИОД 2021 И 2022 ГОДОВ</t>
  </si>
  <si>
    <t>Основное мероприятие " Исполнение судебных актов и мировых соглашений"</t>
  </si>
  <si>
    <t>Уплата налога на имущество</t>
  </si>
  <si>
    <t>Уплата налога на имущество организаций и земельного налога</t>
  </si>
  <si>
    <t>07</t>
  </si>
  <si>
    <t>95555</t>
  </si>
  <si>
    <t>Г</t>
  </si>
  <si>
    <t>Б</t>
  </si>
  <si>
    <t>Подпрограмма "Социальная поддержка граждан"</t>
  </si>
  <si>
    <t>Основное мероприятие "Муниципальная доплата к пенсиям муниципальным служащим"</t>
  </si>
  <si>
    <t xml:space="preserve">         Программа муниципальных внутренних заимствований на 2020 год и на плановый  период  2021  и  2022  годов  предусматривает при необходимости покрытие дефицита бюджета муниципального образования Нижнепавловский сельсовет Оренбургского района Оренбургской области за счет привлечения кредитов от других бюджетов бюджетной системы Российской Федерации и кредитных организаций. </t>
  </si>
  <si>
    <t>Перечень муниципальных гарантий, подлежащих предоставлению в 2020-2022 годах</t>
  </si>
  <si>
    <t>Основное мероприятие"Проведение ежегодной диспансеризации муниципальных служащих"</t>
  </si>
  <si>
    <t>Организация прохождения ежегодной диспансеризации муниципальных служащих</t>
  </si>
  <si>
    <t>Основное мероприятие " Осуществление мер по противодействию коррупции в границах поселения"</t>
  </si>
  <si>
    <t>Межбюджетные трансферты районному бюджету на выполнение полномочий  по осуществлению мер по противодействию коррупции в границах поселения</t>
  </si>
  <si>
    <t>540</t>
  </si>
  <si>
    <t>2 02 20077 10 0000 150</t>
  </si>
  <si>
    <t>Субсидии бюджетам сельских поселений на софининсирование капитальных вложений в объекты муниципальной собственности</t>
  </si>
  <si>
    <t>2 02 00000 00 0000 150</t>
  </si>
  <si>
    <t>2 02 20077 00 0000 150</t>
  </si>
  <si>
    <t>Субсидии бюджетам субъектов Российской Федерации и муниципальных образований</t>
  </si>
  <si>
    <t>Субсидии бюджетам  на софининсирование капитальных вложений в объекты муниципальной собственности</t>
  </si>
  <si>
    <t>Основное мероприятие "Капитальные вложения в объекты муниципальной собственности"</t>
  </si>
  <si>
    <t>S0010</t>
  </si>
  <si>
    <t>S0011</t>
  </si>
  <si>
    <t>410</t>
  </si>
  <si>
    <t>2 02 15002 10 6111 150</t>
  </si>
  <si>
    <t>Дотации бюджетам сельских поселений на поддержку мер по обеспечению сбалансированности бюджетов на обеспечение повышения оплаты труда отдельных категорий работников</t>
  </si>
  <si>
    <t>2 02 49999 10 6777 150</t>
  </si>
  <si>
    <t>Прочие межбюджетные трансферты, передаваемые бюджетам сельских поселений для обеспечения повышения оплаты труда работников муниципальных учреждений культуры и педагогических работников муниципальных учреждений дополнительного образования</t>
  </si>
  <si>
    <t>Финансовое обеспечение повышения оплаты труда отдельных категорий работников муниципальных учреждений</t>
  </si>
  <si>
    <t>Расходы на повышение оплаты труда работников муниципальных учреждений культуры и педагогических работников</t>
  </si>
  <si>
    <t>2 02 16001 00 0000 150</t>
  </si>
  <si>
    <t>2 02 16001 10 0000 150</t>
  </si>
  <si>
    <t>2 02 16001 10 0001 150</t>
  </si>
  <si>
    <t>2 02 16001 10 0002 150</t>
  </si>
  <si>
    <t xml:space="preserve">от     декабря 2020 г. № </t>
  </si>
  <si>
    <t>НА 2021 ГОД  И ПЛАНОВЫЙ ПЕРИОД 2022, 2023 ГОДЫ</t>
  </si>
  <si>
    <t>2023 год</t>
  </si>
  <si>
    <t>ВЕДОМСТВЕННАЯ СТРУКТУРА РАСХОДОВ БЮДЖЕТА МУНИЦИРПЛЬНОГО ОБРАЗОВАНИЯ НИЖНЕПАВЛОВСКИЙ СЕЛЬСОВЕТ НА 2021 год И ПЛАНОВЫЙ ПЕРИОД 2022, 2023 годов.</t>
  </si>
  <si>
    <t xml:space="preserve">    декабря 2020 года № 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</si>
  <si>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2021–2023 годы и на период до 2026 года"</t>
  </si>
  <si>
    <t>Финансовое обеспечение полномочий в области градостроительной деятельности</t>
  </si>
  <si>
    <t xml:space="preserve">Межбюджетные трансферты </t>
  </si>
  <si>
    <t>Муниципальная программа "Совершенствование муниципального управления в муниципальном образовании Нижнепавловский сельсовет на 2019 - 2023 годы"</t>
  </si>
  <si>
    <t>НА 2021 ГОД И ПЛАНОВЫЙ ПЕРИОД 2022, 2023 ГОДЫ</t>
  </si>
  <si>
    <t xml:space="preserve">                 от ____ декабря 2020 г. № ___</t>
  </si>
  <si>
    <t xml:space="preserve">   декабря 2020 года № </t>
  </si>
  <si>
    <t>РАСПРЕДЕЛЕНИЕ БЮДЖЕТНЫХ АССИГНОВАНИЙ БЮДЖЕТА МУНИЦИПАЛЬНОГО ОБРАЗОВАНИЯ НИЖНЕПАВЛОВСКИЙ СЕЛЬСОВЕТ ОРЕНБУРГСКОГО РАЙОНА ОРЕНБУРГСКОЙ ОБЛАСТИ НА 2021 год и НА ПЛАНОВЫЙ ПЕРИОД 2022 и 2023 годов ПО РАЗДЕЛАМ И ПОДРАЗДЕЛАМ КЛАССИФИКАЦИИ РАСХОДОВ БЮДЖЕТОВ</t>
  </si>
  <si>
    <t>Распределение бюджетных ассигнований бюджета муниципального образования Нижнепавловский сельсовет по разделам, подразделам, целевым статьям(муниципальным программам и непрограммным направлениям деятельности), группам и подгруппам видов расходов на 2021 год и плановый период 2022, 2023 годов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</si>
  <si>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2023года"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</si>
  <si>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2023 года"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</si>
  <si>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2021–2021 годы и на период до 2026 года"</t>
  </si>
  <si>
    <t>ПРОГРАММА МУНИЦИПАЛЬНЫХ ВНУТРЕННИХ ЗАИМСТВОВАНИЙ                                  МО НИЖНЕПАВЛОВСКИЙ СЕЛЬСОВЕТ                                                                                              НА 2021 ГОД И НА ПЛАНОВЫЙ ПЕРИОД 2022 И 2023 ГОДОВ</t>
  </si>
  <si>
    <t xml:space="preserve">от    декабря 2020 г. № </t>
  </si>
  <si>
    <t xml:space="preserve"> МУНИЦИПАЛЬНЫХ ГАРАНТИЙ БЮДЖЕТА МУНИЦИПАЛЬНОГО ОБРАЗОВАНИЯ НИЖНЕПАВЛОВСКИЙ СЕЛЬСОВЕТ                                            В ВАЛЮТЕ РОССИЙСКОЙ ФЕДЕРАЦИИ НА 2021 ГОД И НА ПЛАНОВЫЙ ПЕРИОД 2022 И 2023 ГОДОВ</t>
  </si>
  <si>
    <t>20632354</t>
  </si>
  <si>
    <t>-20632354</t>
  </si>
  <si>
    <t>20505583</t>
  </si>
  <si>
    <t>-20505583</t>
  </si>
  <si>
    <t>22062958</t>
  </si>
  <si>
    <t>-22062958</t>
  </si>
  <si>
    <t>Межбюджетные трансферты</t>
  </si>
  <si>
    <t xml:space="preserve">                                                                                               от    декабря 2020 г. № </t>
  </si>
  <si>
    <t xml:space="preserve">Перечень главных администраторов (администраторов) доходов бюджета муниципального образования Нижнепавловский сельсовет на 2021  год и плановый период 2022-2023 годов </t>
  </si>
  <si>
    <t xml:space="preserve">                                                                                               от     декабря 2020 г. № </t>
  </si>
  <si>
    <t xml:space="preserve">НОРМАТИВЫ ОТЧИСЛЕНИЙ ДОХОДОВ В БЮДЖЕТ                                                                    МУНИЦИПАЛЬНОГО ОБРАЗОВАНИЯ НИЖНЕПАВЛОВСКИЙ СЕЛЬСОВЕТ                                                                    НА 2021 ГОД  И НА ПЛАНОВЫЙ ПЕРИОД  2022 И 2023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</si>
</sst>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0;[Red]\-#,##0.00;0.00"/>
    <numFmt numFmtId="166" formatCode="000"/>
    <numFmt numFmtId="167" formatCode="00000"/>
    <numFmt numFmtId="168" formatCode="00"/>
    <numFmt numFmtId="169" formatCode="0000000000"/>
    <numFmt numFmtId="170" formatCode="0000"/>
    <numFmt numFmtId="171" formatCode="000\.00\.000\.0"/>
    <numFmt numFmtId="172" formatCode="00\ 0\ 0000;;"/>
    <numFmt numFmtId="173" formatCode="#,##0.00_ ;[Red]\-#,##0.00\ "/>
    <numFmt numFmtId="174" formatCode="_-* #,##0.0_р_._-;\-* #,##0.0_р_._-;_-* &quot;-&quot;??_р_._-;_-@_-"/>
    <numFmt numFmtId="175" formatCode="0_ ;[Red]\-0\ 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7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175" fontId="1" fillId="0" borderId="0" applyFont="0" applyFill="0" applyBorder="0" applyAlignment="0" applyProtection="0"/>
  </cellStyleXfs>
  <cellXfs count="96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5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right" vertical="center"/>
      <protection hidden="1"/>
    </xf>
    <xf numFmtId="167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6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4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71" fontId="9" fillId="2" borderId="1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1" xfId="1" applyNumberFormat="1" applyFont="1" applyFill="1" applyBorder="1" applyAlignment="1" applyProtection="1">
      <protection hidden="1"/>
    </xf>
    <xf numFmtId="166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" xfId="1" applyNumberFormat="1" applyFont="1" applyFill="1" applyBorder="1" applyAlignment="1" applyProtection="1">
      <alignment horizontal="center" vertical="center"/>
      <protection hidden="1"/>
    </xf>
    <xf numFmtId="1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8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7" xfId="1" applyNumberFormat="1" applyFont="1" applyFill="1" applyBorder="1" applyAlignment="1" applyProtection="1">
      <alignment horizontal="center" vertical="center"/>
      <protection hidden="1"/>
    </xf>
    <xf numFmtId="170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9" xfId="1" applyNumberFormat="1" applyFont="1" applyFill="1" applyBorder="1" applyAlignment="1" applyProtection="1">
      <alignment horizontal="center" vertical="center"/>
      <protection hidden="1"/>
    </xf>
    <xf numFmtId="166" fontId="8" fillId="0" borderId="9" xfId="1" applyNumberFormat="1" applyFont="1" applyFill="1" applyBorder="1" applyAlignment="1" applyProtection="1">
      <alignment horizontal="center" vertical="center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9" xfId="1" applyNumberFormat="1" applyFont="1" applyFill="1" applyBorder="1" applyAlignment="1" applyProtection="1">
      <alignment horizontal="center" vertical="center"/>
      <protection hidden="1"/>
    </xf>
    <xf numFmtId="166" fontId="7" fillId="0" borderId="9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8" xfId="1" applyNumberFormat="1" applyFont="1" applyFill="1" applyBorder="1" applyAlignment="1" applyProtection="1">
      <alignment horizontal="center" vertical="center"/>
      <protection hidden="1"/>
    </xf>
    <xf numFmtId="168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0" fontId="6" fillId="0" borderId="22" xfId="1" applyNumberFormat="1" applyFont="1" applyFill="1" applyBorder="1" applyAlignment="1" applyProtection="1">
      <alignment horizontal="center" vertical="center"/>
      <protection hidden="1"/>
    </xf>
    <xf numFmtId="0" fontId="6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0" fontId="8" fillId="0" borderId="21" xfId="1" applyNumberFormat="1" applyFont="1" applyFill="1" applyBorder="1" applyAlignment="1" applyProtection="1">
      <alignment horizontal="center" vertical="center"/>
      <protection hidden="1"/>
    </xf>
    <xf numFmtId="0" fontId="9" fillId="0" borderId="22" xfId="1" applyNumberFormat="1" applyFont="1" applyFill="1" applyBorder="1" applyAlignment="1" applyProtection="1">
      <alignment horizontal="center" vertical="center"/>
      <protection hidden="1"/>
    </xf>
    <xf numFmtId="0" fontId="9" fillId="0" borderId="2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3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Continuous" vertical="top"/>
      <protection hidden="1"/>
    </xf>
    <xf numFmtId="0" fontId="1" fillId="0" borderId="0" xfId="1" applyNumberFormat="1" applyFont="1" applyFill="1" applyAlignment="1" applyProtection="1">
      <alignment horizontal="centerContinuous" vertical="center"/>
      <protection hidden="1"/>
    </xf>
    <xf numFmtId="0" fontId="12" fillId="0" borderId="0" xfId="1" applyNumberFormat="1" applyFont="1" applyFill="1" applyAlignment="1" applyProtection="1">
      <alignment horizontal="left" vertical="center"/>
      <protection hidden="1"/>
    </xf>
    <xf numFmtId="0" fontId="12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12" fillId="0" borderId="0" xfId="1" applyNumberFormat="1" applyFont="1" applyFill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7" fillId="4" borderId="13" xfId="1" applyNumberFormat="1" applyFont="1" applyFill="1" applyBorder="1" applyAlignment="1" applyProtection="1">
      <alignment horizontal="center" vertical="center"/>
      <protection hidden="1"/>
    </xf>
    <xf numFmtId="167" fontId="7" fillId="4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8" xfId="1" applyNumberFormat="1" applyFont="1" applyFill="1" applyBorder="1" applyAlignment="1" applyProtection="1">
      <alignment horizontal="center" vertical="center"/>
      <protection hidden="1"/>
    </xf>
    <xf numFmtId="169" fontId="15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8" xfId="1" applyNumberFormat="1" applyFont="1" applyFill="1" applyBorder="1" applyAlignment="1" applyProtection="1">
      <alignment horizontal="center" vertical="center"/>
      <protection hidden="1"/>
    </xf>
    <xf numFmtId="166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8" xfId="1" applyNumberFormat="1" applyFont="1" applyFill="1" applyBorder="1" applyAlignment="1" applyProtection="1">
      <alignment horizontal="center" vertical="center"/>
      <protection hidden="1"/>
    </xf>
    <xf numFmtId="168" fontId="14" fillId="0" borderId="1" xfId="1" applyNumberFormat="1" applyFont="1" applyFill="1" applyBorder="1" applyAlignment="1" applyProtection="1">
      <alignment horizontal="center" vertical="center"/>
      <protection hidden="1"/>
    </xf>
    <xf numFmtId="1" fontId="14" fillId="0" borderId="1" xfId="1" applyNumberFormat="1" applyFont="1" applyFill="1" applyBorder="1" applyAlignment="1" applyProtection="1">
      <alignment horizontal="center" vertical="center"/>
      <protection hidden="1"/>
    </xf>
    <xf numFmtId="167" fontId="14" fillId="0" borderId="1" xfId="1" applyNumberFormat="1" applyFont="1" applyFill="1" applyBorder="1" applyAlignment="1" applyProtection="1">
      <alignment horizontal="center" vertical="center"/>
      <protection hidden="1"/>
    </xf>
    <xf numFmtId="166" fontId="14" fillId="0" borderId="18" xfId="1" applyNumberFormat="1" applyFont="1" applyFill="1" applyBorder="1" applyAlignment="1" applyProtection="1">
      <alignment horizontal="center" vertical="center"/>
      <protection hidden="1"/>
    </xf>
    <xf numFmtId="166" fontId="1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9" xfId="1" applyNumberFormat="1" applyFont="1" applyFill="1" applyBorder="1" applyAlignment="1" applyProtection="1">
      <alignment horizontal="center" vertical="center"/>
      <protection hidden="1"/>
    </xf>
    <xf numFmtId="169" fontId="6" fillId="0" borderId="30" xfId="1" applyNumberFormat="1" applyFont="1" applyFill="1" applyBorder="1" applyAlignment="1" applyProtection="1">
      <alignment horizontal="center" vertical="center"/>
      <protection hidden="1"/>
    </xf>
    <xf numFmtId="168" fontId="9" fillId="0" borderId="6" xfId="1" applyNumberFormat="1" applyFont="1" applyFill="1" applyBorder="1" applyAlignment="1" applyProtection="1">
      <alignment horizontal="center" vertical="center"/>
      <protection hidden="1"/>
    </xf>
    <xf numFmtId="1" fontId="9" fillId="0" borderId="6" xfId="1" applyNumberFormat="1" applyFont="1" applyFill="1" applyBorder="1" applyAlignment="1" applyProtection="1">
      <alignment horizontal="center" vertical="center"/>
      <protection hidden="1"/>
    </xf>
    <xf numFmtId="167" fontId="9" fillId="0" borderId="6" xfId="1" applyNumberFormat="1" applyFont="1" applyFill="1" applyBorder="1" applyAlignment="1" applyProtection="1">
      <alignment horizontal="center" vertical="center"/>
      <protection hidden="1"/>
    </xf>
    <xf numFmtId="166" fontId="9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16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0" xfId="1" applyNumberFormat="1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0" borderId="0" xfId="1" applyNumberFormat="1" applyFont="1" applyFill="1" applyBorder="1" applyAlignment="1" applyProtection="1">
      <alignment horizontal="center" vertical="center"/>
      <protection hidden="1"/>
    </xf>
    <xf numFmtId="168" fontId="7" fillId="0" borderId="0" xfId="1" applyNumberFormat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167" fontId="7" fillId="0" borderId="0" xfId="1" applyNumberFormat="1" applyFont="1" applyFill="1" applyBorder="1" applyAlignment="1" applyProtection="1">
      <alignment horizontal="center" vertical="center"/>
      <protection hidden="1"/>
    </xf>
    <xf numFmtId="168" fontId="8" fillId="0" borderId="0" xfId="1" applyNumberFormat="1" applyFont="1" applyFill="1" applyBorder="1" applyAlignment="1" applyProtection="1">
      <alignment horizontal="center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hidden="1"/>
    </xf>
    <xf numFmtId="167" fontId="8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35" xfId="1" applyNumberFormat="1" applyFont="1" applyFill="1" applyBorder="1" applyAlignment="1" applyProtection="1">
      <protection hidden="1"/>
    </xf>
    <xf numFmtId="0" fontId="3" fillId="0" borderId="36" xfId="1" applyNumberFormat="1" applyFont="1" applyFill="1" applyBorder="1" applyAlignment="1" applyProtection="1"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right"/>
      <protection hidden="1"/>
    </xf>
    <xf numFmtId="0" fontId="7" fillId="0" borderId="3" xfId="1" applyNumberFormat="1" applyFont="1" applyFill="1" applyBorder="1" applyAlignment="1" applyProtection="1">
      <alignment horizontal="right" vertical="center"/>
      <protection hidden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9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37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2" xfId="1" applyNumberFormat="1" applyFont="1" applyFill="1" applyBorder="1" applyAlignment="1" applyProtection="1">
      <alignment horizontal="center" vertical="center"/>
      <protection hidden="1"/>
    </xf>
    <xf numFmtId="0" fontId="16" fillId="0" borderId="38" xfId="1" applyNumberFormat="1" applyFont="1" applyFill="1" applyBorder="1" applyAlignment="1" applyProtection="1">
      <alignment horizontal="center" vertical="center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0" fontId="16" fillId="0" borderId="23" xfId="1" applyNumberFormat="1" applyFont="1" applyFill="1" applyBorder="1" applyAlignment="1" applyProtection="1">
      <alignment horizontal="center" vertical="center"/>
      <protection hidden="1"/>
    </xf>
    <xf numFmtId="0" fontId="16" fillId="0" borderId="22" xfId="1" applyNumberFormat="1" applyFont="1" applyFill="1" applyBorder="1" applyAlignment="1" applyProtection="1">
      <alignment horizontal="center" vertical="center"/>
      <protection hidden="1"/>
    </xf>
    <xf numFmtId="171" fontId="7" fillId="0" borderId="3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0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41" xfId="1" applyNumberFormat="1" applyFont="1" applyFill="1" applyBorder="1" applyAlignment="1" applyProtection="1">
      <alignment horizontal="center" vertical="center"/>
      <protection hidden="1"/>
    </xf>
    <xf numFmtId="168" fontId="8" fillId="0" borderId="42" xfId="1" applyNumberFormat="1" applyFont="1" applyFill="1" applyBorder="1" applyAlignment="1" applyProtection="1">
      <alignment horizontal="center" vertical="center"/>
      <protection hidden="1"/>
    </xf>
    <xf numFmtId="169" fontId="7" fillId="0" borderId="43" xfId="1" applyNumberFormat="1" applyFont="1" applyFill="1" applyBorder="1" applyAlignment="1" applyProtection="1">
      <alignment horizontal="center" vertical="center"/>
      <protection hidden="1"/>
    </xf>
    <xf numFmtId="168" fontId="7" fillId="0" borderId="42" xfId="1" applyNumberFormat="1" applyFont="1" applyFill="1" applyBorder="1" applyAlignment="1" applyProtection="1">
      <alignment horizontal="center" vertical="center"/>
      <protection hidden="1"/>
    </xf>
    <xf numFmtId="1" fontId="7" fillId="0" borderId="42" xfId="1" applyNumberFormat="1" applyFont="1" applyFill="1" applyBorder="1" applyAlignment="1" applyProtection="1">
      <alignment horizontal="center" vertical="center"/>
      <protection hidden="1"/>
    </xf>
    <xf numFmtId="167" fontId="7" fillId="0" borderId="41" xfId="1" applyNumberFormat="1" applyFont="1" applyFill="1" applyBorder="1" applyAlignment="1" applyProtection="1">
      <alignment horizontal="center" vertical="center"/>
      <protection hidden="1"/>
    </xf>
    <xf numFmtId="0" fontId="3" fillId="0" borderId="44" xfId="1" applyNumberFormat="1" applyFont="1" applyFill="1" applyBorder="1" applyAlignment="1" applyProtection="1">
      <alignment horizontal="right" vertical="center"/>
      <protection hidden="1"/>
    </xf>
    <xf numFmtId="0" fontId="1" fillId="0" borderId="37" xfId="1" applyNumberFormat="1" applyFont="1" applyFill="1" applyBorder="1" applyAlignment="1" applyProtection="1">
      <protection hidden="1"/>
    </xf>
    <xf numFmtId="171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20" xfId="1" applyNumberFormat="1" applyFont="1" applyFill="1" applyBorder="1" applyAlignment="1" applyProtection="1">
      <alignment horizontal="center" vertical="center"/>
      <protection hidden="1"/>
    </xf>
    <xf numFmtId="1" fontId="7" fillId="0" borderId="14" xfId="1" applyNumberFormat="1" applyFont="1" applyFill="1" applyBorder="1" applyAlignment="1" applyProtection="1">
      <alignment horizontal="center" vertical="center"/>
      <protection hidden="1"/>
    </xf>
    <xf numFmtId="167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47" xfId="1" applyNumberFormat="1" applyFont="1" applyFill="1" applyBorder="1" applyAlignment="1" applyProtection="1">
      <alignment horizontal="right" vertical="center"/>
      <protection hidden="1"/>
    </xf>
    <xf numFmtId="166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6" xfId="1" applyNumberFormat="1" applyFont="1" applyFill="1" applyBorder="1" applyAlignment="1" applyProtection="1">
      <protection hidden="1"/>
    </xf>
    <xf numFmtId="0" fontId="7" fillId="0" borderId="5" xfId="1" applyNumberFormat="1" applyFont="1" applyFill="1" applyBorder="1" applyAlignment="1" applyProtection="1">
      <protection hidden="1"/>
    </xf>
    <xf numFmtId="169" fontId="7" fillId="0" borderId="50" xfId="1" applyNumberFormat="1" applyFont="1" applyFill="1" applyBorder="1" applyAlignment="1" applyProtection="1">
      <alignment horizontal="center" vertical="center"/>
      <protection hidden="1"/>
    </xf>
    <xf numFmtId="1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1" applyNumberFormat="1" applyFont="1" applyFill="1" applyBorder="1" applyAlignment="1" applyProtection="1">
      <alignment horizontal="center" vertical="center"/>
      <protection hidden="1"/>
    </xf>
    <xf numFmtId="0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8" fillId="0" borderId="22" xfId="1" applyNumberFormat="1" applyFont="1" applyFill="1" applyBorder="1" applyAlignment="1" applyProtection="1">
      <alignment horizontal="center" vertical="center"/>
      <protection hidden="1"/>
    </xf>
    <xf numFmtId="171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3" xfId="1" applyNumberFormat="1" applyFont="1" applyFill="1" applyBorder="1" applyAlignment="1" applyProtection="1">
      <alignment horizontal="center" vertical="center"/>
      <protection hidden="1"/>
    </xf>
    <xf numFmtId="170" fontId="9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3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17" fillId="0" borderId="55" xfId="1" applyNumberFormat="1" applyFont="1" applyFill="1" applyBorder="1" applyAlignment="1" applyProtection="1">
      <alignment horizontal="centerContinuous"/>
      <protection hidden="1"/>
    </xf>
    <xf numFmtId="0" fontId="17" fillId="0" borderId="56" xfId="1" applyNumberFormat="1" applyFont="1" applyFill="1" applyBorder="1" applyAlignment="1" applyProtection="1">
      <alignment horizontal="centerContinuous"/>
      <protection hidden="1"/>
    </xf>
    <xf numFmtId="0" fontId="17" fillId="0" borderId="10" xfId="1" applyNumberFormat="1" applyFont="1" applyFill="1" applyBorder="1" applyAlignment="1" applyProtection="1">
      <alignment horizontal="centerContinuous"/>
      <protection hidden="1"/>
    </xf>
    <xf numFmtId="165" fontId="5" fillId="0" borderId="4" xfId="1" applyNumberFormat="1" applyFont="1" applyFill="1" applyBorder="1" applyAlignment="1" applyProtection="1">
      <alignment horizontal="right" vertical="center"/>
      <protection hidden="1"/>
    </xf>
    <xf numFmtId="169" fontId="13" fillId="0" borderId="13" xfId="1" applyNumberFormat="1" applyFont="1" applyFill="1" applyBorder="1" applyAlignment="1" applyProtection="1">
      <alignment horizontal="center" vertical="center"/>
      <protection hidden="1"/>
    </xf>
    <xf numFmtId="166" fontId="13" fillId="0" borderId="13" xfId="1" applyNumberFormat="1" applyFont="1" applyFill="1" applyBorder="1" applyAlignment="1" applyProtection="1">
      <alignment horizontal="center" vertical="center"/>
      <protection hidden="1"/>
    </xf>
    <xf numFmtId="0" fontId="17" fillId="0" borderId="5" xfId="1" applyNumberFormat="1" applyFont="1" applyFill="1" applyBorder="1" applyAlignment="1" applyProtection="1">
      <alignment horizontal="centerContinuous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8" fillId="0" borderId="10" xfId="1" applyNumberFormat="1" applyFont="1" applyFill="1" applyBorder="1" applyAlignment="1" applyProtection="1">
      <protection hidden="1"/>
    </xf>
    <xf numFmtId="168" fontId="8" fillId="0" borderId="28" xfId="1" applyNumberFormat="1" applyFont="1" applyFill="1" applyBorder="1" applyAlignment="1" applyProtection="1">
      <alignment horizontal="center" vertical="center"/>
      <protection hidden="1"/>
    </xf>
    <xf numFmtId="168" fontId="8" fillId="0" borderId="29" xfId="1" applyNumberFormat="1" applyFont="1" applyFill="1" applyBorder="1" applyAlignment="1" applyProtection="1">
      <alignment horizontal="center" vertical="center"/>
      <protection hidden="1"/>
    </xf>
    <xf numFmtId="169" fontId="7" fillId="0" borderId="30" xfId="1" applyNumberFormat="1" applyFont="1" applyFill="1" applyBorder="1" applyAlignment="1" applyProtection="1">
      <alignment horizontal="center" vertical="center"/>
      <protection hidden="1"/>
    </xf>
    <xf numFmtId="168" fontId="8" fillId="0" borderId="6" xfId="1" applyNumberFormat="1" applyFont="1" applyFill="1" applyBorder="1" applyAlignment="1" applyProtection="1">
      <alignment horizontal="center" vertical="center"/>
      <protection hidden="1"/>
    </xf>
    <xf numFmtId="1" fontId="8" fillId="0" borderId="6" xfId="1" applyNumberFormat="1" applyFont="1" applyFill="1" applyBorder="1" applyAlignment="1" applyProtection="1">
      <alignment horizontal="center" vertical="center"/>
      <protection hidden="1"/>
    </xf>
    <xf numFmtId="167" fontId="8" fillId="0" borderId="6" xfId="1" applyNumberFormat="1" applyFont="1" applyFill="1" applyBorder="1" applyAlignment="1" applyProtection="1">
      <alignment horizontal="center" vertical="center"/>
      <protection hidden="1"/>
    </xf>
    <xf numFmtId="166" fontId="8" fillId="0" borderId="29" xfId="1" applyNumberFormat="1" applyFont="1" applyFill="1" applyBorder="1" applyAlignment="1" applyProtection="1">
      <alignment horizontal="center" vertical="center"/>
      <protection hidden="1"/>
    </xf>
    <xf numFmtId="166" fontId="7" fillId="0" borderId="30" xfId="1" applyNumberFormat="1" applyFont="1" applyFill="1" applyBorder="1" applyAlignment="1" applyProtection="1">
      <alignment horizontal="center" vertical="center"/>
      <protection hidden="1"/>
    </xf>
    <xf numFmtId="170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58" xfId="1" applyNumberFormat="1" applyFont="1" applyFill="1" applyBorder="1" applyAlignment="1" applyProtection="1">
      <alignment horizontal="centerContinuous"/>
      <protection hidden="1"/>
    </xf>
    <xf numFmtId="0" fontId="11" fillId="0" borderId="24" xfId="1" applyNumberFormat="1" applyFont="1" applyFill="1" applyBorder="1" applyAlignment="1" applyProtection="1">
      <protection hidden="1"/>
    </xf>
    <xf numFmtId="172" fontId="11" fillId="0" borderId="57" xfId="1" applyNumberFormat="1" applyFont="1" applyFill="1" applyBorder="1" applyAlignment="1" applyProtection="1">
      <protection hidden="1"/>
    </xf>
    <xf numFmtId="172" fontId="11" fillId="0" borderId="3" xfId="1" applyNumberFormat="1" applyFont="1" applyFill="1" applyBorder="1" applyAlignment="1" applyProtection="1">
      <protection hidden="1"/>
    </xf>
    <xf numFmtId="0" fontId="11" fillId="0" borderId="59" xfId="1" applyNumberFormat="1" applyFont="1" applyFill="1" applyBorder="1" applyAlignment="1" applyProtection="1">
      <protection hidden="1"/>
    </xf>
    <xf numFmtId="0" fontId="4" fillId="5" borderId="10" xfId="1" applyNumberFormat="1" applyFont="1" applyFill="1" applyBorder="1" applyAlignment="1" applyProtection="1">
      <protection hidden="1"/>
    </xf>
    <xf numFmtId="0" fontId="4" fillId="5" borderId="3" xfId="1" applyNumberFormat="1" applyFont="1" applyFill="1" applyBorder="1" applyAlignment="1" applyProtection="1">
      <protection hidden="1"/>
    </xf>
    <xf numFmtId="0" fontId="4" fillId="5" borderId="4" xfId="1" applyNumberFormat="1" applyFont="1" applyFill="1" applyBorder="1" applyAlignment="1" applyProtection="1">
      <protection hidden="1"/>
    </xf>
    <xf numFmtId="0" fontId="13" fillId="5" borderId="35" xfId="1" applyNumberFormat="1" applyFont="1" applyFill="1" applyBorder="1" applyAlignment="1" applyProtection="1">
      <protection hidden="1"/>
    </xf>
    <xf numFmtId="0" fontId="13" fillId="5" borderId="36" xfId="1" applyNumberFormat="1" applyFont="1" applyFill="1" applyBorder="1" applyAlignment="1" applyProtection="1">
      <protection hidden="1"/>
    </xf>
    <xf numFmtId="165" fontId="13" fillId="5" borderId="51" xfId="1" applyNumberFormat="1" applyFont="1" applyFill="1" applyBorder="1" applyAlignment="1" applyProtection="1">
      <protection hidden="1"/>
    </xf>
    <xf numFmtId="0" fontId="8" fillId="5" borderId="10" xfId="1" applyNumberFormat="1" applyFont="1" applyFill="1" applyBorder="1" applyAlignment="1" applyProtection="1">
      <protection hidden="1"/>
    </xf>
    <xf numFmtId="0" fontId="8" fillId="5" borderId="3" xfId="1" applyNumberFormat="1" applyFont="1" applyFill="1" applyBorder="1" applyAlignment="1" applyProtection="1">
      <protection hidden="1"/>
    </xf>
    <xf numFmtId="165" fontId="8" fillId="5" borderId="24" xfId="1" applyNumberFormat="1" applyFont="1" applyFill="1" applyBorder="1" applyAlignment="1" applyProtection="1">
      <protection hidden="1"/>
    </xf>
    <xf numFmtId="0" fontId="11" fillId="0" borderId="0" xfId="1" applyNumberFormat="1" applyFont="1" applyFill="1" applyAlignment="1" applyProtection="1">
      <alignment horizontal="centerContinuous" vertical="center"/>
      <protection hidden="1"/>
    </xf>
    <xf numFmtId="0" fontId="10" fillId="0" borderId="21" xfId="1" applyNumberFormat="1" applyFont="1" applyFill="1" applyBorder="1" applyAlignment="1" applyProtection="1">
      <alignment horizontal="center" vertical="center"/>
      <protection hidden="1"/>
    </xf>
    <xf numFmtId="0" fontId="10" fillId="0" borderId="23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0" fontId="11" fillId="0" borderId="22" xfId="1" applyNumberFormat="1" applyFont="1" applyFill="1" applyBorder="1" applyAlignment="1" applyProtection="1">
      <alignment horizontal="center" vertical="center"/>
      <protection hidden="1"/>
    </xf>
    <xf numFmtId="0" fontId="11" fillId="0" borderId="2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1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1" xfId="1" applyNumberFormat="1" applyFont="1" applyFill="1" applyBorder="1" applyAlignment="1" applyProtection="1">
      <alignment horizontal="center" vertical="center"/>
      <protection hidden="1"/>
    </xf>
    <xf numFmtId="1" fontId="18" fillId="0" borderId="1" xfId="1" applyNumberFormat="1" applyFont="1" applyFill="1" applyBorder="1" applyAlignment="1" applyProtection="1">
      <alignment horizontal="center" vertical="center"/>
      <protection hidden="1"/>
    </xf>
    <xf numFmtId="167" fontId="18" fillId="0" borderId="1" xfId="1" applyNumberFormat="1" applyFont="1" applyFill="1" applyBorder="1" applyAlignment="1" applyProtection="1">
      <alignment horizontal="center" vertical="center"/>
      <protection hidden="1"/>
    </xf>
    <xf numFmtId="168" fontId="18" fillId="0" borderId="17" xfId="1" applyNumberFormat="1" applyFont="1" applyFill="1" applyBorder="1" applyAlignment="1" applyProtection="1">
      <alignment horizontal="center" vertical="center"/>
      <protection hidden="1"/>
    </xf>
    <xf numFmtId="169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9" xfId="1" applyNumberFormat="1" applyFont="1" applyFill="1" applyBorder="1" applyAlignment="1" applyProtection="1">
      <alignment horizontal="center" vertical="center"/>
      <protection hidden="1"/>
    </xf>
    <xf numFmtId="0" fontId="19" fillId="0" borderId="56" xfId="1" applyNumberFormat="1" applyFont="1" applyFill="1" applyBorder="1" applyAlignment="1" applyProtection="1">
      <alignment horizontal="centerContinuous"/>
      <protection hidden="1"/>
    </xf>
    <xf numFmtId="0" fontId="19" fillId="0" borderId="10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protection hidden="1"/>
    </xf>
    <xf numFmtId="172" fontId="7" fillId="0" borderId="9" xfId="1" applyNumberFormat="1" applyFont="1" applyFill="1" applyBorder="1" applyAlignment="1" applyProtection="1">
      <protection hidden="1"/>
    </xf>
    <xf numFmtId="172" fontId="7" fillId="0" borderId="0" xfId="1" applyNumberFormat="1" applyFont="1" applyFill="1" applyAlignment="1" applyProtection="1">
      <protection hidden="1"/>
    </xf>
    <xf numFmtId="0" fontId="7" fillId="0" borderId="9" xfId="1" applyNumberFormat="1" applyFont="1" applyFill="1" applyBorder="1" applyAlignment="1" applyProtection="1">
      <protection hidden="1"/>
    </xf>
    <xf numFmtId="0" fontId="7" fillId="0" borderId="8" xfId="1" applyNumberFormat="1" applyFont="1" applyFill="1" applyBorder="1" applyAlignment="1" applyProtection="1">
      <protection hidden="1"/>
    </xf>
    <xf numFmtId="1" fontId="18" fillId="0" borderId="0" xfId="1" applyNumberFormat="1" applyFont="1" applyFill="1" applyBorder="1" applyAlignment="1" applyProtection="1">
      <alignment horizontal="center" vertical="center"/>
      <protection hidden="1"/>
    </xf>
    <xf numFmtId="168" fontId="18" fillId="0" borderId="0" xfId="1" applyNumberFormat="1" applyFont="1" applyFill="1" applyBorder="1" applyAlignment="1" applyProtection="1">
      <alignment horizontal="center" vertical="center"/>
      <protection hidden="1"/>
    </xf>
    <xf numFmtId="167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1" fillId="4" borderId="0" xfId="1" applyFill="1"/>
    <xf numFmtId="0" fontId="11" fillId="4" borderId="22" xfId="1" applyNumberFormat="1" applyFont="1" applyFill="1" applyBorder="1" applyAlignment="1" applyProtection="1">
      <alignment horizontal="center" vertical="center"/>
      <protection hidden="1"/>
    </xf>
    <xf numFmtId="0" fontId="11" fillId="4" borderId="21" xfId="1" applyNumberFormat="1" applyFont="1" applyFill="1" applyBorder="1" applyAlignment="1" applyProtection="1">
      <alignment horizontal="center" vertical="center"/>
      <protection hidden="1"/>
    </xf>
    <xf numFmtId="0" fontId="12" fillId="4" borderId="0" xfId="1" applyNumberFormat="1" applyFont="1" applyFill="1" applyAlignment="1" applyProtection="1">
      <protection hidden="1"/>
    </xf>
    <xf numFmtId="0" fontId="12" fillId="4" borderId="0" xfId="1" applyNumberFormat="1" applyFont="1" applyFill="1" applyAlignment="1" applyProtection="1">
      <alignment horizontal="right"/>
      <protection hidden="1"/>
    </xf>
    <xf numFmtId="0" fontId="1" fillId="4" borderId="0" xfId="1" applyFill="1" applyProtection="1">
      <protection hidden="1"/>
    </xf>
    <xf numFmtId="0" fontId="7" fillId="4" borderId="0" xfId="1" applyNumberFormat="1" applyFont="1" applyFill="1" applyAlignment="1" applyProtection="1">
      <alignment horizontal="left"/>
      <protection hidden="1"/>
    </xf>
    <xf numFmtId="0" fontId="1" fillId="4" borderId="0" xfId="1" applyNumberFormat="1" applyFont="1" applyFill="1" applyAlignment="1" applyProtection="1">
      <protection hidden="1"/>
    </xf>
    <xf numFmtId="0" fontId="2" fillId="4" borderId="0" xfId="1" applyNumberFormat="1" applyFont="1" applyFill="1" applyAlignment="1" applyProtection="1">
      <alignment horizontal="centerContinuous"/>
      <protection hidden="1"/>
    </xf>
    <xf numFmtId="0" fontId="12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 vertical="center"/>
      <protection hidden="1"/>
    </xf>
    <xf numFmtId="0" fontId="2" fillId="4" borderId="0" xfId="1" applyNumberFormat="1" applyFont="1" applyFill="1" applyAlignment="1" applyProtection="1">
      <alignment horizontal="centerContinuous" vertical="top"/>
      <protection hidden="1"/>
    </xf>
    <xf numFmtId="0" fontId="3" fillId="4" borderId="0" xfId="1" applyNumberFormat="1" applyFont="1" applyFill="1" applyAlignment="1" applyProtection="1">
      <alignment horizontal="right"/>
      <protection hidden="1"/>
    </xf>
    <xf numFmtId="0" fontId="6" fillId="4" borderId="3" xfId="1" applyNumberFormat="1" applyFont="1" applyFill="1" applyBorder="1" applyAlignment="1" applyProtection="1">
      <alignment horizontal="right" vertical="center"/>
      <protection hidden="1"/>
    </xf>
    <xf numFmtId="0" fontId="11" fillId="4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protection hidden="1"/>
    </xf>
    <xf numFmtId="0" fontId="8" fillId="0" borderId="35" xfId="1" applyNumberFormat="1" applyFont="1" applyFill="1" applyBorder="1" applyAlignment="1" applyProtection="1">
      <protection hidden="1"/>
    </xf>
    <xf numFmtId="0" fontId="8" fillId="0" borderId="36" xfId="1" applyNumberFormat="1" applyFont="1" applyFill="1" applyBorder="1" applyAlignment="1" applyProtection="1">
      <protection hidden="1"/>
    </xf>
    <xf numFmtId="171" fontId="7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57" xfId="1" applyNumberFormat="1" applyFont="1" applyFill="1" applyBorder="1" applyAlignment="1" applyProtection="1">
      <alignment horizontal="center" vertical="center"/>
      <protection hidden="1"/>
    </xf>
    <xf numFmtId="1" fontId="8" fillId="0" borderId="3" xfId="1" applyNumberFormat="1" applyFont="1" applyFill="1" applyBorder="1" applyAlignment="1" applyProtection="1">
      <alignment horizontal="center" vertical="center"/>
      <protection hidden="1"/>
    </xf>
    <xf numFmtId="168" fontId="8" fillId="0" borderId="3" xfId="1" applyNumberFormat="1" applyFont="1" applyFill="1" applyBorder="1" applyAlignment="1" applyProtection="1">
      <alignment horizontal="center" vertical="center"/>
      <protection hidden="1"/>
    </xf>
    <xf numFmtId="167" fontId="8" fillId="0" borderId="3" xfId="1" applyNumberFormat="1" applyFont="1" applyFill="1" applyBorder="1" applyAlignment="1" applyProtection="1">
      <alignment horizontal="center" vertical="center"/>
      <protection hidden="1"/>
    </xf>
    <xf numFmtId="173" fontId="7" fillId="3" borderId="12" xfId="1" applyNumberFormat="1" applyFont="1" applyFill="1" applyBorder="1" applyAlignment="1" applyProtection="1">
      <alignment horizontal="right" vertical="center"/>
      <protection hidden="1"/>
    </xf>
    <xf numFmtId="173" fontId="7" fillId="3" borderId="34" xfId="1" applyNumberFormat="1" applyFont="1" applyFill="1" applyBorder="1" applyAlignment="1" applyProtection="1">
      <alignment horizontal="right" vertical="center"/>
      <protection hidden="1"/>
    </xf>
    <xf numFmtId="173" fontId="7" fillId="3" borderId="17" xfId="1" applyNumberFormat="1" applyFont="1" applyFill="1" applyBorder="1" applyAlignment="1" applyProtection="1">
      <alignment horizontal="right" vertical="center"/>
      <protection hidden="1"/>
    </xf>
    <xf numFmtId="173" fontId="7" fillId="3" borderId="33" xfId="1" applyNumberFormat="1" applyFont="1" applyFill="1" applyBorder="1" applyAlignment="1" applyProtection="1">
      <alignment horizontal="right" vertical="center"/>
      <protection hidden="1"/>
    </xf>
    <xf numFmtId="4" fontId="9" fillId="0" borderId="29" xfId="1" applyNumberFormat="1" applyFont="1" applyFill="1" applyBorder="1" applyAlignment="1" applyProtection="1">
      <alignment horizontal="center" vertical="center"/>
      <protection hidden="1"/>
    </xf>
    <xf numFmtId="4" fontId="6" fillId="0" borderId="30" xfId="1" applyNumberFormat="1" applyFont="1" applyFill="1" applyBorder="1" applyAlignment="1" applyProtection="1">
      <alignment horizontal="center" vertical="center"/>
      <protection hidden="1"/>
    </xf>
    <xf numFmtId="4" fontId="9" fillId="0" borderId="28" xfId="1" applyNumberFormat="1" applyFont="1" applyFill="1" applyBorder="1" applyAlignment="1" applyProtection="1">
      <alignment horizontal="right" vertical="center"/>
      <protection hidden="1"/>
    </xf>
    <xf numFmtId="4" fontId="9" fillId="0" borderId="31" xfId="1" applyNumberFormat="1" applyFont="1" applyFill="1" applyBorder="1" applyAlignment="1" applyProtection="1">
      <alignment horizontal="right" vertical="center"/>
      <protection hidden="1"/>
    </xf>
    <xf numFmtId="4" fontId="8" fillId="0" borderId="18" xfId="1" applyNumberFormat="1" applyFont="1" applyFill="1" applyBorder="1" applyAlignment="1" applyProtection="1">
      <alignment horizontal="center" vertical="center"/>
      <protection hidden="1"/>
    </xf>
    <xf numFmtId="4" fontId="6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7" xfId="1" applyNumberFormat="1" applyFont="1" applyFill="1" applyBorder="1" applyAlignment="1" applyProtection="1">
      <alignment horizontal="right" vertical="center"/>
      <protection hidden="1"/>
    </xf>
    <xf numFmtId="4" fontId="8" fillId="0" borderId="33" xfId="1" applyNumberFormat="1" applyFont="1" applyFill="1" applyBorder="1" applyAlignment="1" applyProtection="1">
      <alignment horizontal="right" vertical="center"/>
      <protection hidden="1"/>
    </xf>
    <xf numFmtId="4" fontId="14" fillId="0" borderId="18" xfId="1" applyNumberFormat="1" applyFont="1" applyFill="1" applyBorder="1" applyAlignment="1" applyProtection="1">
      <alignment horizontal="center" vertical="center"/>
      <protection hidden="1"/>
    </xf>
    <xf numFmtId="4" fontId="15" fillId="0" borderId="13" xfId="1" applyNumberFormat="1" applyFont="1" applyFill="1" applyBorder="1" applyAlignment="1" applyProtection="1">
      <alignment horizontal="center" vertical="center"/>
      <protection hidden="1"/>
    </xf>
    <xf numFmtId="4" fontId="14" fillId="0" borderId="17" xfId="1" applyNumberFormat="1" applyFont="1" applyFill="1" applyBorder="1" applyAlignment="1" applyProtection="1">
      <alignment horizontal="right" vertical="center"/>
      <protection hidden="1"/>
    </xf>
    <xf numFmtId="4" fontId="14" fillId="0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18" xfId="1" applyNumberFormat="1" applyFont="1" applyFill="1" applyBorder="1" applyAlignment="1" applyProtection="1">
      <alignment horizontal="center" vertical="center"/>
      <protection hidden="1"/>
    </xf>
    <xf numFmtId="4" fontId="7" fillId="0" borderId="17" xfId="1" applyNumberFormat="1" applyFont="1" applyFill="1" applyBorder="1" applyAlignment="1" applyProtection="1">
      <alignment horizontal="right" vertical="center"/>
      <protection hidden="1"/>
    </xf>
    <xf numFmtId="4" fontId="7" fillId="0" borderId="33" xfId="1" applyNumberFormat="1" applyFont="1" applyFill="1" applyBorder="1" applyAlignment="1" applyProtection="1">
      <alignment horizontal="right" vertical="center"/>
      <protection hidden="1"/>
    </xf>
    <xf numFmtId="4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2" xfId="1" applyNumberFormat="1" applyFont="1" applyFill="1" applyBorder="1" applyAlignment="1" applyProtection="1">
      <alignment horizontal="right" vertical="center"/>
      <protection hidden="1"/>
    </xf>
    <xf numFmtId="4" fontId="7" fillId="3" borderId="34" xfId="1" applyNumberFormat="1" applyFont="1" applyFill="1" applyBorder="1" applyAlignment="1" applyProtection="1">
      <alignment horizontal="right" vertical="center"/>
      <protection hidden="1"/>
    </xf>
    <xf numFmtId="4" fontId="14" fillId="0" borderId="8" xfId="1" applyNumberFormat="1" applyFont="1" applyFill="1" applyBorder="1" applyAlignment="1" applyProtection="1">
      <alignment horizontal="center" vertical="center"/>
      <protection hidden="1"/>
    </xf>
    <xf numFmtId="4" fontId="14" fillId="0" borderId="9" xfId="1" applyNumberFormat="1" applyFont="1" applyFill="1" applyBorder="1" applyAlignment="1" applyProtection="1">
      <alignment horizontal="right" vertical="center"/>
      <protection hidden="1"/>
    </xf>
    <xf numFmtId="4" fontId="14" fillId="0" borderId="7" xfId="1" applyNumberFormat="1" applyFont="1" applyFill="1" applyBorder="1" applyAlignment="1" applyProtection="1">
      <alignment horizontal="right" vertical="center"/>
      <protection hidden="1"/>
    </xf>
    <xf numFmtId="4" fontId="7" fillId="3" borderId="18" xfId="1" applyNumberFormat="1" applyFont="1" applyFill="1" applyBorder="1" applyAlignment="1" applyProtection="1">
      <alignment horizontal="center" vertical="center"/>
      <protection hidden="1"/>
    </xf>
    <xf numFmtId="4" fontId="7" fillId="3" borderId="17" xfId="1" applyNumberFormat="1" applyFont="1" applyFill="1" applyBorder="1" applyAlignment="1" applyProtection="1">
      <alignment horizontal="right" vertical="center"/>
      <protection hidden="1"/>
    </xf>
    <xf numFmtId="4" fontId="7" fillId="3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8" xfId="1" applyNumberFormat="1" applyFont="1" applyFill="1" applyBorder="1" applyAlignment="1" applyProtection="1">
      <alignment horizontal="center" vertical="center"/>
      <protection hidden="1"/>
    </xf>
    <xf numFmtId="4" fontId="7" fillId="0" borderId="9" xfId="1" applyNumberFormat="1" applyFont="1" applyFill="1" applyBorder="1" applyAlignment="1" applyProtection="1">
      <alignment horizontal="right" vertical="center"/>
      <protection hidden="1"/>
    </xf>
    <xf numFmtId="4" fontId="7" fillId="0" borderId="7" xfId="1" applyNumberFormat="1" applyFont="1" applyFill="1" applyBorder="1" applyAlignment="1" applyProtection="1">
      <alignment horizontal="right" vertical="center"/>
      <protection hidden="1"/>
    </xf>
    <xf numFmtId="4" fontId="8" fillId="0" borderId="8" xfId="1" applyNumberFormat="1" applyFont="1" applyFill="1" applyBorder="1" applyAlignment="1" applyProtection="1">
      <alignment horizontal="center" vertical="center"/>
      <protection hidden="1"/>
    </xf>
    <xf numFmtId="4" fontId="8" fillId="0" borderId="9" xfId="1" applyNumberFormat="1" applyFont="1" applyFill="1" applyBorder="1" applyAlignment="1" applyProtection="1">
      <alignment horizontal="right" vertical="center"/>
      <protection hidden="1"/>
    </xf>
    <xf numFmtId="4" fontId="8" fillId="0" borderId="7" xfId="1" applyNumberFormat="1" applyFont="1" applyFill="1" applyBorder="1" applyAlignment="1" applyProtection="1">
      <alignment horizontal="right" vertical="center"/>
      <protection hidden="1"/>
    </xf>
    <xf numFmtId="4" fontId="7" fillId="4" borderId="14" xfId="1" applyNumberFormat="1" applyFont="1" applyFill="1" applyBorder="1" applyAlignment="1" applyProtection="1">
      <alignment horizontal="center" vertical="center"/>
      <protection hidden="1"/>
    </xf>
    <xf numFmtId="4" fontId="7" fillId="4" borderId="12" xfId="1" applyNumberFormat="1" applyFont="1" applyFill="1" applyBorder="1" applyAlignment="1" applyProtection="1">
      <alignment horizontal="right" vertical="center"/>
      <protection hidden="1"/>
    </xf>
    <xf numFmtId="4" fontId="7" fillId="4" borderId="34" xfId="1" applyNumberFormat="1" applyFont="1" applyFill="1" applyBorder="1" applyAlignment="1" applyProtection="1">
      <alignment horizontal="right" vertical="center"/>
      <protection hidden="1"/>
    </xf>
    <xf numFmtId="4" fontId="8" fillId="0" borderId="14" xfId="1" applyNumberFormat="1" applyFont="1" applyFill="1" applyBorder="1" applyAlignment="1" applyProtection="1">
      <alignment horizontal="center" vertical="center"/>
      <protection hidden="1"/>
    </xf>
    <xf numFmtId="4" fontId="8" fillId="0" borderId="14" xfId="1" applyNumberFormat="1" applyFont="1" applyFill="1" applyBorder="1" applyAlignment="1" applyProtection="1">
      <alignment horizontal="right" vertical="center"/>
      <protection hidden="1"/>
    </xf>
    <xf numFmtId="4" fontId="8" fillId="0" borderId="34" xfId="1" applyNumberFormat="1" applyFont="1" applyFill="1" applyBorder="1" applyAlignment="1" applyProtection="1">
      <alignment horizontal="right" vertical="center"/>
      <protection hidden="1"/>
    </xf>
    <xf numFmtId="4" fontId="4" fillId="5" borderId="3" xfId="1" applyNumberFormat="1" applyFont="1" applyFill="1" applyBorder="1" applyAlignment="1" applyProtection="1">
      <protection hidden="1"/>
    </xf>
    <xf numFmtId="4" fontId="4" fillId="5" borderId="2" xfId="1" applyNumberFormat="1" applyFont="1" applyFill="1" applyBorder="1" applyAlignment="1" applyProtection="1">
      <protection hidden="1"/>
    </xf>
    <xf numFmtId="4" fontId="4" fillId="5" borderId="24" xfId="1" applyNumberFormat="1" applyFont="1" applyFill="1" applyBorder="1" applyAlignment="1" applyProtection="1">
      <protection hidden="1"/>
    </xf>
    <xf numFmtId="4" fontId="4" fillId="5" borderId="25" xfId="1" applyNumberFormat="1" applyFont="1" applyFill="1" applyBorder="1" applyAlignment="1" applyProtection="1">
      <protection hidden="1"/>
    </xf>
    <xf numFmtId="173" fontId="8" fillId="0" borderId="41" xfId="1" applyNumberFormat="1" applyFont="1" applyFill="1" applyBorder="1" applyAlignment="1" applyProtection="1">
      <alignment horizontal="right" vertical="center"/>
      <protection hidden="1"/>
    </xf>
    <xf numFmtId="173" fontId="8" fillId="0" borderId="12" xfId="1" applyNumberFormat="1" applyFont="1" applyFill="1" applyBorder="1" applyAlignment="1" applyProtection="1">
      <alignment horizontal="right" vertical="center"/>
      <protection hidden="1"/>
    </xf>
    <xf numFmtId="173" fontId="8" fillId="0" borderId="17" xfId="1" applyNumberFormat="1" applyFont="1" applyFill="1" applyBorder="1" applyAlignment="1" applyProtection="1">
      <alignment horizontal="right" vertical="center"/>
      <protection hidden="1"/>
    </xf>
    <xf numFmtId="173" fontId="8" fillId="0" borderId="33" xfId="1" applyNumberFormat="1" applyFont="1" applyFill="1" applyBorder="1" applyAlignment="1" applyProtection="1">
      <alignment horizontal="right" vertical="center"/>
      <protection hidden="1"/>
    </xf>
    <xf numFmtId="173" fontId="13" fillId="5" borderId="51" xfId="1" applyNumberFormat="1" applyFont="1" applyFill="1" applyBorder="1" applyAlignment="1" applyProtection="1">
      <protection hidden="1"/>
    </xf>
    <xf numFmtId="173" fontId="13" fillId="5" borderId="52" xfId="1" applyNumberFormat="1" applyFont="1" applyFill="1" applyBorder="1" applyAlignment="1" applyProtection="1">
      <protection hidden="1"/>
    </xf>
    <xf numFmtId="173" fontId="8" fillId="0" borderId="28" xfId="1" applyNumberFormat="1" applyFont="1" applyFill="1" applyBorder="1" applyAlignment="1" applyProtection="1">
      <alignment horizontal="right" vertical="center"/>
      <protection hidden="1"/>
    </xf>
    <xf numFmtId="173" fontId="8" fillId="0" borderId="31" xfId="1" applyNumberFormat="1" applyFont="1" applyFill="1" applyBorder="1" applyAlignment="1" applyProtection="1">
      <alignment horizontal="right" vertical="center"/>
      <protection hidden="1"/>
    </xf>
    <xf numFmtId="173" fontId="14" fillId="0" borderId="17" xfId="1" applyNumberFormat="1" applyFont="1" applyFill="1" applyBorder="1" applyAlignment="1" applyProtection="1">
      <alignment horizontal="right" vertical="center"/>
      <protection hidden="1"/>
    </xf>
    <xf numFmtId="173" fontId="14" fillId="0" borderId="33" xfId="1" applyNumberFormat="1" applyFont="1" applyFill="1" applyBorder="1" applyAlignment="1" applyProtection="1">
      <alignment horizontal="right" vertical="center"/>
      <protection hidden="1"/>
    </xf>
    <xf numFmtId="173" fontId="7" fillId="0" borderId="17" xfId="1" applyNumberFormat="1" applyFont="1" applyFill="1" applyBorder="1" applyAlignment="1" applyProtection="1">
      <alignment horizontal="right" vertical="center"/>
      <protection hidden="1"/>
    </xf>
    <xf numFmtId="173" fontId="7" fillId="0" borderId="33" xfId="1" applyNumberFormat="1" applyFont="1" applyFill="1" applyBorder="1" applyAlignment="1" applyProtection="1">
      <alignment horizontal="right" vertical="center"/>
      <protection hidden="1"/>
    </xf>
    <xf numFmtId="173" fontId="14" fillId="0" borderId="9" xfId="1" applyNumberFormat="1" applyFont="1" applyFill="1" applyBorder="1" applyAlignment="1" applyProtection="1">
      <alignment horizontal="right" vertical="center"/>
      <protection hidden="1"/>
    </xf>
    <xf numFmtId="173" fontId="14" fillId="0" borderId="7" xfId="1" applyNumberFormat="1" applyFont="1" applyFill="1" applyBorder="1" applyAlignment="1" applyProtection="1">
      <alignment horizontal="right" vertical="center"/>
      <protection hidden="1"/>
    </xf>
    <xf numFmtId="173" fontId="7" fillId="0" borderId="9" xfId="1" applyNumberFormat="1" applyFont="1" applyFill="1" applyBorder="1" applyAlignment="1" applyProtection="1">
      <alignment horizontal="right" vertical="center"/>
      <protection hidden="1"/>
    </xf>
    <xf numFmtId="173" fontId="7" fillId="0" borderId="7" xfId="1" applyNumberFormat="1" applyFont="1" applyFill="1" applyBorder="1" applyAlignment="1" applyProtection="1">
      <alignment horizontal="right" vertical="center"/>
      <protection hidden="1"/>
    </xf>
    <xf numFmtId="173" fontId="8" fillId="0" borderId="9" xfId="1" applyNumberFormat="1" applyFont="1" applyFill="1" applyBorder="1" applyAlignment="1" applyProtection="1">
      <alignment horizontal="right" vertical="center"/>
      <protection hidden="1"/>
    </xf>
    <xf numFmtId="173" fontId="8" fillId="0" borderId="7" xfId="1" applyNumberFormat="1" applyFont="1" applyFill="1" applyBorder="1" applyAlignment="1" applyProtection="1">
      <alignment horizontal="right" vertical="center"/>
      <protection hidden="1"/>
    </xf>
    <xf numFmtId="173" fontId="11" fillId="0" borderId="24" xfId="1" applyNumberFormat="1" applyFont="1" applyFill="1" applyBorder="1" applyAlignment="1" applyProtection="1">
      <alignment horizontal="right" vertical="center"/>
      <protection hidden="1"/>
    </xf>
    <xf numFmtId="173" fontId="11" fillId="0" borderId="25" xfId="1" applyNumberFormat="1" applyFont="1" applyFill="1" applyBorder="1" applyAlignment="1" applyProtection="1">
      <alignment horizontal="right" vertical="center"/>
      <protection hidden="1"/>
    </xf>
    <xf numFmtId="173" fontId="8" fillId="5" borderId="24" xfId="1" applyNumberFormat="1" applyFont="1" applyFill="1" applyBorder="1" applyAlignment="1" applyProtection="1">
      <protection hidden="1"/>
    </xf>
    <xf numFmtId="2" fontId="7" fillId="4" borderId="18" xfId="1" applyNumberFormat="1" applyFont="1" applyFill="1" applyBorder="1" applyAlignment="1" applyProtection="1">
      <alignment horizontal="center" vertical="center"/>
      <protection hidden="1"/>
    </xf>
    <xf numFmtId="2" fontId="7" fillId="4" borderId="13" xfId="1" applyNumberFormat="1" applyFont="1" applyFill="1" applyBorder="1" applyAlignment="1" applyProtection="1">
      <alignment horizontal="center" vertical="center"/>
      <protection hidden="1"/>
    </xf>
    <xf numFmtId="2" fontId="7" fillId="4" borderId="17" xfId="1" applyNumberFormat="1" applyFont="1" applyFill="1" applyBorder="1" applyAlignment="1" applyProtection="1">
      <alignment horizontal="right" vertical="center"/>
      <protection hidden="1"/>
    </xf>
    <xf numFmtId="2" fontId="7" fillId="4" borderId="33" xfId="1" applyNumberFormat="1" applyFont="1" applyFill="1" applyBorder="1" applyAlignment="1" applyProtection="1">
      <alignment horizontal="right" vertical="center"/>
      <protection hidden="1"/>
    </xf>
    <xf numFmtId="2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2" xfId="1" applyNumberFormat="1" applyFont="1" applyFill="1" applyBorder="1" applyAlignment="1" applyProtection="1">
      <alignment horizontal="right" vertical="center"/>
      <protection hidden="1"/>
    </xf>
    <xf numFmtId="2" fontId="7" fillId="3" borderId="34" xfId="1" applyNumberFormat="1" applyFont="1" applyFill="1" applyBorder="1" applyAlignment="1" applyProtection="1">
      <alignment horizontal="right" vertical="center"/>
      <protection hidden="1"/>
    </xf>
    <xf numFmtId="2" fontId="7" fillId="4" borderId="8" xfId="1" applyNumberFormat="1" applyFont="1" applyFill="1" applyBorder="1" applyAlignment="1" applyProtection="1">
      <alignment horizontal="center" vertical="center"/>
      <protection hidden="1"/>
    </xf>
    <xf numFmtId="2" fontId="7" fillId="4" borderId="9" xfId="1" applyNumberFormat="1" applyFont="1" applyFill="1" applyBorder="1" applyAlignment="1" applyProtection="1">
      <alignment horizontal="right" vertical="center"/>
      <protection hidden="1"/>
    </xf>
    <xf numFmtId="2" fontId="7" fillId="4" borderId="7" xfId="1" applyNumberFormat="1" applyFont="1" applyFill="1" applyBorder="1" applyAlignment="1" applyProtection="1">
      <alignment horizontal="right" vertical="center"/>
      <protection hidden="1"/>
    </xf>
    <xf numFmtId="2" fontId="7" fillId="3" borderId="17" xfId="1" applyNumberFormat="1" applyFont="1" applyFill="1" applyBorder="1" applyAlignment="1" applyProtection="1">
      <alignment horizontal="right" vertical="center"/>
      <protection hidden="1"/>
    </xf>
    <xf numFmtId="2" fontId="7" fillId="3" borderId="33" xfId="1" applyNumberFormat="1" applyFont="1" applyFill="1" applyBorder="1" applyAlignment="1" applyProtection="1">
      <alignment horizontal="right" vertical="center"/>
      <protection hidden="1"/>
    </xf>
    <xf numFmtId="2" fontId="8" fillId="4" borderId="8" xfId="1" applyNumberFormat="1" applyFont="1" applyFill="1" applyBorder="1" applyAlignment="1" applyProtection="1">
      <alignment horizontal="center" vertical="center"/>
      <protection hidden="1"/>
    </xf>
    <xf numFmtId="2" fontId="8" fillId="4" borderId="9" xfId="1" applyNumberFormat="1" applyFont="1" applyFill="1" applyBorder="1" applyAlignment="1" applyProtection="1">
      <alignment horizontal="right" vertical="center"/>
      <protection hidden="1"/>
    </xf>
    <xf numFmtId="2" fontId="8" fillId="4" borderId="7" xfId="1" applyNumberFormat="1" applyFont="1" applyFill="1" applyBorder="1" applyAlignment="1" applyProtection="1">
      <alignment horizontal="right" vertical="center"/>
      <protection hidden="1"/>
    </xf>
    <xf numFmtId="2" fontId="18" fillId="4" borderId="18" xfId="1" applyNumberFormat="1" applyFont="1" applyFill="1" applyBorder="1" applyAlignment="1" applyProtection="1">
      <alignment horizontal="center" vertical="center"/>
      <protection hidden="1"/>
    </xf>
    <xf numFmtId="2" fontId="18" fillId="4" borderId="8" xfId="1" applyNumberFormat="1" applyFont="1" applyFill="1" applyBorder="1" applyAlignment="1" applyProtection="1">
      <alignment horizontal="center" vertical="center"/>
      <protection hidden="1"/>
    </xf>
    <xf numFmtId="2" fontId="18" fillId="4" borderId="17" xfId="1" applyNumberFormat="1" applyFont="1" applyFill="1" applyBorder="1" applyAlignment="1" applyProtection="1">
      <alignment horizontal="right" vertical="center"/>
      <protection hidden="1"/>
    </xf>
    <xf numFmtId="2" fontId="18" fillId="4" borderId="33" xfId="1" applyNumberFormat="1" applyFont="1" applyFill="1" applyBorder="1" applyAlignment="1" applyProtection="1">
      <alignment horizontal="right" vertical="center"/>
      <protection hidden="1"/>
    </xf>
    <xf numFmtId="2" fontId="18" fillId="4" borderId="9" xfId="1" applyNumberFormat="1" applyFont="1" applyFill="1" applyBorder="1" applyAlignment="1" applyProtection="1">
      <alignment horizontal="right" vertical="center"/>
      <protection hidden="1"/>
    </xf>
    <xf numFmtId="2" fontId="18" fillId="4" borderId="7" xfId="1" applyNumberFormat="1" applyFont="1" applyFill="1" applyBorder="1" applyAlignment="1" applyProtection="1">
      <alignment horizontal="right" vertical="center"/>
      <protection hidden="1"/>
    </xf>
    <xf numFmtId="2" fontId="7" fillId="4" borderId="12" xfId="1" applyNumberFormat="1" applyFont="1" applyFill="1" applyBorder="1" applyAlignment="1" applyProtection="1">
      <alignment horizontal="right" vertical="center"/>
      <protection hidden="1"/>
    </xf>
    <xf numFmtId="2" fontId="7" fillId="4" borderId="34" xfId="1" applyNumberFormat="1" applyFont="1" applyFill="1" applyBorder="1" applyAlignment="1" applyProtection="1">
      <alignment horizontal="right" vertical="center"/>
      <protection hidden="1"/>
    </xf>
    <xf numFmtId="2" fontId="8" fillId="4" borderId="24" xfId="1" applyNumberFormat="1" applyFont="1" applyFill="1" applyBorder="1" applyAlignment="1" applyProtection="1">
      <alignment horizontal="center" vertical="center"/>
      <protection hidden="1"/>
    </xf>
    <xf numFmtId="2" fontId="8" fillId="4" borderId="57" xfId="1" applyNumberFormat="1" applyFont="1" applyFill="1" applyBorder="1" applyAlignment="1" applyProtection="1">
      <alignment horizontal="right" vertical="center"/>
      <protection hidden="1"/>
    </xf>
    <xf numFmtId="2" fontId="8" fillId="4" borderId="25" xfId="1" applyNumberFormat="1" applyFont="1" applyFill="1" applyBorder="1" applyAlignment="1" applyProtection="1">
      <alignment horizontal="right" vertical="center"/>
      <protection hidden="1"/>
    </xf>
    <xf numFmtId="2" fontId="7" fillId="4" borderId="63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alignment horizontal="right" vertical="center"/>
      <protection hidden="1"/>
    </xf>
    <xf numFmtId="2" fontId="7" fillId="4" borderId="11" xfId="1" applyNumberFormat="1" applyFont="1" applyFill="1" applyBorder="1" applyAlignment="1" applyProtection="1">
      <alignment horizontal="right" vertical="center"/>
      <protection hidden="1"/>
    </xf>
    <xf numFmtId="2" fontId="8" fillId="4" borderId="36" xfId="1" applyNumberFormat="1" applyFont="1" applyFill="1" applyBorder="1" applyAlignment="1" applyProtection="1">
      <protection hidden="1"/>
    </xf>
    <xf numFmtId="2" fontId="8" fillId="4" borderId="64" xfId="1" applyNumberFormat="1" applyFont="1" applyFill="1" applyBorder="1" applyAlignment="1" applyProtection="1">
      <protection hidden="1"/>
    </xf>
    <xf numFmtId="2" fontId="8" fillId="4" borderId="52" xfId="1" applyNumberFormat="1" applyFont="1" applyFill="1" applyBorder="1" applyAlignment="1" applyProtection="1">
      <protection hidden="1"/>
    </xf>
    <xf numFmtId="0" fontId="21" fillId="0" borderId="0" xfId="2" applyFill="1" applyProtection="1"/>
    <xf numFmtId="174" fontId="6" fillId="0" borderId="0" xfId="3" applyNumberFormat="1" applyFont="1" applyFill="1" applyAlignment="1" applyProtection="1"/>
    <xf numFmtId="174" fontId="11" fillId="0" borderId="0" xfId="3" applyNumberFormat="1" applyFont="1" applyFill="1" applyBorder="1" applyAlignment="1" applyProtection="1">
      <alignment horizontal="left" vertical="center"/>
    </xf>
    <xf numFmtId="174" fontId="11" fillId="0" borderId="0" xfId="3" applyNumberFormat="1" applyFont="1" applyFill="1" applyAlignment="1" applyProtection="1">
      <alignment horizontal="left" vertical="center"/>
    </xf>
    <xf numFmtId="0" fontId="22" fillId="0" borderId="0" xfId="2" applyFont="1" applyFill="1" applyProtection="1"/>
    <xf numFmtId="174" fontId="0" fillId="0" borderId="0" xfId="3" applyNumberFormat="1" applyFont="1" applyFill="1" applyProtection="1"/>
    <xf numFmtId="174" fontId="0" fillId="0" borderId="0" xfId="3" applyNumberFormat="1" applyFont="1" applyFill="1" applyProtection="1">
      <protection locked="0"/>
    </xf>
    <xf numFmtId="174" fontId="0" fillId="0" borderId="0" xfId="3" applyNumberFormat="1" applyFont="1" applyFill="1" applyAlignment="1" applyProtection="1">
      <alignment horizontal="right"/>
      <protection locked="0"/>
    </xf>
    <xf numFmtId="0" fontId="21" fillId="0" borderId="65" xfId="2" applyFill="1" applyBorder="1" applyAlignment="1" applyProtection="1">
      <alignment horizontal="center" vertical="center"/>
    </xf>
    <xf numFmtId="0" fontId="16" fillId="0" borderId="51" xfId="2" applyFont="1" applyFill="1" applyBorder="1" applyAlignment="1">
      <alignment horizontal="center" vertical="center" wrapText="1"/>
    </xf>
    <xf numFmtId="174" fontId="0" fillId="0" borderId="51" xfId="3" applyNumberFormat="1" applyFont="1" applyFill="1" applyBorder="1" applyAlignment="1" applyProtection="1">
      <alignment horizontal="center" vertical="center"/>
      <protection locked="0"/>
    </xf>
    <xf numFmtId="174" fontId="0" fillId="0" borderId="52" xfId="3" applyNumberFormat="1" applyFont="1" applyFill="1" applyBorder="1" applyAlignment="1" applyProtection="1">
      <alignment horizontal="center" vertical="center"/>
      <protection locked="0"/>
    </xf>
    <xf numFmtId="49" fontId="6" fillId="0" borderId="61" xfId="4" applyNumberFormat="1" applyFont="1" applyFill="1" applyBorder="1" applyAlignment="1">
      <alignment horizontal="center" vertical="top"/>
    </xf>
    <xf numFmtId="0" fontId="11" fillId="0" borderId="53" xfId="4" applyFont="1" applyFill="1" applyBorder="1" applyAlignment="1">
      <alignment vertical="top" wrapText="1"/>
    </xf>
    <xf numFmtId="174" fontId="11" fillId="0" borderId="53" xfId="3" applyNumberFormat="1" applyFont="1" applyFill="1" applyBorder="1" applyAlignment="1" applyProtection="1">
      <alignment vertical="top"/>
    </xf>
    <xf numFmtId="174" fontId="11" fillId="0" borderId="66" xfId="3" applyNumberFormat="1" applyFont="1" applyFill="1" applyBorder="1" applyAlignment="1" applyProtection="1">
      <alignment vertical="top"/>
    </xf>
    <xf numFmtId="49" fontId="6" fillId="6" borderId="46" xfId="4" applyNumberFormat="1" applyFont="1" applyFill="1" applyBorder="1" applyAlignment="1">
      <alignment horizontal="center" vertical="top"/>
    </xf>
    <xf numFmtId="0" fontId="11" fillId="6" borderId="14" xfId="4" applyFont="1" applyFill="1" applyBorder="1" applyAlignment="1">
      <alignment vertical="top" wrapText="1"/>
    </xf>
    <xf numFmtId="174" fontId="11" fillId="6" borderId="14" xfId="3" applyNumberFormat="1" applyFont="1" applyFill="1" applyBorder="1" applyAlignment="1" applyProtection="1">
      <alignment vertical="top"/>
    </xf>
    <xf numFmtId="174" fontId="11" fillId="6" borderId="34" xfId="3" applyNumberFormat="1" applyFont="1" applyFill="1" applyBorder="1" applyAlignment="1" applyProtection="1">
      <alignment vertical="top"/>
    </xf>
    <xf numFmtId="49" fontId="6" fillId="0" borderId="46" xfId="4" applyNumberFormat="1" applyFont="1" applyFill="1" applyBorder="1" applyAlignment="1">
      <alignment horizontal="center" vertical="top"/>
    </xf>
    <xf numFmtId="0" fontId="11" fillId="0" borderId="14" xfId="4" applyFont="1" applyFill="1" applyBorder="1" applyAlignment="1">
      <alignment vertical="top" wrapText="1"/>
    </xf>
    <xf numFmtId="174" fontId="11" fillId="0" borderId="14" xfId="3" applyNumberFormat="1" applyFont="1" applyFill="1" applyBorder="1" applyAlignment="1" applyProtection="1">
      <alignment vertical="top"/>
    </xf>
    <xf numFmtId="174" fontId="11" fillId="0" borderId="34" xfId="3" applyNumberFormat="1" applyFont="1" applyFill="1" applyBorder="1" applyAlignment="1" applyProtection="1">
      <alignment vertical="top"/>
    </xf>
    <xf numFmtId="174" fontId="11" fillId="0" borderId="14" xfId="3" applyNumberFormat="1" applyFont="1" applyFill="1" applyBorder="1" applyAlignment="1" applyProtection="1">
      <alignment vertical="top"/>
      <protection locked="0"/>
    </xf>
    <xf numFmtId="174" fontId="11" fillId="0" borderId="34" xfId="3" applyNumberFormat="1" applyFont="1" applyFill="1" applyBorder="1" applyAlignment="1" applyProtection="1">
      <alignment vertical="top"/>
      <protection locked="0"/>
    </xf>
    <xf numFmtId="174" fontId="11" fillId="6" borderId="14" xfId="3" applyNumberFormat="1" applyFont="1" applyFill="1" applyBorder="1" applyAlignment="1" applyProtection="1">
      <alignment vertical="top"/>
      <protection locked="0"/>
    </xf>
    <xf numFmtId="174" fontId="11" fillId="6" borderId="34" xfId="3" applyNumberFormat="1" applyFont="1" applyFill="1" applyBorder="1" applyAlignment="1" applyProtection="1">
      <alignment vertical="top"/>
      <protection locked="0"/>
    </xf>
    <xf numFmtId="49" fontId="6" fillId="0" borderId="46" xfId="4" applyNumberFormat="1" applyFont="1" applyBorder="1" applyAlignment="1">
      <alignment horizontal="center" vertical="top"/>
    </xf>
    <xf numFmtId="0" fontId="11" fillId="0" borderId="14" xfId="4" applyFont="1" applyBorder="1" applyAlignment="1">
      <alignment vertical="top" wrapText="1"/>
    </xf>
    <xf numFmtId="174" fontId="11" fillId="4" borderId="14" xfId="3" applyNumberFormat="1" applyFont="1" applyFill="1" applyBorder="1" applyAlignment="1" applyProtection="1">
      <alignment vertical="top"/>
    </xf>
    <xf numFmtId="174" fontId="11" fillId="4" borderId="34" xfId="3" applyNumberFormat="1" applyFont="1" applyFill="1" applyBorder="1" applyAlignment="1" applyProtection="1">
      <alignment vertical="top"/>
    </xf>
    <xf numFmtId="49" fontId="6" fillId="0" borderId="67" xfId="4" applyNumberFormat="1" applyFont="1" applyBorder="1" applyAlignment="1">
      <alignment horizontal="center" vertical="top"/>
    </xf>
    <xf numFmtId="0" fontId="11" fillId="0" borderId="2" xfId="4" applyFont="1" applyBorder="1" applyAlignment="1">
      <alignment vertical="top" wrapText="1"/>
    </xf>
    <xf numFmtId="0" fontId="21" fillId="0" borderId="0" xfId="2"/>
    <xf numFmtId="0" fontId="6" fillId="0" borderId="0" xfId="23" applyFont="1" applyFill="1" applyAlignment="1" applyProtection="1">
      <alignment horizontal="left"/>
    </xf>
    <xf numFmtId="0" fontId="8" fillId="0" borderId="0" xfId="2" applyFont="1" applyAlignment="1">
      <alignment horizontal="center"/>
    </xf>
    <xf numFmtId="0" fontId="22" fillId="0" borderId="0" xfId="2" applyFont="1"/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justify" vertical="top" wrapText="1"/>
    </xf>
    <xf numFmtId="0" fontId="7" fillId="0" borderId="14" xfId="2" applyFont="1" applyBorder="1" applyAlignment="1">
      <alignment horizontal="center" wrapText="1"/>
    </xf>
    <xf numFmtId="0" fontId="8" fillId="0" borderId="14" xfId="2" applyFont="1" applyBorder="1" applyAlignment="1">
      <alignment horizontal="justify" vertical="top" wrapText="1"/>
    </xf>
    <xf numFmtId="0" fontId="8" fillId="0" borderId="14" xfId="2" applyFont="1" applyBorder="1" applyAlignment="1">
      <alignment horizontal="center" wrapText="1"/>
    </xf>
    <xf numFmtId="0" fontId="6" fillId="0" borderId="0" xfId="23" applyFont="1" applyFill="1" applyAlignment="1" applyProtection="1"/>
    <xf numFmtId="0" fontId="6" fillId="0" borderId="0" xfId="23" applyFont="1" applyFill="1" applyAlignment="1" applyProtection="1">
      <alignment wrapText="1"/>
    </xf>
    <xf numFmtId="0" fontId="7" fillId="0" borderId="0" xfId="2" applyFont="1" applyAlignment="1">
      <alignment horizontal="center"/>
    </xf>
    <xf numFmtId="0" fontId="7" fillId="0" borderId="14" xfId="2" applyFont="1" applyBorder="1" applyAlignment="1">
      <alignment horizontal="center" vertical="top" wrapText="1"/>
    </xf>
    <xf numFmtId="14" fontId="7" fillId="0" borderId="14" xfId="2" applyNumberFormat="1" applyFont="1" applyBorder="1" applyAlignment="1">
      <alignment horizontal="center" vertical="top" wrapText="1"/>
    </xf>
    <xf numFmtId="0" fontId="7" fillId="0" borderId="14" xfId="2" applyFont="1" applyBorder="1" applyAlignment="1">
      <alignment vertical="top" wrapText="1"/>
    </xf>
    <xf numFmtId="0" fontId="6" fillId="0" borderId="0" xfId="23" applyFont="1" applyFill="1" applyProtection="1"/>
    <xf numFmtId="174" fontId="6" fillId="0" borderId="0" xfId="24" applyNumberFormat="1" applyFont="1" applyFill="1" applyProtection="1"/>
    <xf numFmtId="0" fontId="6" fillId="0" borderId="0" xfId="23" applyFont="1" applyFill="1" applyProtection="1">
      <protection locked="0"/>
    </xf>
    <xf numFmtId="0" fontId="6" fillId="0" borderId="0" xfId="23" applyFont="1"/>
    <xf numFmtId="0" fontId="6" fillId="0" borderId="0" xfId="23" applyFont="1" applyFill="1" applyAlignment="1" applyProtection="1">
      <protection locked="0"/>
    </xf>
    <xf numFmtId="174" fontId="6" fillId="0" borderId="0" xfId="24" applyNumberFormat="1" applyFont="1" applyFill="1" applyAlignment="1" applyProtection="1">
      <alignment horizontal="center"/>
      <protection locked="0"/>
    </xf>
    <xf numFmtId="174" fontId="6" fillId="0" borderId="0" xfId="24" applyNumberFormat="1" applyFont="1" applyFill="1" applyAlignment="1" applyProtection="1">
      <alignment horizontal="right"/>
      <protection locked="0"/>
    </xf>
    <xf numFmtId="0" fontId="25" fillId="0" borderId="70" xfId="23" applyFont="1" applyBorder="1" applyAlignment="1">
      <alignment horizontal="center" vertical="center" wrapText="1"/>
    </xf>
    <xf numFmtId="0" fontId="25" fillId="0" borderId="71" xfId="23" applyFont="1" applyBorder="1" applyAlignment="1">
      <alignment horizontal="center" vertical="center" wrapText="1"/>
    </xf>
    <xf numFmtId="0" fontId="26" fillId="7" borderId="61" xfId="23" applyFont="1" applyFill="1" applyBorder="1" applyAlignment="1">
      <alignment horizontal="center" vertical="center" wrapText="1"/>
    </xf>
    <xf numFmtId="0" fontId="26" fillId="7" borderId="53" xfId="23" applyFont="1" applyFill="1" applyBorder="1" applyAlignment="1">
      <alignment horizontal="center" vertical="center" wrapText="1"/>
    </xf>
    <xf numFmtId="0" fontId="26" fillId="7" borderId="66" xfId="23" applyFont="1" applyFill="1" applyBorder="1" applyAlignment="1">
      <alignment horizontal="center" vertical="center" wrapText="1"/>
    </xf>
    <xf numFmtId="0" fontId="4" fillId="0" borderId="0" xfId="23" applyFont="1"/>
    <xf numFmtId="0" fontId="26" fillId="0" borderId="46" xfId="23" applyFont="1" applyBorder="1" applyAlignment="1">
      <alignment horizontal="center" vertical="center" wrapText="1"/>
    </xf>
    <xf numFmtId="0" fontId="26" fillId="0" borderId="14" xfId="23" applyFont="1" applyBorder="1" applyAlignment="1">
      <alignment horizontal="left" vertical="top" wrapText="1"/>
    </xf>
    <xf numFmtId="0" fontId="26" fillId="0" borderId="14" xfId="23" applyFont="1" applyBorder="1" applyAlignment="1">
      <alignment horizontal="center" wrapText="1"/>
    </xf>
    <xf numFmtId="0" fontId="26" fillId="0" borderId="34" xfId="23" applyFont="1" applyBorder="1" applyAlignment="1">
      <alignment horizontal="center" wrapText="1"/>
    </xf>
    <xf numFmtId="0" fontId="25" fillId="0" borderId="46" xfId="23" applyFont="1" applyBorder="1" applyAlignment="1">
      <alignment horizontal="center" vertical="center" wrapText="1"/>
    </xf>
    <xf numFmtId="0" fontId="25" fillId="0" borderId="14" xfId="23" applyFont="1" applyBorder="1" applyAlignment="1">
      <alignment horizontal="left" vertical="top" wrapText="1"/>
    </xf>
    <xf numFmtId="0" fontId="25" fillId="0" borderId="14" xfId="23" applyFont="1" applyBorder="1" applyAlignment="1">
      <alignment horizontal="center" wrapText="1"/>
    </xf>
    <xf numFmtId="0" fontId="25" fillId="0" borderId="34" xfId="23" applyFont="1" applyBorder="1" applyAlignment="1">
      <alignment horizontal="center" wrapText="1"/>
    </xf>
    <xf numFmtId="49" fontId="4" fillId="4" borderId="46" xfId="23" applyNumberFormat="1" applyFont="1" applyFill="1" applyBorder="1" applyAlignment="1" applyProtection="1">
      <alignment horizontal="center"/>
    </xf>
    <xf numFmtId="0" fontId="4" fillId="4" borderId="14" xfId="23" applyNumberFormat="1" applyFont="1" applyFill="1" applyBorder="1" applyAlignment="1" applyProtection="1">
      <alignment horizontal="left" vertical="center" wrapText="1"/>
    </xf>
    <xf numFmtId="49" fontId="6" fillId="4" borderId="46" xfId="23" applyNumberFormat="1" applyFont="1" applyFill="1" applyBorder="1" applyAlignment="1" applyProtection="1">
      <alignment horizontal="center"/>
    </xf>
    <xf numFmtId="0" fontId="6" fillId="4" borderId="14" xfId="23" applyNumberFormat="1" applyFont="1" applyFill="1" applyBorder="1" applyAlignment="1" applyProtection="1">
      <alignment horizontal="left" vertical="center" wrapText="1"/>
    </xf>
    <xf numFmtId="49" fontId="6" fillId="0" borderId="46" xfId="23" applyNumberFormat="1" applyFont="1" applyFill="1" applyBorder="1" applyAlignment="1" applyProtection="1">
      <alignment horizontal="center"/>
    </xf>
    <xf numFmtId="0" fontId="6" fillId="0" borderId="14" xfId="23" applyNumberFormat="1" applyFont="1" applyFill="1" applyBorder="1" applyAlignment="1" applyProtection="1">
      <alignment horizontal="left" vertical="center" wrapText="1"/>
    </xf>
    <xf numFmtId="0" fontId="26" fillId="7" borderId="46" xfId="23" applyFont="1" applyFill="1" applyBorder="1" applyAlignment="1">
      <alignment horizontal="center" vertical="center" wrapText="1"/>
    </xf>
    <xf numFmtId="0" fontId="26" fillId="7" borderId="14" xfId="23" applyFont="1" applyFill="1" applyBorder="1" applyAlignment="1">
      <alignment horizontal="left" vertical="center" wrapText="1"/>
    </xf>
    <xf numFmtId="0" fontId="26" fillId="7" borderId="14" xfId="23" applyFont="1" applyFill="1" applyBorder="1" applyAlignment="1">
      <alignment horizontal="center" vertical="center" wrapText="1"/>
    </xf>
    <xf numFmtId="0" fontId="27" fillId="0" borderId="14" xfId="23" applyFont="1" applyBorder="1" applyAlignment="1">
      <alignment horizontal="left" vertical="top" wrapText="1"/>
    </xf>
    <xf numFmtId="0" fontId="27" fillId="0" borderId="14" xfId="23" applyFont="1" applyBorder="1" applyAlignment="1">
      <alignment horizontal="center" wrapText="1"/>
    </xf>
    <xf numFmtId="0" fontId="27" fillId="0" borderId="34" xfId="23" applyFont="1" applyBorder="1" applyAlignment="1">
      <alignment horizontal="center" wrapText="1"/>
    </xf>
    <xf numFmtId="49" fontId="6" fillId="0" borderId="46" xfId="23" applyNumberFormat="1" applyFont="1" applyBorder="1" applyAlignment="1" applyProtection="1">
      <alignment horizontal="center"/>
    </xf>
    <xf numFmtId="0" fontId="6" fillId="0" borderId="14" xfId="23" applyFont="1" applyBorder="1" applyAlignment="1">
      <alignment horizontal="left" vertical="top" wrapText="1"/>
    </xf>
    <xf numFmtId="0" fontId="6" fillId="4" borderId="14" xfId="2" applyFont="1" applyFill="1" applyBorder="1" applyAlignment="1">
      <alignment vertical="top" wrapText="1"/>
    </xf>
    <xf numFmtId="0" fontId="27" fillId="0" borderId="46" xfId="23" applyFont="1" applyBorder="1" applyAlignment="1">
      <alignment horizontal="center" vertical="center" wrapText="1"/>
    </xf>
    <xf numFmtId="0" fontId="25" fillId="0" borderId="67" xfId="23" applyFont="1" applyBorder="1" applyAlignment="1">
      <alignment horizontal="center" vertical="center" wrapText="1"/>
    </xf>
    <xf numFmtId="0" fontId="26" fillId="0" borderId="2" xfId="23" applyFont="1" applyBorder="1" applyAlignment="1">
      <alignment wrapText="1"/>
    </xf>
    <xf numFmtId="0" fontId="26" fillId="0" borderId="2" xfId="23" applyFont="1" applyBorder="1" applyAlignment="1">
      <alignment horizontal="center" wrapText="1"/>
    </xf>
    <xf numFmtId="0" fontId="26" fillId="0" borderId="68" xfId="23" applyFont="1" applyBorder="1" applyAlignment="1">
      <alignment horizontal="center" wrapText="1"/>
    </xf>
    <xf numFmtId="0" fontId="6" fillId="0" borderId="0" xfId="23" applyFont="1" applyAlignment="1">
      <alignment vertical="center"/>
    </xf>
    <xf numFmtId="0" fontId="21" fillId="0" borderId="0" xfId="2" applyAlignment="1">
      <alignment vertical="center"/>
    </xf>
    <xf numFmtId="0" fontId="21" fillId="0" borderId="0" xfId="2" applyAlignment="1">
      <alignment vertical="top"/>
    </xf>
    <xf numFmtId="0" fontId="29" fillId="0" borderId="14" xfId="2" applyFont="1" applyFill="1" applyBorder="1" applyAlignment="1">
      <alignment horizontal="center" vertical="top" wrapText="1"/>
    </xf>
    <xf numFmtId="49" fontId="28" fillId="4" borderId="14" xfId="2" applyNumberFormat="1" applyFont="1" applyFill="1" applyBorder="1" applyAlignment="1">
      <alignment horizontal="left" vertical="center"/>
    </xf>
    <xf numFmtId="0" fontId="28" fillId="4" borderId="14" xfId="2" applyFont="1" applyFill="1" applyBorder="1" applyAlignment="1">
      <alignment horizontal="left" vertical="center" wrapText="1"/>
    </xf>
    <xf numFmtId="0" fontId="28" fillId="4" borderId="14" xfId="2" applyFont="1" applyFill="1" applyBorder="1" applyAlignment="1">
      <alignment vertical="top" wrapText="1"/>
    </xf>
    <xf numFmtId="0" fontId="21" fillId="4" borderId="0" xfId="2" applyFill="1"/>
    <xf numFmtId="49" fontId="28" fillId="0" borderId="14" xfId="2" applyNumberFormat="1" applyFont="1" applyFill="1" applyBorder="1" applyAlignment="1">
      <alignment horizontal="left" vertical="center"/>
    </xf>
    <xf numFmtId="0" fontId="28" fillId="0" borderId="14" xfId="2" applyFont="1" applyFill="1" applyBorder="1" applyAlignment="1">
      <alignment horizontal="left" vertical="center" wrapText="1"/>
    </xf>
    <xf numFmtId="0" fontId="28" fillId="0" borderId="14" xfId="2" applyFont="1" applyFill="1" applyBorder="1" applyAlignment="1">
      <alignment vertical="top" wrapText="1"/>
    </xf>
    <xf numFmtId="49" fontId="30" fillId="0" borderId="14" xfId="21" applyNumberFormat="1" applyFont="1" applyFill="1" applyBorder="1" applyAlignment="1">
      <alignment horizontal="left" vertical="center" wrapText="1"/>
    </xf>
    <xf numFmtId="0" fontId="30" fillId="0" borderId="14" xfId="21" applyFont="1" applyFill="1" applyBorder="1" applyAlignment="1">
      <alignment horizontal="justify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7" fillId="0" borderId="14" xfId="2" applyFont="1" applyBorder="1" applyAlignment="1">
      <alignment horizontal="center" vertical="center"/>
    </xf>
    <xf numFmtId="0" fontId="7" fillId="4" borderId="14" xfId="2" applyFont="1" applyFill="1" applyBorder="1" applyAlignment="1">
      <alignment horizontal="left" vertical="center" wrapText="1"/>
    </xf>
    <xf numFmtId="0" fontId="7" fillId="4" borderId="14" xfId="2" applyFont="1" applyFill="1" applyBorder="1" applyAlignment="1">
      <alignment vertical="top" wrapText="1"/>
    </xf>
    <xf numFmtId="0" fontId="7" fillId="0" borderId="14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vertical="top" wrapText="1"/>
    </xf>
    <xf numFmtId="49" fontId="31" fillId="0" borderId="14" xfId="21" applyNumberFormat="1" applyFont="1" applyFill="1" applyBorder="1" applyAlignment="1">
      <alignment horizontal="left" vertical="center" wrapText="1"/>
    </xf>
    <xf numFmtId="0" fontId="31" fillId="0" borderId="14" xfId="21" applyFont="1" applyFill="1" applyBorder="1" applyAlignment="1">
      <alignment horizontal="justify" vertical="center" wrapText="1"/>
    </xf>
    <xf numFmtId="0" fontId="7" fillId="0" borderId="0" xfId="2" applyFont="1"/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31" fillId="0" borderId="56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justify" vertical="center" wrapText="1"/>
    </xf>
    <xf numFmtId="0" fontId="34" fillId="0" borderId="69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justify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56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justify" vertical="center" wrapText="1"/>
    </xf>
    <xf numFmtId="0" fontId="31" fillId="0" borderId="38" xfId="0" applyFont="1" applyBorder="1" applyAlignment="1">
      <alignment vertical="center" wrapText="1"/>
    </xf>
    <xf numFmtId="0" fontId="31" fillId="0" borderId="73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justify" vertical="center" wrapText="1"/>
    </xf>
    <xf numFmtId="0" fontId="37" fillId="0" borderId="73" xfId="0" applyFont="1" applyBorder="1" applyAlignment="1">
      <alignment horizontal="justify" vertical="center" wrapText="1"/>
    </xf>
    <xf numFmtId="0" fontId="37" fillId="0" borderId="69" xfId="0" applyFont="1" applyBorder="1" applyAlignment="1">
      <alignment horizontal="justify" vertical="center" wrapText="1"/>
    </xf>
    <xf numFmtId="0" fontId="36" fillId="0" borderId="69" xfId="0" applyFont="1" applyBorder="1" applyAlignment="1">
      <alignment horizontal="justify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justify" vertical="center" wrapText="1"/>
    </xf>
    <xf numFmtId="0" fontId="32" fillId="0" borderId="73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justify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justify" vertical="center" wrapText="1"/>
    </xf>
    <xf numFmtId="0" fontId="38" fillId="0" borderId="69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justify" vertical="center" wrapText="1"/>
    </xf>
    <xf numFmtId="169" fontId="6" fillId="0" borderId="54" xfId="1" applyNumberFormat="1" applyFont="1" applyFill="1" applyBorder="1" applyAlignment="1" applyProtection="1">
      <alignment horizontal="center" vertical="center"/>
      <protection hidden="1"/>
    </xf>
    <xf numFmtId="4" fontId="6" fillId="0" borderId="54" xfId="1" applyNumberFormat="1" applyFont="1" applyFill="1" applyBorder="1" applyAlignment="1" applyProtection="1">
      <alignment horizontal="center" vertical="center"/>
      <protection hidden="1"/>
    </xf>
    <xf numFmtId="169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4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4" fontId="6" fillId="4" borderId="14" xfId="1" applyNumberFormat="1" applyFont="1" applyFill="1" applyBorder="1" applyAlignment="1" applyProtection="1">
      <alignment horizontal="center" vertical="center"/>
      <protection hidden="1"/>
    </xf>
    <xf numFmtId="4" fontId="7" fillId="4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2" xfId="1" applyNumberFormat="1" applyFont="1" applyFill="1" applyBorder="1" applyAlignment="1" applyProtection="1">
      <alignment horizontal="right" vertical="center"/>
      <protection hidden="1"/>
    </xf>
    <xf numFmtId="4" fontId="7" fillId="0" borderId="34" xfId="1" applyNumberFormat="1" applyFont="1" applyFill="1" applyBorder="1" applyAlignment="1" applyProtection="1">
      <alignment horizontal="right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2" xfId="1" applyNumberFormat="1" applyFont="1" applyFill="1" applyBorder="1" applyAlignment="1" applyProtection="1">
      <alignment horizontal="right" vertical="center"/>
      <protection hidden="1"/>
    </xf>
    <xf numFmtId="169" fontId="6" fillId="0" borderId="12" xfId="1" applyNumberFormat="1" applyFont="1" applyFill="1" applyBorder="1" applyAlignment="1" applyProtection="1">
      <alignment horizontal="center" vertical="center"/>
      <protection hidden="1"/>
    </xf>
    <xf numFmtId="167" fontId="7" fillId="0" borderId="20" xfId="1" applyNumberFormat="1" applyFont="1" applyFill="1" applyBorder="1" applyAlignment="1" applyProtection="1">
      <alignment horizontal="center" vertical="center"/>
      <protection hidden="1"/>
    </xf>
    <xf numFmtId="166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" fontId="8" fillId="0" borderId="13" xfId="1" applyNumberFormat="1" applyFont="1" applyFill="1" applyBorder="1" applyAlignment="1" applyProtection="1">
      <alignment horizontal="center" vertical="center"/>
      <protection hidden="1"/>
    </xf>
    <xf numFmtId="4" fontId="7" fillId="0" borderId="20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right" vertical="center"/>
      <protection hidden="1"/>
    </xf>
    <xf numFmtId="166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14" fillId="0" borderId="14" xfId="1" applyNumberFormat="1" applyFont="1" applyFill="1" applyBorder="1" applyAlignment="1" applyProtection="1">
      <alignment horizontal="center" vertical="center"/>
      <protection hidden="1"/>
    </xf>
    <xf numFmtId="168" fontId="14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12" xfId="1" applyNumberFormat="1" applyFont="1" applyFill="1" applyBorder="1" applyAlignment="1" applyProtection="1">
      <alignment horizontal="center" vertical="center"/>
      <protection hidden="1"/>
    </xf>
    <xf numFmtId="168" fontId="14" fillId="0" borderId="13" xfId="1" applyNumberFormat="1" applyFont="1" applyFill="1" applyBorder="1" applyAlignment="1" applyProtection="1">
      <alignment horizontal="center" vertical="center"/>
      <protection hidden="1"/>
    </xf>
    <xf numFmtId="1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5" fillId="0" borderId="14" xfId="1" applyNumberFormat="1" applyFont="1" applyFill="1" applyBorder="1" applyAlignment="1" applyProtection="1">
      <alignment horizontal="center" vertical="center"/>
      <protection hidden="1"/>
    </xf>
    <xf numFmtId="4" fontId="14" fillId="0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20" xfId="1" applyNumberFormat="1" applyFont="1" applyFill="1" applyBorder="1" applyAlignment="1" applyProtection="1">
      <alignment horizontal="center" vertical="center"/>
      <protection hidden="1"/>
    </xf>
    <xf numFmtId="170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50" xfId="1" applyNumberFormat="1" applyFont="1" applyFill="1" applyBorder="1" applyAlignment="1" applyProtection="1">
      <alignment horizontal="center" vertical="center"/>
      <protection hidden="1"/>
    </xf>
    <xf numFmtId="1" fontId="8" fillId="0" borderId="18" xfId="1" applyNumberFormat="1" applyFont="1" applyFill="1" applyBorder="1" applyAlignment="1" applyProtection="1">
      <alignment horizontal="center" vertical="center"/>
      <protection hidden="1"/>
    </xf>
    <xf numFmtId="167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8" fillId="0" borderId="13" xfId="1" applyNumberFormat="1" applyFont="1" applyFill="1" applyBorder="1" applyAlignment="1" applyProtection="1">
      <alignment horizontal="center" vertical="center"/>
      <protection hidden="1"/>
    </xf>
    <xf numFmtId="167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2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12" xfId="1" applyNumberFormat="1" applyFont="1" applyFill="1" applyBorder="1" applyAlignment="1" applyProtection="1">
      <alignment horizontal="center" vertical="center"/>
      <protection hidden="1"/>
    </xf>
    <xf numFmtId="169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3" xfId="1" applyNumberFormat="1" applyFont="1" applyFill="1" applyBorder="1" applyAlignment="1" applyProtection="1">
      <alignment horizontal="center" vertical="center"/>
      <protection hidden="1"/>
    </xf>
    <xf numFmtId="173" fontId="14" fillId="0" borderId="12" xfId="1" applyNumberFormat="1" applyFont="1" applyFill="1" applyBorder="1" applyAlignment="1" applyProtection="1">
      <alignment horizontal="right" vertical="center"/>
      <protection hidden="1"/>
    </xf>
    <xf numFmtId="173" fontId="14" fillId="0" borderId="34" xfId="1" applyNumberFormat="1" applyFont="1" applyFill="1" applyBorder="1" applyAlignment="1" applyProtection="1">
      <alignment horizontal="right" vertical="center"/>
      <protection hidden="1"/>
    </xf>
    <xf numFmtId="173" fontId="7" fillId="0" borderId="12" xfId="1" applyNumberFormat="1" applyFont="1" applyFill="1" applyBorder="1" applyAlignment="1" applyProtection="1">
      <alignment horizontal="right" vertical="center"/>
      <protection hidden="1"/>
    </xf>
    <xf numFmtId="173" fontId="7" fillId="0" borderId="34" xfId="1" applyNumberFormat="1" applyFont="1" applyFill="1" applyBorder="1" applyAlignment="1" applyProtection="1">
      <alignment horizontal="right" vertical="center"/>
      <protection hidden="1"/>
    </xf>
    <xf numFmtId="173" fontId="8" fillId="0" borderId="34" xfId="1" applyNumberFormat="1" applyFont="1" applyFill="1" applyBorder="1" applyAlignment="1" applyProtection="1">
      <alignment horizontal="right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1" fillId="0" borderId="0" xfId="1" applyNumberFormat="1" applyFont="1" applyFill="1" applyAlignment="1" applyProtection="1">
      <alignment horizontal="left" vertical="center"/>
      <protection hidden="1"/>
    </xf>
    <xf numFmtId="0" fontId="2" fillId="0" borderId="0" xfId="1" applyNumberFormat="1" applyFont="1" applyFill="1" applyAlignment="1" applyProtection="1">
      <alignment horizontal="left" vertical="top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4" borderId="0" xfId="1" applyNumberFormat="1" applyFont="1" applyFill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alignment horizontal="center" vertical="center" wrapText="1"/>
      <protection hidden="1"/>
    </xf>
    <xf numFmtId="171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2" fontId="7" fillId="4" borderId="54" xfId="1" applyNumberFormat="1" applyFont="1" applyFill="1" applyBorder="1" applyAlignment="1" applyProtection="1">
      <alignment horizontal="center" vertical="center"/>
      <protection hidden="1"/>
    </xf>
    <xf numFmtId="171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2" fontId="7" fillId="0" borderId="12" xfId="1" applyNumberFormat="1" applyFont="1" applyFill="1" applyBorder="1" applyAlignment="1" applyProtection="1">
      <alignment horizontal="right" vertical="center"/>
      <protection hidden="1"/>
    </xf>
    <xf numFmtId="2" fontId="7" fillId="0" borderId="34" xfId="1" applyNumberFormat="1" applyFont="1" applyFill="1" applyBorder="1" applyAlignment="1" applyProtection="1">
      <alignment horizontal="right" vertical="center"/>
      <protection hidden="1"/>
    </xf>
    <xf numFmtId="171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71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4" borderId="13" xfId="1" applyNumberFormat="1" applyFont="1" applyFill="1" applyBorder="1" applyAlignment="1" applyProtection="1">
      <alignment horizontal="center" vertical="center"/>
      <protection hidden="1"/>
    </xf>
    <xf numFmtId="171" fontId="14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14" fillId="4" borderId="14" xfId="1" applyNumberFormat="1" applyFont="1" applyFill="1" applyBorder="1" applyAlignment="1" applyProtection="1">
      <alignment horizontal="center" vertical="center"/>
      <protection hidden="1"/>
    </xf>
    <xf numFmtId="2" fontId="14" fillId="4" borderId="13" xfId="1" applyNumberFormat="1" applyFont="1" applyFill="1" applyBorder="1" applyAlignment="1" applyProtection="1">
      <alignment horizontal="center" vertical="center"/>
      <protection hidden="1"/>
    </xf>
    <xf numFmtId="2" fontId="14" fillId="0" borderId="12" xfId="1" applyNumberFormat="1" applyFont="1" applyFill="1" applyBorder="1" applyAlignment="1" applyProtection="1">
      <alignment horizontal="right" vertical="center"/>
      <protection hidden="1"/>
    </xf>
    <xf numFmtId="2" fontId="14" fillId="0" borderId="34" xfId="1" applyNumberFormat="1" applyFont="1" applyFill="1" applyBorder="1" applyAlignment="1" applyProtection="1">
      <alignment horizontal="right" vertical="center"/>
      <protection hidden="1"/>
    </xf>
    <xf numFmtId="0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2" xfId="1" applyNumberFormat="1" applyFont="1" applyFill="1" applyBorder="1" applyAlignment="1" applyProtection="1">
      <alignment horizontal="right" vertical="center"/>
      <protection hidden="1"/>
    </xf>
    <xf numFmtId="2" fontId="8" fillId="0" borderId="34" xfId="1" applyNumberFormat="1" applyFont="1" applyFill="1" applyBorder="1" applyAlignment="1" applyProtection="1">
      <alignment horizontal="right" vertical="center"/>
      <protection hidden="1"/>
    </xf>
    <xf numFmtId="2" fontId="7" fillId="0" borderId="14" xfId="1" applyNumberFormat="1" applyFont="1" applyFill="1" applyBorder="1" applyAlignment="1" applyProtection="1">
      <alignment horizontal="center" vertical="center"/>
      <protection hidden="1"/>
    </xf>
    <xf numFmtId="2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7" fillId="0" borderId="3" xfId="1" applyNumberFormat="1" applyFont="1" applyFill="1" applyBorder="1" applyAlignment="1" applyProtection="1">
      <alignment horizontal="center" vertical="center"/>
      <protection hidden="1"/>
    </xf>
    <xf numFmtId="2" fontId="7" fillId="4" borderId="3" xfId="1" applyNumberFormat="1" applyFont="1" applyFill="1" applyBorder="1" applyAlignment="1" applyProtection="1">
      <alignment horizontal="center" vertical="center"/>
      <protection hidden="1"/>
    </xf>
    <xf numFmtId="0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31" fillId="0" borderId="21" xfId="0" applyFont="1" applyBorder="1" applyAlignment="1">
      <alignment vertical="center" wrapText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0" fontId="31" fillId="0" borderId="22" xfId="0" applyFont="1" applyBorder="1" applyAlignment="1">
      <alignment horizontal="justify" vertical="center" wrapText="1"/>
    </xf>
    <xf numFmtId="169" fontId="7" fillId="0" borderId="0" xfId="1" applyNumberFormat="1" applyFont="1" applyFill="1" applyBorder="1" applyAlignment="1" applyProtection="1">
      <alignment horizontal="center" vertical="center"/>
      <protection hidden="1"/>
    </xf>
    <xf numFmtId="2" fontId="7" fillId="4" borderId="0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right" vertical="center"/>
      <protection hidden="1"/>
    </xf>
    <xf numFmtId="169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167" fontId="7" fillId="0" borderId="50" xfId="1" applyNumberFormat="1" applyFont="1" applyFill="1" applyBorder="1" applyAlignment="1" applyProtection="1">
      <alignment horizontal="center" vertical="center"/>
      <protection hidden="1"/>
    </xf>
    <xf numFmtId="2" fontId="7" fillId="4" borderId="14" xfId="1" applyNumberFormat="1" applyFont="1" applyFill="1" applyBorder="1" applyAlignment="1" applyProtection="1">
      <alignment horizontal="right" vertical="center"/>
      <protection hidden="1"/>
    </xf>
    <xf numFmtId="0" fontId="1" fillId="0" borderId="13" xfId="1" applyFont="1" applyBorder="1" applyAlignment="1">
      <alignment vertical="center"/>
    </xf>
    <xf numFmtId="2" fontId="8" fillId="4" borderId="12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54" xfId="1" applyNumberFormat="1" applyFont="1" applyFill="1" applyBorder="1" applyAlignment="1" applyProtection="1">
      <alignment horizontal="center" vertical="center"/>
      <protection hidden="1"/>
    </xf>
    <xf numFmtId="4" fontId="15" fillId="0" borderId="54" xfId="1" applyNumberFormat="1" applyFont="1" applyFill="1" applyBorder="1" applyAlignment="1" applyProtection="1">
      <alignment horizontal="center" vertical="center"/>
      <protection hidden="1"/>
    </xf>
    <xf numFmtId="49" fontId="7" fillId="3" borderId="20" xfId="1" applyNumberFormat="1" applyFont="1" applyFill="1" applyBorder="1" applyAlignment="1" applyProtection="1">
      <alignment horizontal="center" vertical="center"/>
      <protection hidden="1"/>
    </xf>
    <xf numFmtId="173" fontId="7" fillId="3" borderId="14" xfId="1" applyNumberFormat="1" applyFont="1" applyFill="1" applyBorder="1" applyAlignment="1" applyProtection="1">
      <alignment horizontal="right" vertical="center"/>
      <protection hidden="1"/>
    </xf>
    <xf numFmtId="166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7" fontId="8" fillId="0" borderId="20" xfId="1" applyNumberFormat="1" applyFont="1" applyFill="1" applyBorder="1" applyAlignment="1" applyProtection="1">
      <alignment horizontal="center" vertical="center"/>
      <protection hidden="1"/>
    </xf>
    <xf numFmtId="173" fontId="8" fillId="0" borderId="14" xfId="1" applyNumberFormat="1" applyFont="1" applyFill="1" applyBorder="1" applyAlignment="1" applyProtection="1">
      <alignment horizontal="right" vertical="center"/>
      <protection hidden="1"/>
    </xf>
    <xf numFmtId="49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4" xfId="1" applyNumberFormat="1" applyFont="1" applyFill="1" applyBorder="1" applyAlignment="1" applyProtection="1">
      <alignment horizontal="right" vertical="center"/>
      <protection hidden="1"/>
    </xf>
    <xf numFmtId="2" fontId="8" fillId="4" borderId="18" xfId="1" applyNumberFormat="1" applyFont="1" applyFill="1" applyBorder="1" applyAlignment="1" applyProtection="1">
      <alignment horizontal="center" vertical="center"/>
      <protection hidden="1"/>
    </xf>
    <xf numFmtId="2" fontId="8" fillId="0" borderId="17" xfId="1" applyNumberFormat="1" applyFont="1" applyFill="1" applyBorder="1" applyAlignment="1" applyProtection="1">
      <alignment horizontal="right" vertical="center"/>
      <protection hidden="1"/>
    </xf>
    <xf numFmtId="2" fontId="8" fillId="0" borderId="33" xfId="1" applyNumberFormat="1" applyFont="1" applyFill="1" applyBorder="1" applyAlignment="1" applyProtection="1">
      <alignment horizontal="right" vertical="center"/>
      <protection hidden="1"/>
    </xf>
    <xf numFmtId="2" fontId="7" fillId="0" borderId="17" xfId="1" applyNumberFormat="1" applyFont="1" applyFill="1" applyBorder="1" applyAlignment="1" applyProtection="1">
      <alignment horizontal="right" vertical="center"/>
      <protection hidden="1"/>
    </xf>
    <xf numFmtId="2" fontId="7" fillId="0" borderId="33" xfId="1" applyNumberFormat="1" applyFont="1" applyFill="1" applyBorder="1" applyAlignment="1" applyProtection="1">
      <alignment horizontal="right" vertical="center"/>
      <protection hidden="1"/>
    </xf>
    <xf numFmtId="0" fontId="38" fillId="0" borderId="69" xfId="0" applyFont="1" applyBorder="1" applyAlignment="1">
      <alignment horizontal="left" vertical="center" wrapText="1"/>
    </xf>
    <xf numFmtId="0" fontId="31" fillId="0" borderId="0" xfId="0" applyFont="1" applyAlignment="1">
      <alignment wrapText="1"/>
    </xf>
    <xf numFmtId="0" fontId="31" fillId="0" borderId="14" xfId="0" applyFont="1" applyBorder="1" applyAlignment="1">
      <alignment wrapText="1"/>
    </xf>
    <xf numFmtId="0" fontId="30" fillId="0" borderId="39" xfId="0" applyFont="1" applyBorder="1" applyAlignment="1">
      <alignment vertical="center" wrapText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20" xfId="1" applyNumberFormat="1" applyFont="1" applyFill="1" applyBorder="1" applyAlignment="1" applyProtection="1">
      <alignment horizontal="center" vertical="center"/>
      <protection hidden="1"/>
    </xf>
    <xf numFmtId="49" fontId="7" fillId="0" borderId="13" xfId="1" applyNumberFormat="1" applyFont="1" applyFill="1" applyBorder="1" applyAlignment="1" applyProtection="1">
      <alignment horizontal="center" vertical="center"/>
      <protection hidden="1"/>
    </xf>
    <xf numFmtId="49" fontId="31" fillId="0" borderId="13" xfId="0" applyNumberFormat="1" applyFont="1" applyBorder="1" applyAlignment="1">
      <alignment horizontal="center" vertical="center"/>
    </xf>
    <xf numFmtId="49" fontId="31" fillId="0" borderId="20" xfId="0" applyNumberFormat="1" applyFont="1" applyBorder="1" applyAlignment="1">
      <alignment horizontal="center" vertical="center"/>
    </xf>
    <xf numFmtId="49" fontId="41" fillId="0" borderId="13" xfId="0" applyNumberFormat="1" applyFont="1" applyBorder="1" applyAlignment="1">
      <alignment horizontal="center" vertical="center"/>
    </xf>
    <xf numFmtId="49" fontId="41" fillId="0" borderId="20" xfId="0" applyNumberFormat="1" applyFont="1" applyBorder="1" applyAlignment="1">
      <alignment horizontal="center" vertical="center"/>
    </xf>
    <xf numFmtId="49" fontId="7" fillId="3" borderId="14" xfId="1" applyNumberFormat="1" applyFont="1" applyFill="1" applyBorder="1" applyAlignment="1" applyProtection="1">
      <alignment horizontal="center" vertical="center"/>
      <protection hidden="1"/>
    </xf>
    <xf numFmtId="49" fontId="7" fillId="4" borderId="18" xfId="1" applyNumberFormat="1" applyFont="1" applyFill="1" applyBorder="1" applyAlignment="1" applyProtection="1">
      <alignment horizontal="center" vertical="center"/>
      <protection hidden="1"/>
    </xf>
    <xf numFmtId="2" fontId="8" fillId="4" borderId="17" xfId="1" applyNumberFormat="1" applyFont="1" applyFill="1" applyBorder="1" applyAlignment="1" applyProtection="1">
      <alignment horizontal="right" vertical="center"/>
      <protection hidden="1"/>
    </xf>
    <xf numFmtId="2" fontId="8" fillId="4" borderId="33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3" fontId="7" fillId="0" borderId="14" xfId="1" applyNumberFormat="1" applyFont="1" applyFill="1" applyBorder="1" applyAlignment="1" applyProtection="1">
      <alignment horizontal="right" vertical="center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49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12" fillId="4" borderId="0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Border="1" applyAlignment="1" applyProtection="1"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3" xfId="1" applyNumberFormat="1" applyFont="1" applyFill="1" applyBorder="1" applyAlignment="1" applyProtection="1">
      <alignment horizontal="left" vertical="center" wrapText="1"/>
      <protection hidden="1"/>
    </xf>
    <xf numFmtId="2" fontId="7" fillId="0" borderId="14" xfId="1" applyNumberFormat="1" applyFont="1" applyFill="1" applyBorder="1" applyAlignment="1" applyProtection="1">
      <alignment horizontal="right" vertical="center"/>
      <protection hidden="1"/>
    </xf>
    <xf numFmtId="171" fontId="14" fillId="0" borderId="48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2" xfId="3" applyNumberFormat="1" applyFont="1" applyFill="1" applyBorder="1" applyAlignment="1" applyProtection="1">
      <alignment horizontal="center" vertical="top"/>
    </xf>
    <xf numFmtId="49" fontId="11" fillId="0" borderId="14" xfId="3" applyNumberFormat="1" applyFont="1" applyFill="1" applyBorder="1" applyAlignment="1" applyProtection="1">
      <alignment horizontal="center" vertical="top"/>
    </xf>
    <xf numFmtId="49" fontId="11" fillId="6" borderId="14" xfId="3" applyNumberFormat="1" applyFont="1" applyFill="1" applyBorder="1" applyAlignment="1" applyProtection="1">
      <alignment vertical="top"/>
    </xf>
    <xf numFmtId="49" fontId="11" fillId="6" borderId="34" xfId="3" applyNumberFormat="1" applyFont="1" applyFill="1" applyBorder="1" applyAlignment="1" applyProtection="1">
      <alignment horizontal="center" vertical="top"/>
    </xf>
    <xf numFmtId="49" fontId="11" fillId="0" borderId="34" xfId="3" applyNumberFormat="1" applyFont="1" applyFill="1" applyBorder="1" applyAlignment="1" applyProtection="1">
      <alignment horizontal="center" vertical="top"/>
    </xf>
    <xf numFmtId="49" fontId="11" fillId="0" borderId="68" xfId="3" applyNumberFormat="1" applyFont="1" applyFill="1" applyBorder="1" applyAlignment="1" applyProtection="1">
      <alignment horizontal="center" vertical="top"/>
    </xf>
    <xf numFmtId="0" fontId="31" fillId="0" borderId="1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14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13" fillId="0" borderId="14" xfId="1" applyNumberFormat="1" applyFont="1" applyFill="1" applyBorder="1" applyAlignment="1" applyProtection="1">
      <alignment horizontal="center" vertical="center"/>
      <protection hidden="1"/>
    </xf>
    <xf numFmtId="173" fontId="14" fillId="0" borderId="14" xfId="1" applyNumberFormat="1" applyFont="1" applyFill="1" applyBorder="1" applyAlignment="1" applyProtection="1">
      <alignment horizontal="right" vertical="center"/>
      <protection hidden="1"/>
    </xf>
    <xf numFmtId="170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49" fontId="0" fillId="0" borderId="51" xfId="3" applyNumberFormat="1" applyFont="1" applyFill="1" applyBorder="1" applyAlignment="1" applyProtection="1">
      <alignment horizontal="center" vertical="center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56" xfId="0" applyFont="1" applyBorder="1" applyAlignment="1">
      <alignment vertical="center" wrapText="1"/>
    </xf>
    <xf numFmtId="0" fontId="31" fillId="0" borderId="21" xfId="0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1" fillId="0" borderId="56" xfId="0" applyFont="1" applyBorder="1" applyAlignment="1">
      <alignment horizontal="justify" vertical="center" wrapText="1"/>
    </xf>
    <xf numFmtId="0" fontId="8" fillId="0" borderId="14" xfId="2" applyFont="1" applyBorder="1" applyAlignment="1">
      <alignment horizontal="center" wrapText="1"/>
    </xf>
    <xf numFmtId="0" fontId="6" fillId="0" borderId="0" xfId="23" applyFont="1" applyFill="1" applyAlignment="1" applyProtection="1">
      <alignment horizontal="center"/>
    </xf>
    <xf numFmtId="0" fontId="6" fillId="0" borderId="0" xfId="23" applyFont="1" applyFill="1" applyAlignment="1" applyProtection="1">
      <alignment horizontal="center" wrapText="1"/>
    </xf>
    <xf numFmtId="0" fontId="7" fillId="0" borderId="0" xfId="2" applyFont="1" applyAlignment="1">
      <alignment horizontal="center" wrapText="1"/>
    </xf>
    <xf numFmtId="0" fontId="31" fillId="0" borderId="56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56" xfId="0" applyFont="1" applyBorder="1" applyAlignment="1">
      <alignment horizontal="justify" vertical="center" wrapText="1"/>
    </xf>
    <xf numFmtId="0" fontId="29" fillId="0" borderId="14" xfId="2" applyFont="1" applyFill="1" applyBorder="1" applyAlignment="1">
      <alignment horizontal="center" vertical="center" wrapText="1"/>
    </xf>
    <xf numFmtId="0" fontId="28" fillId="0" borderId="72" xfId="2" applyFont="1" applyFill="1" applyBorder="1" applyAlignment="1">
      <alignment horizontal="center"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center" vertical="center"/>
      <protection locked="0"/>
    </xf>
    <xf numFmtId="0" fontId="6" fillId="0" borderId="0" xfId="23" applyFont="1" applyFill="1" applyAlignment="1" applyProtection="1">
      <alignment horizontal="center" vertical="center"/>
    </xf>
    <xf numFmtId="174" fontId="11" fillId="0" borderId="0" xfId="3" applyNumberFormat="1" applyFont="1" applyFill="1" applyBorder="1" applyAlignment="1" applyProtection="1">
      <alignment horizontal="left" vertical="center" wrapText="1"/>
    </xf>
    <xf numFmtId="0" fontId="7" fillId="0" borderId="0" xfId="2" applyFont="1" applyFill="1" applyAlignment="1" applyProtection="1">
      <alignment horizontal="center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8" fillId="0" borderId="20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166" fontId="9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7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39" fillId="0" borderId="0" xfId="1" applyNumberFormat="1" applyFont="1" applyFill="1" applyAlignment="1" applyProtection="1">
      <alignment horizontal="center" wrapText="1"/>
      <protection hidden="1"/>
    </xf>
    <xf numFmtId="0" fontId="32" fillId="0" borderId="0" xfId="0" applyFont="1" applyAlignment="1">
      <alignment wrapText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0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42" xfId="1" applyNumberFormat="1" applyFont="1" applyFill="1" applyBorder="1" applyAlignment="1" applyProtection="1">
      <alignment horizontal="center" vertical="center"/>
      <protection hidden="1"/>
    </xf>
    <xf numFmtId="166" fontId="8" fillId="0" borderId="41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6" fontId="8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70" fontId="9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40" fillId="0" borderId="0" xfId="1" applyFont="1" applyAlignment="1">
      <alignment wrapText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14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169" fontId="8" fillId="0" borderId="5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0" xfId="1" applyNumberFormat="1" applyFont="1" applyFill="1" applyBorder="1" applyAlignment="1" applyProtection="1">
      <alignment horizontal="left" vertical="center" wrapText="1"/>
      <protection hidden="1"/>
    </xf>
    <xf numFmtId="0" fontId="7" fillId="0" borderId="54" xfId="2" applyFont="1" applyBorder="1" applyAlignment="1">
      <alignment horizontal="right"/>
    </xf>
    <xf numFmtId="0" fontId="7" fillId="0" borderId="14" xfId="2" applyFont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left"/>
    </xf>
    <xf numFmtId="0" fontId="6" fillId="0" borderId="0" xfId="23" applyFont="1" applyFill="1" applyAlignment="1" applyProtection="1">
      <alignment horizontal="left" wrapText="1"/>
    </xf>
    <xf numFmtId="0" fontId="7" fillId="0" borderId="0" xfId="2" applyFont="1" applyAlignment="1">
      <alignment horizontal="left" vertical="top" wrapText="1"/>
    </xf>
    <xf numFmtId="0" fontId="7" fillId="0" borderId="14" xfId="2" applyFont="1" applyBorder="1" applyAlignment="1">
      <alignment horizontal="center" vertical="top" wrapTex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21" fillId="0" borderId="0" xfId="2" applyAlignment="1">
      <alignment horizontal="center"/>
    </xf>
  </cellXfs>
  <cellStyles count="25">
    <cellStyle name="Обычный" xfId="0" builtinId="0"/>
    <cellStyle name="Обычный 2" xfId="1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2" xfId="11"/>
    <cellStyle name="Обычный 2 2 2" xfId="12"/>
    <cellStyle name="Обычный 2 2 3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"/>
    <cellStyle name="Обычный 3 2" xfId="21"/>
    <cellStyle name="Обычный 3 3" xfId="22"/>
    <cellStyle name="Обычный 8" xfId="23"/>
    <cellStyle name="Обычный_источники" xfId="4"/>
    <cellStyle name="Финансовый 2" xfId="3"/>
    <cellStyle name="Финансовый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&#1086;&#1084;&#1089;&#1090;&#1074;&#1077;&#1085;&#1085;&#1072;&#1103;%20&#1076;&#1083;&#1103;%20C&#1077;&#1083;&#1100;&#1089;&#1086;&#1074;&#1077;&#1090;&#1086;&#1074;_&#1051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Доходы_НОВ"/>
      <sheetName val="функц. расходы_стар"/>
      <sheetName val="ведом_нов"/>
      <sheetName val="источники_стар"/>
      <sheetName val="временно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view="pageBreakPreview" topLeftCell="A142" zoomScaleSheetLayoutView="100" workbookViewId="0">
      <selection activeCell="B12" sqref="B12:B13"/>
    </sheetView>
  </sheetViews>
  <sheetFormatPr defaultRowHeight="12.75" x14ac:dyDescent="0.2"/>
  <cols>
    <col min="1" max="1" width="25" style="474" customWidth="1"/>
    <col min="2" max="2" width="59.28515625" style="417" customWidth="1"/>
    <col min="3" max="3" width="16.5703125" style="417" customWidth="1"/>
    <col min="4" max="4" width="5.42578125" style="417" customWidth="1"/>
    <col min="5" max="256" width="9.140625" style="417"/>
    <col min="257" max="257" width="25" style="417" customWidth="1"/>
    <col min="258" max="258" width="59.28515625" style="417" customWidth="1"/>
    <col min="259" max="259" width="16.5703125" style="417" customWidth="1"/>
    <col min="260" max="260" width="5.42578125" style="417" customWidth="1"/>
    <col min="261" max="512" width="9.140625" style="417"/>
    <col min="513" max="513" width="25" style="417" customWidth="1"/>
    <col min="514" max="514" width="59.28515625" style="417" customWidth="1"/>
    <col min="515" max="515" width="16.5703125" style="417" customWidth="1"/>
    <col min="516" max="516" width="5.42578125" style="417" customWidth="1"/>
    <col min="517" max="768" width="9.140625" style="417"/>
    <col min="769" max="769" width="25" style="417" customWidth="1"/>
    <col min="770" max="770" width="59.28515625" style="417" customWidth="1"/>
    <col min="771" max="771" width="16.5703125" style="417" customWidth="1"/>
    <col min="772" max="772" width="5.42578125" style="417" customWidth="1"/>
    <col min="773" max="1024" width="9.140625" style="417"/>
    <col min="1025" max="1025" width="25" style="417" customWidth="1"/>
    <col min="1026" max="1026" width="59.28515625" style="417" customWidth="1"/>
    <col min="1027" max="1027" width="16.5703125" style="417" customWidth="1"/>
    <col min="1028" max="1028" width="5.42578125" style="417" customWidth="1"/>
    <col min="1029" max="1280" width="9.140625" style="417"/>
    <col min="1281" max="1281" width="25" style="417" customWidth="1"/>
    <col min="1282" max="1282" width="59.28515625" style="417" customWidth="1"/>
    <col min="1283" max="1283" width="16.5703125" style="417" customWidth="1"/>
    <col min="1284" max="1284" width="5.42578125" style="417" customWidth="1"/>
    <col min="1285" max="1536" width="9.140625" style="417"/>
    <col min="1537" max="1537" width="25" style="417" customWidth="1"/>
    <col min="1538" max="1538" width="59.28515625" style="417" customWidth="1"/>
    <col min="1539" max="1539" width="16.5703125" style="417" customWidth="1"/>
    <col min="1540" max="1540" width="5.42578125" style="417" customWidth="1"/>
    <col min="1541" max="1792" width="9.140625" style="417"/>
    <col min="1793" max="1793" width="25" style="417" customWidth="1"/>
    <col min="1794" max="1794" width="59.28515625" style="417" customWidth="1"/>
    <col min="1795" max="1795" width="16.5703125" style="417" customWidth="1"/>
    <col min="1796" max="1796" width="5.42578125" style="417" customWidth="1"/>
    <col min="1797" max="2048" width="9.140625" style="417"/>
    <col min="2049" max="2049" width="25" style="417" customWidth="1"/>
    <col min="2050" max="2050" width="59.28515625" style="417" customWidth="1"/>
    <col min="2051" max="2051" width="16.5703125" style="417" customWidth="1"/>
    <col min="2052" max="2052" width="5.42578125" style="417" customWidth="1"/>
    <col min="2053" max="2304" width="9.140625" style="417"/>
    <col min="2305" max="2305" width="25" style="417" customWidth="1"/>
    <col min="2306" max="2306" width="59.28515625" style="417" customWidth="1"/>
    <col min="2307" max="2307" width="16.5703125" style="417" customWidth="1"/>
    <col min="2308" max="2308" width="5.42578125" style="417" customWidth="1"/>
    <col min="2309" max="2560" width="9.140625" style="417"/>
    <col min="2561" max="2561" width="25" style="417" customWidth="1"/>
    <col min="2562" max="2562" width="59.28515625" style="417" customWidth="1"/>
    <col min="2563" max="2563" width="16.5703125" style="417" customWidth="1"/>
    <col min="2564" max="2564" width="5.42578125" style="417" customWidth="1"/>
    <col min="2565" max="2816" width="9.140625" style="417"/>
    <col min="2817" max="2817" width="25" style="417" customWidth="1"/>
    <col min="2818" max="2818" width="59.28515625" style="417" customWidth="1"/>
    <col min="2819" max="2819" width="16.5703125" style="417" customWidth="1"/>
    <col min="2820" max="2820" width="5.42578125" style="417" customWidth="1"/>
    <col min="2821" max="3072" width="9.140625" style="417"/>
    <col min="3073" max="3073" width="25" style="417" customWidth="1"/>
    <col min="3074" max="3074" width="59.28515625" style="417" customWidth="1"/>
    <col min="3075" max="3075" width="16.5703125" style="417" customWidth="1"/>
    <col min="3076" max="3076" width="5.42578125" style="417" customWidth="1"/>
    <col min="3077" max="3328" width="9.140625" style="417"/>
    <col min="3329" max="3329" width="25" style="417" customWidth="1"/>
    <col min="3330" max="3330" width="59.28515625" style="417" customWidth="1"/>
    <col min="3331" max="3331" width="16.5703125" style="417" customWidth="1"/>
    <col min="3332" max="3332" width="5.42578125" style="417" customWidth="1"/>
    <col min="3333" max="3584" width="9.140625" style="417"/>
    <col min="3585" max="3585" width="25" style="417" customWidth="1"/>
    <col min="3586" max="3586" width="59.28515625" style="417" customWidth="1"/>
    <col min="3587" max="3587" width="16.5703125" style="417" customWidth="1"/>
    <col min="3588" max="3588" width="5.42578125" style="417" customWidth="1"/>
    <col min="3589" max="3840" width="9.140625" style="417"/>
    <col min="3841" max="3841" width="25" style="417" customWidth="1"/>
    <col min="3842" max="3842" width="59.28515625" style="417" customWidth="1"/>
    <col min="3843" max="3843" width="16.5703125" style="417" customWidth="1"/>
    <col min="3844" max="3844" width="5.42578125" style="417" customWidth="1"/>
    <col min="3845" max="4096" width="9.140625" style="417"/>
    <col min="4097" max="4097" width="25" style="417" customWidth="1"/>
    <col min="4098" max="4098" width="59.28515625" style="417" customWidth="1"/>
    <col min="4099" max="4099" width="16.5703125" style="417" customWidth="1"/>
    <col min="4100" max="4100" width="5.42578125" style="417" customWidth="1"/>
    <col min="4101" max="4352" width="9.140625" style="417"/>
    <col min="4353" max="4353" width="25" style="417" customWidth="1"/>
    <col min="4354" max="4354" width="59.28515625" style="417" customWidth="1"/>
    <col min="4355" max="4355" width="16.5703125" style="417" customWidth="1"/>
    <col min="4356" max="4356" width="5.42578125" style="417" customWidth="1"/>
    <col min="4357" max="4608" width="9.140625" style="417"/>
    <col min="4609" max="4609" width="25" style="417" customWidth="1"/>
    <col min="4610" max="4610" width="59.28515625" style="417" customWidth="1"/>
    <col min="4611" max="4611" width="16.5703125" style="417" customWidth="1"/>
    <col min="4612" max="4612" width="5.42578125" style="417" customWidth="1"/>
    <col min="4613" max="4864" width="9.140625" style="417"/>
    <col min="4865" max="4865" width="25" style="417" customWidth="1"/>
    <col min="4866" max="4866" width="59.28515625" style="417" customWidth="1"/>
    <col min="4867" max="4867" width="16.5703125" style="417" customWidth="1"/>
    <col min="4868" max="4868" width="5.42578125" style="417" customWidth="1"/>
    <col min="4869" max="5120" width="9.140625" style="417"/>
    <col min="5121" max="5121" width="25" style="417" customWidth="1"/>
    <col min="5122" max="5122" width="59.28515625" style="417" customWidth="1"/>
    <col min="5123" max="5123" width="16.5703125" style="417" customWidth="1"/>
    <col min="5124" max="5124" width="5.42578125" style="417" customWidth="1"/>
    <col min="5125" max="5376" width="9.140625" style="417"/>
    <col min="5377" max="5377" width="25" style="417" customWidth="1"/>
    <col min="5378" max="5378" width="59.28515625" style="417" customWidth="1"/>
    <col min="5379" max="5379" width="16.5703125" style="417" customWidth="1"/>
    <col min="5380" max="5380" width="5.42578125" style="417" customWidth="1"/>
    <col min="5381" max="5632" width="9.140625" style="417"/>
    <col min="5633" max="5633" width="25" style="417" customWidth="1"/>
    <col min="5634" max="5634" width="59.28515625" style="417" customWidth="1"/>
    <col min="5635" max="5635" width="16.5703125" style="417" customWidth="1"/>
    <col min="5636" max="5636" width="5.42578125" style="417" customWidth="1"/>
    <col min="5637" max="5888" width="9.140625" style="417"/>
    <col min="5889" max="5889" width="25" style="417" customWidth="1"/>
    <col min="5890" max="5890" width="59.28515625" style="417" customWidth="1"/>
    <col min="5891" max="5891" width="16.5703125" style="417" customWidth="1"/>
    <col min="5892" max="5892" width="5.42578125" style="417" customWidth="1"/>
    <col min="5893" max="6144" width="9.140625" style="417"/>
    <col min="6145" max="6145" width="25" style="417" customWidth="1"/>
    <col min="6146" max="6146" width="59.28515625" style="417" customWidth="1"/>
    <col min="6147" max="6147" width="16.5703125" style="417" customWidth="1"/>
    <col min="6148" max="6148" width="5.42578125" style="417" customWidth="1"/>
    <col min="6149" max="6400" width="9.140625" style="417"/>
    <col min="6401" max="6401" width="25" style="417" customWidth="1"/>
    <col min="6402" max="6402" width="59.28515625" style="417" customWidth="1"/>
    <col min="6403" max="6403" width="16.5703125" style="417" customWidth="1"/>
    <col min="6404" max="6404" width="5.42578125" style="417" customWidth="1"/>
    <col min="6405" max="6656" width="9.140625" style="417"/>
    <col min="6657" max="6657" width="25" style="417" customWidth="1"/>
    <col min="6658" max="6658" width="59.28515625" style="417" customWidth="1"/>
    <col min="6659" max="6659" width="16.5703125" style="417" customWidth="1"/>
    <col min="6660" max="6660" width="5.42578125" style="417" customWidth="1"/>
    <col min="6661" max="6912" width="9.140625" style="417"/>
    <col min="6913" max="6913" width="25" style="417" customWidth="1"/>
    <col min="6914" max="6914" width="59.28515625" style="417" customWidth="1"/>
    <col min="6915" max="6915" width="16.5703125" style="417" customWidth="1"/>
    <col min="6916" max="6916" width="5.42578125" style="417" customWidth="1"/>
    <col min="6917" max="7168" width="9.140625" style="417"/>
    <col min="7169" max="7169" width="25" style="417" customWidth="1"/>
    <col min="7170" max="7170" width="59.28515625" style="417" customWidth="1"/>
    <col min="7171" max="7171" width="16.5703125" style="417" customWidth="1"/>
    <col min="7172" max="7172" width="5.42578125" style="417" customWidth="1"/>
    <col min="7173" max="7424" width="9.140625" style="417"/>
    <col min="7425" max="7425" width="25" style="417" customWidth="1"/>
    <col min="7426" max="7426" width="59.28515625" style="417" customWidth="1"/>
    <col min="7427" max="7427" width="16.5703125" style="417" customWidth="1"/>
    <col min="7428" max="7428" width="5.42578125" style="417" customWidth="1"/>
    <col min="7429" max="7680" width="9.140625" style="417"/>
    <col min="7681" max="7681" width="25" style="417" customWidth="1"/>
    <col min="7682" max="7682" width="59.28515625" style="417" customWidth="1"/>
    <col min="7683" max="7683" width="16.5703125" style="417" customWidth="1"/>
    <col min="7684" max="7684" width="5.42578125" style="417" customWidth="1"/>
    <col min="7685" max="7936" width="9.140625" style="417"/>
    <col min="7937" max="7937" width="25" style="417" customWidth="1"/>
    <col min="7938" max="7938" width="59.28515625" style="417" customWidth="1"/>
    <col min="7939" max="7939" width="16.5703125" style="417" customWidth="1"/>
    <col min="7940" max="7940" width="5.42578125" style="417" customWidth="1"/>
    <col min="7941" max="8192" width="9.140625" style="417"/>
    <col min="8193" max="8193" width="25" style="417" customWidth="1"/>
    <col min="8194" max="8194" width="59.28515625" style="417" customWidth="1"/>
    <col min="8195" max="8195" width="16.5703125" style="417" customWidth="1"/>
    <col min="8196" max="8196" width="5.42578125" style="417" customWidth="1"/>
    <col min="8197" max="8448" width="9.140625" style="417"/>
    <col min="8449" max="8449" width="25" style="417" customWidth="1"/>
    <col min="8450" max="8450" width="59.28515625" style="417" customWidth="1"/>
    <col min="8451" max="8451" width="16.5703125" style="417" customWidth="1"/>
    <col min="8452" max="8452" width="5.42578125" style="417" customWidth="1"/>
    <col min="8453" max="8704" width="9.140625" style="417"/>
    <col min="8705" max="8705" width="25" style="417" customWidth="1"/>
    <col min="8706" max="8706" width="59.28515625" style="417" customWidth="1"/>
    <col min="8707" max="8707" width="16.5703125" style="417" customWidth="1"/>
    <col min="8708" max="8708" width="5.42578125" style="417" customWidth="1"/>
    <col min="8709" max="8960" width="9.140625" style="417"/>
    <col min="8961" max="8961" width="25" style="417" customWidth="1"/>
    <col min="8962" max="8962" width="59.28515625" style="417" customWidth="1"/>
    <col min="8963" max="8963" width="16.5703125" style="417" customWidth="1"/>
    <col min="8964" max="8964" width="5.42578125" style="417" customWidth="1"/>
    <col min="8965" max="9216" width="9.140625" style="417"/>
    <col min="9217" max="9217" width="25" style="417" customWidth="1"/>
    <col min="9218" max="9218" width="59.28515625" style="417" customWidth="1"/>
    <col min="9219" max="9219" width="16.5703125" style="417" customWidth="1"/>
    <col min="9220" max="9220" width="5.42578125" style="417" customWidth="1"/>
    <col min="9221" max="9472" width="9.140625" style="417"/>
    <col min="9473" max="9473" width="25" style="417" customWidth="1"/>
    <col min="9474" max="9474" width="59.28515625" style="417" customWidth="1"/>
    <col min="9475" max="9475" width="16.5703125" style="417" customWidth="1"/>
    <col min="9476" max="9476" width="5.42578125" style="417" customWidth="1"/>
    <col min="9477" max="9728" width="9.140625" style="417"/>
    <col min="9729" max="9729" width="25" style="417" customWidth="1"/>
    <col min="9730" max="9730" width="59.28515625" style="417" customWidth="1"/>
    <col min="9731" max="9731" width="16.5703125" style="417" customWidth="1"/>
    <col min="9732" max="9732" width="5.42578125" style="417" customWidth="1"/>
    <col min="9733" max="9984" width="9.140625" style="417"/>
    <col min="9985" max="9985" width="25" style="417" customWidth="1"/>
    <col min="9986" max="9986" width="59.28515625" style="417" customWidth="1"/>
    <col min="9987" max="9987" width="16.5703125" style="417" customWidth="1"/>
    <col min="9988" max="9988" width="5.42578125" style="417" customWidth="1"/>
    <col min="9989" max="10240" width="9.140625" style="417"/>
    <col min="10241" max="10241" width="25" style="417" customWidth="1"/>
    <col min="10242" max="10242" width="59.28515625" style="417" customWidth="1"/>
    <col min="10243" max="10243" width="16.5703125" style="417" customWidth="1"/>
    <col min="10244" max="10244" width="5.42578125" style="417" customWidth="1"/>
    <col min="10245" max="10496" width="9.140625" style="417"/>
    <col min="10497" max="10497" width="25" style="417" customWidth="1"/>
    <col min="10498" max="10498" width="59.28515625" style="417" customWidth="1"/>
    <col min="10499" max="10499" width="16.5703125" style="417" customWidth="1"/>
    <col min="10500" max="10500" width="5.42578125" style="417" customWidth="1"/>
    <col min="10501" max="10752" width="9.140625" style="417"/>
    <col min="10753" max="10753" width="25" style="417" customWidth="1"/>
    <col min="10754" max="10754" width="59.28515625" style="417" customWidth="1"/>
    <col min="10755" max="10755" width="16.5703125" style="417" customWidth="1"/>
    <col min="10756" max="10756" width="5.42578125" style="417" customWidth="1"/>
    <col min="10757" max="11008" width="9.140625" style="417"/>
    <col min="11009" max="11009" width="25" style="417" customWidth="1"/>
    <col min="11010" max="11010" width="59.28515625" style="417" customWidth="1"/>
    <col min="11011" max="11011" width="16.5703125" style="417" customWidth="1"/>
    <col min="11012" max="11012" width="5.42578125" style="417" customWidth="1"/>
    <col min="11013" max="11264" width="9.140625" style="417"/>
    <col min="11265" max="11265" width="25" style="417" customWidth="1"/>
    <col min="11266" max="11266" width="59.28515625" style="417" customWidth="1"/>
    <col min="11267" max="11267" width="16.5703125" style="417" customWidth="1"/>
    <col min="11268" max="11268" width="5.42578125" style="417" customWidth="1"/>
    <col min="11269" max="11520" width="9.140625" style="417"/>
    <col min="11521" max="11521" width="25" style="417" customWidth="1"/>
    <col min="11522" max="11522" width="59.28515625" style="417" customWidth="1"/>
    <col min="11523" max="11523" width="16.5703125" style="417" customWidth="1"/>
    <col min="11524" max="11524" width="5.42578125" style="417" customWidth="1"/>
    <col min="11525" max="11776" width="9.140625" style="417"/>
    <col min="11777" max="11777" width="25" style="417" customWidth="1"/>
    <col min="11778" max="11778" width="59.28515625" style="417" customWidth="1"/>
    <col min="11779" max="11779" width="16.5703125" style="417" customWidth="1"/>
    <col min="11780" max="11780" width="5.42578125" style="417" customWidth="1"/>
    <col min="11781" max="12032" width="9.140625" style="417"/>
    <col min="12033" max="12033" width="25" style="417" customWidth="1"/>
    <col min="12034" max="12034" width="59.28515625" style="417" customWidth="1"/>
    <col min="12035" max="12035" width="16.5703125" style="417" customWidth="1"/>
    <col min="12036" max="12036" width="5.42578125" style="417" customWidth="1"/>
    <col min="12037" max="12288" width="9.140625" style="417"/>
    <col min="12289" max="12289" width="25" style="417" customWidth="1"/>
    <col min="12290" max="12290" width="59.28515625" style="417" customWidth="1"/>
    <col min="12291" max="12291" width="16.5703125" style="417" customWidth="1"/>
    <col min="12292" max="12292" width="5.42578125" style="417" customWidth="1"/>
    <col min="12293" max="12544" width="9.140625" style="417"/>
    <col min="12545" max="12545" width="25" style="417" customWidth="1"/>
    <col min="12546" max="12546" width="59.28515625" style="417" customWidth="1"/>
    <col min="12547" max="12547" width="16.5703125" style="417" customWidth="1"/>
    <col min="12548" max="12548" width="5.42578125" style="417" customWidth="1"/>
    <col min="12549" max="12800" width="9.140625" style="417"/>
    <col min="12801" max="12801" width="25" style="417" customWidth="1"/>
    <col min="12802" max="12802" width="59.28515625" style="417" customWidth="1"/>
    <col min="12803" max="12803" width="16.5703125" style="417" customWidth="1"/>
    <col min="12804" max="12804" width="5.42578125" style="417" customWidth="1"/>
    <col min="12805" max="13056" width="9.140625" style="417"/>
    <col min="13057" max="13057" width="25" style="417" customWidth="1"/>
    <col min="13058" max="13058" width="59.28515625" style="417" customWidth="1"/>
    <col min="13059" max="13059" width="16.5703125" style="417" customWidth="1"/>
    <col min="13060" max="13060" width="5.42578125" style="417" customWidth="1"/>
    <col min="13061" max="13312" width="9.140625" style="417"/>
    <col min="13313" max="13313" width="25" style="417" customWidth="1"/>
    <col min="13314" max="13314" width="59.28515625" style="417" customWidth="1"/>
    <col min="13315" max="13315" width="16.5703125" style="417" customWidth="1"/>
    <col min="13316" max="13316" width="5.42578125" style="417" customWidth="1"/>
    <col min="13317" max="13568" width="9.140625" style="417"/>
    <col min="13569" max="13569" width="25" style="417" customWidth="1"/>
    <col min="13570" max="13570" width="59.28515625" style="417" customWidth="1"/>
    <col min="13571" max="13571" width="16.5703125" style="417" customWidth="1"/>
    <col min="13572" max="13572" width="5.42578125" style="417" customWidth="1"/>
    <col min="13573" max="13824" width="9.140625" style="417"/>
    <col min="13825" max="13825" width="25" style="417" customWidth="1"/>
    <col min="13826" max="13826" width="59.28515625" style="417" customWidth="1"/>
    <col min="13827" max="13827" width="16.5703125" style="417" customWidth="1"/>
    <col min="13828" max="13828" width="5.42578125" style="417" customWidth="1"/>
    <col min="13829" max="14080" width="9.140625" style="417"/>
    <col min="14081" max="14081" width="25" style="417" customWidth="1"/>
    <col min="14082" max="14082" width="59.28515625" style="417" customWidth="1"/>
    <col min="14083" max="14083" width="16.5703125" style="417" customWidth="1"/>
    <col min="14084" max="14084" width="5.42578125" style="417" customWidth="1"/>
    <col min="14085" max="14336" width="9.140625" style="417"/>
    <col min="14337" max="14337" width="25" style="417" customWidth="1"/>
    <col min="14338" max="14338" width="59.28515625" style="417" customWidth="1"/>
    <col min="14339" max="14339" width="16.5703125" style="417" customWidth="1"/>
    <col min="14340" max="14340" width="5.42578125" style="417" customWidth="1"/>
    <col min="14341" max="14592" width="9.140625" style="417"/>
    <col min="14593" max="14593" width="25" style="417" customWidth="1"/>
    <col min="14594" max="14594" width="59.28515625" style="417" customWidth="1"/>
    <col min="14595" max="14595" width="16.5703125" style="417" customWidth="1"/>
    <col min="14596" max="14596" width="5.42578125" style="417" customWidth="1"/>
    <col min="14597" max="14848" width="9.140625" style="417"/>
    <col min="14849" max="14849" width="25" style="417" customWidth="1"/>
    <col min="14850" max="14850" width="59.28515625" style="417" customWidth="1"/>
    <col min="14851" max="14851" width="16.5703125" style="417" customWidth="1"/>
    <col min="14852" max="14852" width="5.42578125" style="417" customWidth="1"/>
    <col min="14853" max="15104" width="9.140625" style="417"/>
    <col min="15105" max="15105" width="25" style="417" customWidth="1"/>
    <col min="15106" max="15106" width="59.28515625" style="417" customWidth="1"/>
    <col min="15107" max="15107" width="16.5703125" style="417" customWidth="1"/>
    <col min="15108" max="15108" width="5.42578125" style="417" customWidth="1"/>
    <col min="15109" max="15360" width="9.140625" style="417"/>
    <col min="15361" max="15361" width="25" style="417" customWidth="1"/>
    <col min="15362" max="15362" width="59.28515625" style="417" customWidth="1"/>
    <col min="15363" max="15363" width="16.5703125" style="417" customWidth="1"/>
    <col min="15364" max="15364" width="5.42578125" style="417" customWidth="1"/>
    <col min="15365" max="15616" width="9.140625" style="417"/>
    <col min="15617" max="15617" width="25" style="417" customWidth="1"/>
    <col min="15618" max="15618" width="59.28515625" style="417" customWidth="1"/>
    <col min="15619" max="15619" width="16.5703125" style="417" customWidth="1"/>
    <col min="15620" max="15620" width="5.42578125" style="417" customWidth="1"/>
    <col min="15621" max="15872" width="9.140625" style="417"/>
    <col min="15873" max="15873" width="25" style="417" customWidth="1"/>
    <col min="15874" max="15874" width="59.28515625" style="417" customWidth="1"/>
    <col min="15875" max="15875" width="16.5703125" style="417" customWidth="1"/>
    <col min="15876" max="15876" width="5.42578125" style="417" customWidth="1"/>
    <col min="15877" max="16128" width="9.140625" style="417"/>
    <col min="16129" max="16129" width="25" style="417" customWidth="1"/>
    <col min="16130" max="16130" width="59.28515625" style="417" customWidth="1"/>
    <col min="16131" max="16131" width="16.5703125" style="417" customWidth="1"/>
    <col min="16132" max="16132" width="5.42578125" style="417" customWidth="1"/>
    <col min="16133" max="16384" width="9.140625" style="417"/>
  </cols>
  <sheetData>
    <row r="1" spans="1:4" x14ac:dyDescent="0.2">
      <c r="B1" s="843" t="s">
        <v>619</v>
      </c>
      <c r="C1" s="843"/>
      <c r="D1" s="426"/>
    </row>
    <row r="2" spans="1:4" x14ac:dyDescent="0.2">
      <c r="B2" s="843" t="s">
        <v>451</v>
      </c>
      <c r="C2" s="843"/>
      <c r="D2" s="426"/>
    </row>
    <row r="3" spans="1:4" ht="12.75" customHeight="1" x14ac:dyDescent="0.2">
      <c r="B3" s="844" t="s">
        <v>559</v>
      </c>
      <c r="C3" s="844"/>
      <c r="D3" s="427"/>
    </row>
    <row r="4" spans="1:4" x14ac:dyDescent="0.2">
      <c r="B4" s="843" t="s">
        <v>758</v>
      </c>
      <c r="C4" s="843"/>
      <c r="D4" s="426"/>
    </row>
    <row r="5" spans="1:4" ht="66.75" customHeight="1" x14ac:dyDescent="0.3">
      <c r="A5" s="845" t="s">
        <v>759</v>
      </c>
      <c r="B5" s="845"/>
      <c r="C5" s="845"/>
      <c r="D5" s="486"/>
    </row>
    <row r="6" spans="1:4" ht="14.25" customHeight="1" x14ac:dyDescent="0.3">
      <c r="A6" s="487"/>
      <c r="B6" s="488"/>
      <c r="C6" s="488"/>
      <c r="D6" s="488"/>
    </row>
    <row r="7" spans="1:4" ht="15.75" x14ac:dyDescent="0.25">
      <c r="C7" s="496" t="s">
        <v>474</v>
      </c>
    </row>
    <row r="8" spans="1:4" ht="31.5" x14ac:dyDescent="0.2">
      <c r="A8" s="421" t="s">
        <v>475</v>
      </c>
      <c r="B8" s="429" t="s">
        <v>476</v>
      </c>
      <c r="C8" s="429" t="s">
        <v>477</v>
      </c>
    </row>
    <row r="9" spans="1:4" ht="16.5" thickBot="1" x14ac:dyDescent="0.25">
      <c r="A9" s="489">
        <v>1</v>
      </c>
      <c r="B9" s="489">
        <v>2</v>
      </c>
      <c r="C9" s="489">
        <v>3</v>
      </c>
    </row>
    <row r="10" spans="1:4" ht="16.5" customHeight="1" thickBot="1" x14ac:dyDescent="0.25">
      <c r="A10" s="824" t="s">
        <v>479</v>
      </c>
      <c r="B10" s="825"/>
      <c r="C10" s="826"/>
    </row>
    <row r="11" spans="1:4" ht="79.5" thickBot="1" x14ac:dyDescent="0.25">
      <c r="A11" s="523" t="s">
        <v>284</v>
      </c>
      <c r="B11" s="524" t="s">
        <v>285</v>
      </c>
      <c r="C11" s="525">
        <v>15</v>
      </c>
    </row>
    <row r="12" spans="1:4" ht="112.5" customHeight="1" x14ac:dyDescent="0.2">
      <c r="A12" s="833" t="s">
        <v>286</v>
      </c>
      <c r="B12" s="839" t="s">
        <v>287</v>
      </c>
      <c r="C12" s="847">
        <v>15</v>
      </c>
    </row>
    <row r="13" spans="1:4" ht="13.5" customHeight="1" thickBot="1" x14ac:dyDescent="0.25">
      <c r="A13" s="846"/>
      <c r="B13" s="841"/>
      <c r="C13" s="848"/>
    </row>
    <row r="14" spans="1:4" ht="48" thickBot="1" x14ac:dyDescent="0.25">
      <c r="A14" s="526" t="s">
        <v>288</v>
      </c>
      <c r="B14" s="527" t="s">
        <v>480</v>
      </c>
      <c r="C14" s="525">
        <v>15</v>
      </c>
    </row>
    <row r="15" spans="1:4" ht="63" customHeight="1" thickBot="1" x14ac:dyDescent="0.25">
      <c r="A15" s="824" t="s">
        <v>481</v>
      </c>
      <c r="B15" s="825"/>
      <c r="C15" s="826"/>
    </row>
    <row r="16" spans="1:4" ht="46.5" customHeight="1" x14ac:dyDescent="0.2">
      <c r="A16" s="836" t="s">
        <v>641</v>
      </c>
      <c r="B16" s="839" t="s">
        <v>482</v>
      </c>
      <c r="C16" s="528"/>
    </row>
    <row r="17" spans="1:3" ht="15.75" x14ac:dyDescent="0.2">
      <c r="A17" s="837"/>
      <c r="B17" s="840"/>
      <c r="C17" s="528"/>
    </row>
    <row r="18" spans="1:3" ht="16.5" thickBot="1" x14ac:dyDescent="0.25">
      <c r="A18" s="838"/>
      <c r="B18" s="841"/>
      <c r="C18" s="529">
        <v>0.34899999999999998</v>
      </c>
    </row>
    <row r="19" spans="1:3" ht="68.25" customHeight="1" x14ac:dyDescent="0.2">
      <c r="A19" s="836" t="s">
        <v>642</v>
      </c>
      <c r="B19" s="839" t="s">
        <v>483</v>
      </c>
      <c r="C19" s="528"/>
    </row>
    <row r="20" spans="1:3" ht="15.75" x14ac:dyDescent="0.2">
      <c r="A20" s="837"/>
      <c r="B20" s="840"/>
      <c r="C20" s="528"/>
    </row>
    <row r="21" spans="1:3" ht="16.5" thickBot="1" x14ac:dyDescent="0.25">
      <c r="A21" s="838"/>
      <c r="B21" s="841"/>
      <c r="C21" s="529">
        <v>0.34899999999999998</v>
      </c>
    </row>
    <row r="22" spans="1:3" ht="79.5" thickBot="1" x14ac:dyDescent="0.25">
      <c r="A22" s="530" t="s">
        <v>643</v>
      </c>
      <c r="B22" s="524" t="s">
        <v>299</v>
      </c>
      <c r="C22" s="529"/>
    </row>
    <row r="23" spans="1:3" ht="45.75" customHeight="1" x14ac:dyDescent="0.2">
      <c r="A23" s="836" t="s">
        <v>644</v>
      </c>
      <c r="B23" s="833" t="s">
        <v>484</v>
      </c>
      <c r="C23" s="532"/>
    </row>
    <row r="24" spans="1:3" ht="18.75" x14ac:dyDescent="0.2">
      <c r="A24" s="837"/>
      <c r="B24" s="849"/>
      <c r="C24" s="533"/>
    </row>
    <row r="25" spans="1:3" ht="16.5" thickBot="1" x14ac:dyDescent="0.25">
      <c r="A25" s="838"/>
      <c r="B25" s="846"/>
      <c r="C25" s="528">
        <v>0.34899999999999998</v>
      </c>
    </row>
    <row r="26" spans="1:3" ht="16.5" thickBot="1" x14ac:dyDescent="0.25">
      <c r="A26" s="824" t="s">
        <v>485</v>
      </c>
      <c r="B26" s="825"/>
      <c r="C26" s="826"/>
    </row>
    <row r="27" spans="1:3" ht="16.5" thickBot="1" x14ac:dyDescent="0.25">
      <c r="A27" s="530" t="s">
        <v>306</v>
      </c>
      <c r="B27" s="524" t="s">
        <v>305</v>
      </c>
      <c r="C27" s="529">
        <v>50</v>
      </c>
    </row>
    <row r="28" spans="1:3" ht="32.25" thickBot="1" x14ac:dyDescent="0.25">
      <c r="A28" s="530" t="s">
        <v>307</v>
      </c>
      <c r="B28" s="524" t="s">
        <v>308</v>
      </c>
      <c r="C28" s="529">
        <v>60</v>
      </c>
    </row>
    <row r="29" spans="1:3" ht="19.5" thickBot="1" x14ac:dyDescent="0.25">
      <c r="A29" s="850" t="s">
        <v>486</v>
      </c>
      <c r="B29" s="851"/>
      <c r="C29" s="852"/>
    </row>
    <row r="30" spans="1:3" ht="33.75" customHeight="1" x14ac:dyDescent="0.2">
      <c r="A30" s="836" t="s">
        <v>313</v>
      </c>
      <c r="B30" s="839" t="s">
        <v>314</v>
      </c>
      <c r="C30" s="833">
        <v>100</v>
      </c>
    </row>
    <row r="31" spans="1:3" ht="13.5" thickBot="1" x14ac:dyDescent="0.25">
      <c r="A31" s="838"/>
      <c r="B31" s="841"/>
      <c r="C31" s="846"/>
    </row>
    <row r="32" spans="1:3" ht="18" customHeight="1" x14ac:dyDescent="0.2">
      <c r="A32" s="836" t="s">
        <v>319</v>
      </c>
      <c r="B32" s="839" t="s">
        <v>487</v>
      </c>
      <c r="C32" s="833">
        <v>100</v>
      </c>
    </row>
    <row r="33" spans="1:3" ht="13.5" thickBot="1" x14ac:dyDescent="0.25">
      <c r="A33" s="838"/>
      <c r="B33" s="841"/>
      <c r="C33" s="846"/>
    </row>
    <row r="34" spans="1:3" ht="21" customHeight="1" x14ac:dyDescent="0.2">
      <c r="A34" s="836" t="s">
        <v>323</v>
      </c>
      <c r="B34" s="839" t="s">
        <v>324</v>
      </c>
      <c r="C34" s="833">
        <v>100</v>
      </c>
    </row>
    <row r="35" spans="1:3" x14ac:dyDescent="0.2">
      <c r="A35" s="837"/>
      <c r="B35" s="840"/>
      <c r="C35" s="849"/>
    </row>
    <row r="36" spans="1:3" ht="13.5" thickBot="1" x14ac:dyDescent="0.25">
      <c r="A36" s="838"/>
      <c r="B36" s="841"/>
      <c r="C36" s="846"/>
    </row>
    <row r="37" spans="1:3" ht="16.5" thickBot="1" x14ac:dyDescent="0.25">
      <c r="A37" s="824" t="s">
        <v>488</v>
      </c>
      <c r="B37" s="825"/>
      <c r="C37" s="826"/>
    </row>
    <row r="38" spans="1:3" ht="79.5" thickBot="1" x14ac:dyDescent="0.25">
      <c r="A38" s="523" t="s">
        <v>329</v>
      </c>
      <c r="B38" s="524" t="s">
        <v>330</v>
      </c>
      <c r="C38" s="529">
        <v>100</v>
      </c>
    </row>
    <row r="39" spans="1:3" ht="95.25" thickBot="1" x14ac:dyDescent="0.25">
      <c r="A39" s="523" t="s">
        <v>489</v>
      </c>
      <c r="B39" s="524" t="s">
        <v>490</v>
      </c>
      <c r="C39" s="529">
        <v>100</v>
      </c>
    </row>
    <row r="40" spans="1:3" ht="31.5" customHeight="1" thickBot="1" x14ac:dyDescent="0.25">
      <c r="A40" s="824" t="s">
        <v>491</v>
      </c>
      <c r="B40" s="825"/>
      <c r="C40" s="826"/>
    </row>
    <row r="41" spans="1:3" ht="50.25" thickBot="1" x14ac:dyDescent="0.25">
      <c r="A41" s="523" t="s">
        <v>337</v>
      </c>
      <c r="B41" s="535" t="s">
        <v>492</v>
      </c>
      <c r="C41" s="529">
        <v>100</v>
      </c>
    </row>
    <row r="42" spans="1:3" ht="31.5" customHeight="1" thickBot="1" x14ac:dyDescent="0.25">
      <c r="A42" s="824" t="s">
        <v>493</v>
      </c>
      <c r="B42" s="825"/>
      <c r="C42" s="826"/>
    </row>
    <row r="43" spans="1:3" ht="63.75" thickBot="1" x14ac:dyDescent="0.25">
      <c r="A43" s="530" t="s">
        <v>494</v>
      </c>
      <c r="B43" s="524" t="s">
        <v>495</v>
      </c>
      <c r="C43" s="529">
        <v>100</v>
      </c>
    </row>
    <row r="44" spans="1:3" ht="15.75" x14ac:dyDescent="0.2">
      <c r="A44" s="836" t="s">
        <v>496</v>
      </c>
      <c r="B44" s="839" t="s">
        <v>497</v>
      </c>
      <c r="C44" s="528"/>
    </row>
    <row r="45" spans="1:3" ht="16.5" thickBot="1" x14ac:dyDescent="0.25">
      <c r="A45" s="838"/>
      <c r="B45" s="841"/>
      <c r="C45" s="529">
        <v>100</v>
      </c>
    </row>
    <row r="46" spans="1:3" ht="48" thickBot="1" x14ac:dyDescent="0.25">
      <c r="A46" s="530" t="s">
        <v>498</v>
      </c>
      <c r="B46" s="524" t="s">
        <v>499</v>
      </c>
      <c r="C46" s="529"/>
    </row>
    <row r="47" spans="1:3" ht="48" thickBot="1" x14ac:dyDescent="0.25">
      <c r="A47" s="536" t="s">
        <v>500</v>
      </c>
      <c r="B47" s="527" t="s">
        <v>501</v>
      </c>
      <c r="C47" s="537">
        <v>100</v>
      </c>
    </row>
    <row r="48" spans="1:3" ht="79.5" thickBot="1" x14ac:dyDescent="0.25">
      <c r="A48" s="668" t="s">
        <v>345</v>
      </c>
      <c r="B48" s="679" t="s">
        <v>608</v>
      </c>
      <c r="C48" s="531">
        <v>100</v>
      </c>
    </row>
    <row r="49" spans="1:3" ht="36.75" customHeight="1" x14ac:dyDescent="0.2">
      <c r="A49" s="836" t="s">
        <v>349</v>
      </c>
      <c r="B49" s="839" t="s">
        <v>502</v>
      </c>
      <c r="C49" s="833">
        <v>100</v>
      </c>
    </row>
    <row r="50" spans="1:3" x14ac:dyDescent="0.2">
      <c r="A50" s="837"/>
      <c r="B50" s="840"/>
      <c r="C50" s="849"/>
    </row>
    <row r="51" spans="1:3" ht="13.5" thickBot="1" x14ac:dyDescent="0.25">
      <c r="A51" s="838"/>
      <c r="B51" s="841"/>
      <c r="C51" s="846"/>
    </row>
    <row r="52" spans="1:3" ht="63.75" thickBot="1" x14ac:dyDescent="0.25">
      <c r="A52" s="536" t="s">
        <v>355</v>
      </c>
      <c r="B52" s="527" t="s">
        <v>356</v>
      </c>
      <c r="C52" s="537">
        <v>100</v>
      </c>
    </row>
    <row r="53" spans="1:3" x14ac:dyDescent="0.2">
      <c r="A53" s="836" t="s">
        <v>503</v>
      </c>
      <c r="B53" s="839" t="s">
        <v>504</v>
      </c>
      <c r="C53" s="833">
        <v>100</v>
      </c>
    </row>
    <row r="54" spans="1:3" x14ac:dyDescent="0.2">
      <c r="A54" s="837"/>
      <c r="B54" s="840"/>
      <c r="C54" s="834"/>
    </row>
    <row r="55" spans="1:3" x14ac:dyDescent="0.2">
      <c r="A55" s="837"/>
      <c r="B55" s="840"/>
      <c r="C55" s="834"/>
    </row>
    <row r="56" spans="1:3" x14ac:dyDescent="0.2">
      <c r="A56" s="837"/>
      <c r="B56" s="840"/>
      <c r="C56" s="834"/>
    </row>
    <row r="57" spans="1:3" x14ac:dyDescent="0.2">
      <c r="A57" s="837"/>
      <c r="B57" s="840"/>
      <c r="C57" s="834"/>
    </row>
    <row r="58" spans="1:3" ht="13.5" thickBot="1" x14ac:dyDescent="0.25">
      <c r="A58" s="838"/>
      <c r="B58" s="841"/>
      <c r="C58" s="835"/>
    </row>
    <row r="59" spans="1:3" x14ac:dyDescent="0.2">
      <c r="A59" s="836" t="s">
        <v>505</v>
      </c>
      <c r="B59" s="839" t="s">
        <v>506</v>
      </c>
      <c r="C59" s="833">
        <v>100</v>
      </c>
    </row>
    <row r="60" spans="1:3" x14ac:dyDescent="0.2">
      <c r="A60" s="837"/>
      <c r="B60" s="840"/>
      <c r="C60" s="834"/>
    </row>
    <row r="61" spans="1:3" ht="13.5" thickBot="1" x14ac:dyDescent="0.25">
      <c r="A61" s="838"/>
      <c r="B61" s="841"/>
      <c r="C61" s="835"/>
    </row>
    <row r="62" spans="1:3" x14ac:dyDescent="0.2">
      <c r="A62" s="836" t="s">
        <v>507</v>
      </c>
      <c r="B62" s="839" t="s">
        <v>508</v>
      </c>
      <c r="C62" s="833">
        <v>100</v>
      </c>
    </row>
    <row r="63" spans="1:3" x14ac:dyDescent="0.2">
      <c r="A63" s="837"/>
      <c r="B63" s="840"/>
      <c r="C63" s="834"/>
    </row>
    <row r="64" spans="1:3" x14ac:dyDescent="0.2">
      <c r="A64" s="837"/>
      <c r="B64" s="840"/>
      <c r="C64" s="834"/>
    </row>
    <row r="65" spans="1:3" x14ac:dyDescent="0.2">
      <c r="A65" s="837"/>
      <c r="B65" s="840"/>
      <c r="C65" s="834"/>
    </row>
    <row r="66" spans="1:3" x14ac:dyDescent="0.2">
      <c r="A66" s="837"/>
      <c r="B66" s="840"/>
      <c r="C66" s="834"/>
    </row>
    <row r="67" spans="1:3" ht="13.5" thickBot="1" x14ac:dyDescent="0.25">
      <c r="A67" s="838"/>
      <c r="B67" s="841"/>
      <c r="C67" s="835"/>
    </row>
    <row r="68" spans="1:3" ht="16.5" thickBot="1" x14ac:dyDescent="0.25">
      <c r="A68" s="824" t="s">
        <v>509</v>
      </c>
      <c r="B68" s="825"/>
      <c r="C68" s="826"/>
    </row>
    <row r="69" spans="1:3" ht="32.25" thickBot="1" x14ac:dyDescent="0.25">
      <c r="A69" s="523" t="s">
        <v>510</v>
      </c>
      <c r="B69" s="524" t="s">
        <v>511</v>
      </c>
      <c r="C69" s="529">
        <v>100</v>
      </c>
    </row>
    <row r="70" spans="1:3" ht="15.75" customHeight="1" x14ac:dyDescent="0.2">
      <c r="A70" s="827" t="s">
        <v>512</v>
      </c>
      <c r="B70" s="828"/>
      <c r="C70" s="829"/>
    </row>
    <row r="71" spans="1:3" ht="16.5" thickBot="1" x14ac:dyDescent="0.25">
      <c r="A71" s="830" t="s">
        <v>513</v>
      </c>
      <c r="B71" s="831"/>
      <c r="C71" s="832"/>
    </row>
    <row r="72" spans="1:3" ht="63.75" thickBot="1" x14ac:dyDescent="0.25">
      <c r="A72" s="523" t="s">
        <v>514</v>
      </c>
      <c r="B72" s="524" t="s">
        <v>515</v>
      </c>
      <c r="C72" s="529">
        <v>100</v>
      </c>
    </row>
    <row r="73" spans="1:3" ht="32.25" thickBot="1" x14ac:dyDescent="0.25">
      <c r="A73" s="538" t="s">
        <v>516</v>
      </c>
      <c r="B73" s="524" t="s">
        <v>517</v>
      </c>
      <c r="C73" s="529">
        <v>100</v>
      </c>
    </row>
    <row r="74" spans="1:3" ht="48" thickBot="1" x14ac:dyDescent="0.25">
      <c r="A74" s="538" t="s">
        <v>363</v>
      </c>
      <c r="B74" s="524" t="s">
        <v>364</v>
      </c>
      <c r="C74" s="529">
        <v>100</v>
      </c>
    </row>
    <row r="75" spans="1:3" ht="32.25" thickBot="1" x14ac:dyDescent="0.25">
      <c r="A75" s="539" t="s">
        <v>367</v>
      </c>
      <c r="B75" s="540" t="s">
        <v>368</v>
      </c>
      <c r="C75" s="537">
        <v>100</v>
      </c>
    </row>
    <row r="76" spans="1:3" ht="15.75" customHeight="1" x14ac:dyDescent="0.2">
      <c r="A76" s="827" t="s">
        <v>518</v>
      </c>
      <c r="B76" s="828"/>
      <c r="C76" s="829"/>
    </row>
    <row r="77" spans="1:3" ht="16.5" thickBot="1" x14ac:dyDescent="0.25">
      <c r="A77" s="830" t="s">
        <v>519</v>
      </c>
      <c r="B77" s="831"/>
      <c r="C77" s="832"/>
    </row>
    <row r="78" spans="1:3" ht="32.25" thickBot="1" x14ac:dyDescent="0.25">
      <c r="A78" s="523" t="s">
        <v>520</v>
      </c>
      <c r="B78" s="524" t="s">
        <v>521</v>
      </c>
      <c r="C78" s="529"/>
    </row>
    <row r="79" spans="1:3" ht="90.75" thickBot="1" x14ac:dyDescent="0.25">
      <c r="A79" s="526" t="s">
        <v>522</v>
      </c>
      <c r="B79" s="541" t="s">
        <v>523</v>
      </c>
      <c r="C79" s="537">
        <v>100</v>
      </c>
    </row>
    <row r="80" spans="1:3" ht="90.75" thickBot="1" x14ac:dyDescent="0.25">
      <c r="A80" s="526" t="s">
        <v>375</v>
      </c>
      <c r="B80" s="541" t="s">
        <v>524</v>
      </c>
      <c r="C80" s="537">
        <v>100</v>
      </c>
    </row>
    <row r="81" spans="1:3" ht="90.75" thickBot="1" x14ac:dyDescent="0.25">
      <c r="A81" s="523" t="s">
        <v>525</v>
      </c>
      <c r="B81" s="542" t="s">
        <v>526</v>
      </c>
      <c r="C81" s="529">
        <v>100</v>
      </c>
    </row>
    <row r="82" spans="1:3" ht="111" thickBot="1" x14ac:dyDescent="0.25">
      <c r="A82" s="526" t="s">
        <v>527</v>
      </c>
      <c r="B82" s="527" t="s">
        <v>528</v>
      </c>
      <c r="C82" s="537">
        <v>100</v>
      </c>
    </row>
    <row r="83" spans="1:3" ht="63.75" thickBot="1" x14ac:dyDescent="0.25">
      <c r="A83" s="523" t="s">
        <v>529</v>
      </c>
      <c r="B83" s="524" t="s">
        <v>530</v>
      </c>
      <c r="C83" s="529">
        <v>100</v>
      </c>
    </row>
    <row r="84" spans="1:3" ht="49.5" customHeight="1" x14ac:dyDescent="0.2">
      <c r="A84" s="833" t="s">
        <v>531</v>
      </c>
      <c r="B84" s="839" t="s">
        <v>532</v>
      </c>
      <c r="C84" s="833">
        <v>100</v>
      </c>
    </row>
    <row r="85" spans="1:3" ht="13.5" customHeight="1" thickBot="1" x14ac:dyDescent="0.25">
      <c r="A85" s="846"/>
      <c r="B85" s="841"/>
      <c r="C85" s="846"/>
    </row>
    <row r="86" spans="1:3" ht="13.5" customHeight="1" x14ac:dyDescent="0.2">
      <c r="A86" s="833" t="s">
        <v>533</v>
      </c>
      <c r="B86" s="839" t="s">
        <v>534</v>
      </c>
      <c r="C86" s="833">
        <v>100</v>
      </c>
    </row>
    <row r="87" spans="1:3" ht="13.5" customHeight="1" x14ac:dyDescent="0.2">
      <c r="A87" s="849"/>
      <c r="B87" s="840"/>
      <c r="C87" s="834"/>
    </row>
    <row r="88" spans="1:3" ht="13.5" customHeight="1" thickBot="1" x14ac:dyDescent="0.25">
      <c r="A88" s="846"/>
      <c r="B88" s="841"/>
      <c r="C88" s="835"/>
    </row>
    <row r="89" spans="1:3" x14ac:dyDescent="0.2">
      <c r="A89" s="833" t="s">
        <v>381</v>
      </c>
      <c r="B89" s="839" t="s">
        <v>382</v>
      </c>
      <c r="C89" s="833">
        <v>100</v>
      </c>
    </row>
    <row r="90" spans="1:3" x14ac:dyDescent="0.2">
      <c r="A90" s="849"/>
      <c r="B90" s="840"/>
      <c r="C90" s="834"/>
    </row>
    <row r="91" spans="1:3" ht="34.5" customHeight="1" thickBot="1" x14ac:dyDescent="0.25">
      <c r="A91" s="846"/>
      <c r="B91" s="841"/>
      <c r="C91" s="835"/>
    </row>
    <row r="92" spans="1:3" ht="16.5" thickBot="1" x14ac:dyDescent="0.25">
      <c r="A92" s="824" t="s">
        <v>535</v>
      </c>
      <c r="B92" s="825"/>
      <c r="C92" s="826"/>
    </row>
    <row r="93" spans="1:3" ht="48" thickBot="1" x14ac:dyDescent="0.25">
      <c r="A93" s="538" t="s">
        <v>387</v>
      </c>
      <c r="B93" s="524" t="s">
        <v>536</v>
      </c>
      <c r="C93" s="529">
        <v>100</v>
      </c>
    </row>
    <row r="94" spans="1:3" ht="16.5" thickBot="1" x14ac:dyDescent="0.25">
      <c r="A94" s="824" t="s">
        <v>537</v>
      </c>
      <c r="B94" s="825"/>
      <c r="C94" s="826"/>
    </row>
    <row r="95" spans="1:3" ht="48" thickBot="1" x14ac:dyDescent="0.25">
      <c r="A95" s="523" t="s">
        <v>538</v>
      </c>
      <c r="B95" s="524" t="s">
        <v>539</v>
      </c>
      <c r="C95" s="529">
        <v>100</v>
      </c>
    </row>
    <row r="96" spans="1:3" ht="63.75" thickBot="1" x14ac:dyDescent="0.25">
      <c r="A96" s="523" t="s">
        <v>540</v>
      </c>
      <c r="B96" s="524" t="s">
        <v>541</v>
      </c>
      <c r="C96" s="529">
        <v>100</v>
      </c>
    </row>
    <row r="97" spans="1:3" ht="79.5" thickBot="1" x14ac:dyDescent="0.25">
      <c r="A97" s="538" t="s">
        <v>542</v>
      </c>
      <c r="B97" s="543" t="s">
        <v>543</v>
      </c>
      <c r="C97" s="529">
        <v>100</v>
      </c>
    </row>
    <row r="98" spans="1:3" ht="63.75" thickBot="1" x14ac:dyDescent="0.25">
      <c r="A98" s="539" t="s">
        <v>544</v>
      </c>
      <c r="B98" s="540" t="s">
        <v>545</v>
      </c>
      <c r="C98" s="537">
        <v>100</v>
      </c>
    </row>
    <row r="99" spans="1:3" ht="48" thickBot="1" x14ac:dyDescent="0.25">
      <c r="A99" s="538" t="s">
        <v>546</v>
      </c>
      <c r="B99" s="543" t="s">
        <v>547</v>
      </c>
      <c r="C99" s="529">
        <v>100</v>
      </c>
    </row>
    <row r="100" spans="1:3" ht="48" thickBot="1" x14ac:dyDescent="0.25">
      <c r="A100" s="538" t="s">
        <v>548</v>
      </c>
      <c r="B100" s="543" t="s">
        <v>549</v>
      </c>
      <c r="C100" s="529">
        <v>100</v>
      </c>
    </row>
    <row r="101" spans="1:3" ht="63.75" thickBot="1" x14ac:dyDescent="0.25">
      <c r="A101" s="523" t="s">
        <v>550</v>
      </c>
      <c r="B101" s="524" t="s">
        <v>551</v>
      </c>
      <c r="C101" s="529">
        <v>100</v>
      </c>
    </row>
    <row r="102" spans="1:3" ht="63.75" thickBot="1" x14ac:dyDescent="0.25">
      <c r="A102" s="523" t="s">
        <v>552</v>
      </c>
      <c r="B102" s="524" t="s">
        <v>553</v>
      </c>
      <c r="C102" s="529">
        <v>100</v>
      </c>
    </row>
    <row r="103" spans="1:3" ht="75.75" thickBot="1" x14ac:dyDescent="0.25">
      <c r="A103" s="523" t="s">
        <v>554</v>
      </c>
      <c r="B103" s="542" t="s">
        <v>555</v>
      </c>
      <c r="C103" s="529">
        <v>100</v>
      </c>
    </row>
    <row r="104" spans="1:3" ht="75.75" thickBot="1" x14ac:dyDescent="0.25">
      <c r="A104" s="538" t="s">
        <v>556</v>
      </c>
      <c r="B104" s="542" t="s">
        <v>557</v>
      </c>
      <c r="C104" s="529">
        <v>100</v>
      </c>
    </row>
    <row r="105" spans="1:3" ht="48" thickBot="1" x14ac:dyDescent="0.25">
      <c r="A105" s="526" t="s">
        <v>393</v>
      </c>
      <c r="B105" s="527" t="s">
        <v>394</v>
      </c>
      <c r="C105" s="537">
        <v>100</v>
      </c>
    </row>
    <row r="106" spans="1:3" ht="16.5" thickBot="1" x14ac:dyDescent="0.25">
      <c r="A106" s="824" t="s">
        <v>558</v>
      </c>
      <c r="B106" s="825"/>
      <c r="C106" s="826"/>
    </row>
    <row r="107" spans="1:3" ht="32.25" thickBot="1" x14ac:dyDescent="0.25">
      <c r="A107" s="523" t="s">
        <v>399</v>
      </c>
      <c r="B107" s="524" t="s">
        <v>400</v>
      </c>
      <c r="C107" s="529">
        <v>100</v>
      </c>
    </row>
    <row r="108" spans="1:3" ht="32.25" thickBot="1" x14ac:dyDescent="0.25">
      <c r="A108" s="523" t="s">
        <v>403</v>
      </c>
      <c r="B108" s="524" t="s">
        <v>404</v>
      </c>
      <c r="C108" s="529">
        <v>100</v>
      </c>
    </row>
    <row r="109" spans="1:3" ht="34.5" customHeight="1" x14ac:dyDescent="0.25">
      <c r="A109" s="842" t="s">
        <v>478</v>
      </c>
      <c r="B109" s="842"/>
      <c r="C109" s="842"/>
    </row>
    <row r="110" spans="1:3" ht="47.25" x14ac:dyDescent="0.2">
      <c r="A110" s="490" t="s">
        <v>727</v>
      </c>
      <c r="B110" s="491" t="s">
        <v>454</v>
      </c>
      <c r="C110" s="489">
        <v>100</v>
      </c>
    </row>
    <row r="111" spans="1:3" ht="47.25" x14ac:dyDescent="0.2">
      <c r="A111" s="490" t="s">
        <v>728</v>
      </c>
      <c r="B111" s="491" t="s">
        <v>455</v>
      </c>
      <c r="C111" s="489">
        <v>100</v>
      </c>
    </row>
    <row r="112" spans="1:3" ht="31.5" x14ac:dyDescent="0.2">
      <c r="A112" s="490" t="s">
        <v>645</v>
      </c>
      <c r="B112" s="491" t="s">
        <v>637</v>
      </c>
      <c r="C112" s="489">
        <v>100</v>
      </c>
    </row>
    <row r="113" spans="1:3" ht="47.25" x14ac:dyDescent="0.2">
      <c r="A113" s="490" t="s">
        <v>646</v>
      </c>
      <c r="B113" s="491" t="s">
        <v>416</v>
      </c>
      <c r="C113" s="489">
        <v>100</v>
      </c>
    </row>
    <row r="114" spans="1:3" ht="78.75" x14ac:dyDescent="0.2">
      <c r="A114" s="490" t="s">
        <v>647</v>
      </c>
      <c r="B114" s="491" t="s">
        <v>456</v>
      </c>
      <c r="C114" s="489">
        <v>100</v>
      </c>
    </row>
    <row r="115" spans="1:3" ht="63" x14ac:dyDescent="0.2">
      <c r="A115" s="490" t="s">
        <v>648</v>
      </c>
      <c r="B115" s="491" t="s">
        <v>457</v>
      </c>
      <c r="C115" s="489">
        <v>100</v>
      </c>
    </row>
    <row r="116" spans="1:3" ht="63" customHeight="1" x14ac:dyDescent="0.2">
      <c r="A116" s="490" t="s">
        <v>719</v>
      </c>
      <c r="B116" s="491" t="s">
        <v>720</v>
      </c>
      <c r="C116" s="489">
        <v>100</v>
      </c>
    </row>
    <row r="117" spans="1:3" ht="22.5" customHeight="1" x14ac:dyDescent="0.2">
      <c r="A117" s="490" t="s">
        <v>649</v>
      </c>
      <c r="B117" s="491" t="s">
        <v>458</v>
      </c>
      <c r="C117" s="489">
        <v>100</v>
      </c>
    </row>
    <row r="118" spans="1:3" ht="48" customHeight="1" x14ac:dyDescent="0.2">
      <c r="A118" s="490" t="s">
        <v>709</v>
      </c>
      <c r="B118" s="491" t="s">
        <v>710</v>
      </c>
      <c r="C118" s="489">
        <v>100</v>
      </c>
    </row>
    <row r="119" spans="1:3" ht="22.5" customHeight="1" x14ac:dyDescent="0.2">
      <c r="A119" s="490" t="s">
        <v>655</v>
      </c>
      <c r="B119" s="491" t="s">
        <v>656</v>
      </c>
      <c r="C119" s="489"/>
    </row>
    <row r="120" spans="1:3" ht="37.5" customHeight="1" x14ac:dyDescent="0.2">
      <c r="A120" s="490" t="s">
        <v>650</v>
      </c>
      <c r="B120" s="491" t="s">
        <v>459</v>
      </c>
      <c r="C120" s="489">
        <v>100</v>
      </c>
    </row>
    <row r="121" spans="1:3" ht="47.25" x14ac:dyDescent="0.2">
      <c r="A121" s="490" t="s">
        <v>651</v>
      </c>
      <c r="B121" s="491" t="s">
        <v>421</v>
      </c>
      <c r="C121" s="489">
        <v>100</v>
      </c>
    </row>
    <row r="122" spans="1:3" ht="47.25" x14ac:dyDescent="0.2">
      <c r="A122" s="490" t="s">
        <v>652</v>
      </c>
      <c r="B122" s="491" t="s">
        <v>419</v>
      </c>
      <c r="C122" s="489">
        <v>100</v>
      </c>
    </row>
    <row r="123" spans="1:3" ht="21" customHeight="1" x14ac:dyDescent="0.2">
      <c r="A123" s="490" t="s">
        <v>653</v>
      </c>
      <c r="B123" s="491" t="s">
        <v>460</v>
      </c>
      <c r="C123" s="489">
        <v>100</v>
      </c>
    </row>
    <row r="124" spans="1:3" ht="78.75" x14ac:dyDescent="0.2">
      <c r="A124" s="492" t="s">
        <v>654</v>
      </c>
      <c r="B124" s="493" t="s">
        <v>461</v>
      </c>
      <c r="C124" s="489">
        <v>100</v>
      </c>
    </row>
    <row r="125" spans="1:3" ht="63" x14ac:dyDescent="0.2">
      <c r="A125" s="492" t="s">
        <v>658</v>
      </c>
      <c r="B125" s="493" t="s">
        <v>427</v>
      </c>
      <c r="C125" s="489">
        <v>100</v>
      </c>
    </row>
    <row r="126" spans="1:3" ht="31.5" x14ac:dyDescent="0.2">
      <c r="A126" s="492" t="s">
        <v>659</v>
      </c>
      <c r="B126" s="493" t="s">
        <v>429</v>
      </c>
      <c r="C126" s="489">
        <v>100</v>
      </c>
    </row>
    <row r="127" spans="1:3" ht="47.25" x14ac:dyDescent="0.2">
      <c r="A127" s="490" t="s">
        <v>660</v>
      </c>
      <c r="B127" s="491" t="s">
        <v>435</v>
      </c>
      <c r="C127" s="489">
        <v>100</v>
      </c>
    </row>
    <row r="128" spans="1:3" ht="63" x14ac:dyDescent="0.2">
      <c r="A128" s="490" t="s">
        <v>661</v>
      </c>
      <c r="B128" s="491" t="s">
        <v>437</v>
      </c>
      <c r="C128" s="489">
        <v>100</v>
      </c>
    </row>
    <row r="129" spans="1:3" ht="115.5" customHeight="1" x14ac:dyDescent="0.2">
      <c r="A129" s="490" t="s">
        <v>662</v>
      </c>
      <c r="B129" s="491" t="s">
        <v>462</v>
      </c>
      <c r="C129" s="489">
        <v>100</v>
      </c>
    </row>
    <row r="130" spans="1:3" ht="97.5" customHeight="1" x14ac:dyDescent="0.2">
      <c r="A130" s="490" t="s">
        <v>663</v>
      </c>
      <c r="B130" s="491" t="s">
        <v>463</v>
      </c>
      <c r="C130" s="489">
        <v>100</v>
      </c>
    </row>
    <row r="131" spans="1:3" ht="94.5" x14ac:dyDescent="0.2">
      <c r="A131" s="490" t="s">
        <v>664</v>
      </c>
      <c r="B131" s="491" t="s">
        <v>464</v>
      </c>
      <c r="C131" s="489">
        <v>100</v>
      </c>
    </row>
    <row r="132" spans="1:3" ht="63" x14ac:dyDescent="0.2">
      <c r="A132" s="490" t="s">
        <v>665</v>
      </c>
      <c r="B132" s="491" t="s">
        <v>465</v>
      </c>
      <c r="C132" s="489">
        <v>100</v>
      </c>
    </row>
    <row r="133" spans="1:3" ht="63" x14ac:dyDescent="0.2">
      <c r="A133" s="490" t="s">
        <v>666</v>
      </c>
      <c r="B133" s="491" t="s">
        <v>466</v>
      </c>
      <c r="C133" s="489">
        <v>100</v>
      </c>
    </row>
    <row r="134" spans="1:3" ht="63" x14ac:dyDescent="0.2">
      <c r="A134" s="490" t="s">
        <v>668</v>
      </c>
      <c r="B134" s="491" t="s">
        <v>638</v>
      </c>
      <c r="C134" s="489">
        <v>100</v>
      </c>
    </row>
    <row r="135" spans="1:3" ht="81" customHeight="1" x14ac:dyDescent="0.2">
      <c r="A135" s="490" t="s">
        <v>670</v>
      </c>
      <c r="B135" s="491" t="s">
        <v>467</v>
      </c>
      <c r="C135" s="489">
        <v>100</v>
      </c>
    </row>
    <row r="136" spans="1:3" ht="81" customHeight="1" x14ac:dyDescent="0.2">
      <c r="A136" s="490" t="s">
        <v>721</v>
      </c>
      <c r="B136" s="491" t="s">
        <v>722</v>
      </c>
      <c r="C136" s="489">
        <v>100</v>
      </c>
    </row>
    <row r="137" spans="1:3" ht="78.75" x14ac:dyDescent="0.2">
      <c r="A137" s="490" t="s">
        <v>671</v>
      </c>
      <c r="B137" s="491" t="s">
        <v>468</v>
      </c>
      <c r="C137" s="489">
        <v>100</v>
      </c>
    </row>
    <row r="138" spans="1:3" ht="31.5" x14ac:dyDescent="0.2">
      <c r="A138" s="490" t="s">
        <v>680</v>
      </c>
      <c r="B138" s="491" t="s">
        <v>681</v>
      </c>
      <c r="C138" s="489">
        <v>100</v>
      </c>
    </row>
    <row r="139" spans="1:3" ht="63" x14ac:dyDescent="0.2">
      <c r="A139" s="490" t="s">
        <v>668</v>
      </c>
      <c r="B139" s="491" t="s">
        <v>682</v>
      </c>
      <c r="C139" s="489">
        <v>100</v>
      </c>
    </row>
    <row r="140" spans="1:3" ht="94.5" x14ac:dyDescent="0.2">
      <c r="A140" s="490" t="s">
        <v>669</v>
      </c>
      <c r="B140" s="491" t="s">
        <v>609</v>
      </c>
      <c r="C140" s="489">
        <v>100</v>
      </c>
    </row>
    <row r="141" spans="1:3" ht="31.5" x14ac:dyDescent="0.2">
      <c r="A141" s="492" t="s">
        <v>673</v>
      </c>
      <c r="B141" s="493" t="s">
        <v>448</v>
      </c>
      <c r="C141" s="489">
        <v>100</v>
      </c>
    </row>
    <row r="142" spans="1:3" ht="47.25" x14ac:dyDescent="0.2">
      <c r="A142" s="494" t="s">
        <v>677</v>
      </c>
      <c r="B142" s="495" t="s">
        <v>470</v>
      </c>
      <c r="C142" s="489">
        <v>100</v>
      </c>
    </row>
    <row r="143" spans="1:3" ht="31.5" x14ac:dyDescent="0.2">
      <c r="A143" s="490" t="s">
        <v>678</v>
      </c>
      <c r="B143" s="495" t="s">
        <v>471</v>
      </c>
      <c r="C143" s="489">
        <v>100</v>
      </c>
    </row>
    <row r="144" spans="1:3" ht="63" x14ac:dyDescent="0.2">
      <c r="A144" s="494" t="s">
        <v>676</v>
      </c>
      <c r="B144" s="495" t="s">
        <v>472</v>
      </c>
      <c r="C144" s="489">
        <v>100</v>
      </c>
    </row>
    <row r="145" spans="1:3" ht="63" x14ac:dyDescent="0.2">
      <c r="A145" s="494" t="s">
        <v>683</v>
      </c>
      <c r="B145" s="495" t="s">
        <v>473</v>
      </c>
      <c r="C145" s="489">
        <v>100</v>
      </c>
    </row>
    <row r="146" spans="1:3" ht="31.5" x14ac:dyDescent="0.2">
      <c r="A146" s="492" t="s">
        <v>672</v>
      </c>
      <c r="B146" s="493" t="s">
        <v>469</v>
      </c>
      <c r="C146" s="489">
        <v>100</v>
      </c>
    </row>
  </sheetData>
  <mergeCells count="62">
    <mergeCell ref="A92:C92"/>
    <mergeCell ref="A94:C94"/>
    <mergeCell ref="A106:C106"/>
    <mergeCell ref="A84:A85"/>
    <mergeCell ref="B84:B85"/>
    <mergeCell ref="C84:C85"/>
    <mergeCell ref="A89:A91"/>
    <mergeCell ref="B89:B91"/>
    <mergeCell ref="A86:A88"/>
    <mergeCell ref="B86:B88"/>
    <mergeCell ref="C86:C88"/>
    <mergeCell ref="C89:C91"/>
    <mergeCell ref="A49:A51"/>
    <mergeCell ref="B49:B51"/>
    <mergeCell ref="C49:C51"/>
    <mergeCell ref="A53:A58"/>
    <mergeCell ref="B53:B58"/>
    <mergeCell ref="C53:C58"/>
    <mergeCell ref="A37:C37"/>
    <mergeCell ref="A40:C40"/>
    <mergeCell ref="A42:C42"/>
    <mergeCell ref="A44:A45"/>
    <mergeCell ref="B44:B45"/>
    <mergeCell ref="A32:A33"/>
    <mergeCell ref="B32:B33"/>
    <mergeCell ref="C32:C33"/>
    <mergeCell ref="A34:A36"/>
    <mergeCell ref="B34:B36"/>
    <mergeCell ref="C34:C36"/>
    <mergeCell ref="B23:B25"/>
    <mergeCell ref="A26:C26"/>
    <mergeCell ref="A29:C29"/>
    <mergeCell ref="A30:A31"/>
    <mergeCell ref="B30:B31"/>
    <mergeCell ref="C30:C31"/>
    <mergeCell ref="A109:C109"/>
    <mergeCell ref="B1:C1"/>
    <mergeCell ref="B2:C2"/>
    <mergeCell ref="B3:C3"/>
    <mergeCell ref="B4:C4"/>
    <mergeCell ref="A5:C5"/>
    <mergeCell ref="A10:C10"/>
    <mergeCell ref="A12:A13"/>
    <mergeCell ref="B12:B13"/>
    <mergeCell ref="C12:C13"/>
    <mergeCell ref="A15:C15"/>
    <mergeCell ref="A16:A18"/>
    <mergeCell ref="B16:B18"/>
    <mergeCell ref="A19:A21"/>
    <mergeCell ref="B19:B21"/>
    <mergeCell ref="A23:A25"/>
    <mergeCell ref="C59:C61"/>
    <mergeCell ref="C62:C67"/>
    <mergeCell ref="A59:A61"/>
    <mergeCell ref="B59:B61"/>
    <mergeCell ref="A62:A67"/>
    <mergeCell ref="B62:B67"/>
    <mergeCell ref="A68:C68"/>
    <mergeCell ref="A70:C70"/>
    <mergeCell ref="A71:C71"/>
    <mergeCell ref="A76:C76"/>
    <mergeCell ref="A77:C77"/>
  </mergeCells>
  <pageMargins left="0.17" right="0.17" top="0.25" bottom="0.18" header="0.16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SheetLayoutView="100" workbookViewId="0">
      <selection activeCell="H18" sqref="H18"/>
    </sheetView>
  </sheetViews>
  <sheetFormatPr defaultRowHeight="12.75" x14ac:dyDescent="0.2"/>
  <cols>
    <col min="1" max="1" width="5.140625" style="417" customWidth="1"/>
    <col min="2" max="2" width="11.28515625" style="417" customWidth="1"/>
    <col min="3" max="3" width="9.140625" style="417" customWidth="1"/>
    <col min="4" max="4" width="9.140625" style="417"/>
    <col min="5" max="7" width="13.140625" style="417" customWidth="1"/>
    <col min="8" max="10" width="12.28515625" style="417" customWidth="1"/>
    <col min="11" max="11" width="31.42578125" style="417" customWidth="1"/>
    <col min="12" max="257" width="9.140625" style="417"/>
    <col min="258" max="258" width="11.28515625" style="417" customWidth="1"/>
    <col min="259" max="259" width="9.140625" style="417" customWidth="1"/>
    <col min="260" max="260" width="9.140625" style="417"/>
    <col min="261" max="263" width="13.140625" style="417" customWidth="1"/>
    <col min="264" max="266" width="12.28515625" style="417" customWidth="1"/>
    <col min="267" max="267" width="31.42578125" style="417" customWidth="1"/>
    <col min="268" max="513" width="9.140625" style="417"/>
    <col min="514" max="514" width="11.28515625" style="417" customWidth="1"/>
    <col min="515" max="515" width="9.140625" style="417" customWidth="1"/>
    <col min="516" max="516" width="9.140625" style="417"/>
    <col min="517" max="519" width="13.140625" style="417" customWidth="1"/>
    <col min="520" max="522" width="12.28515625" style="417" customWidth="1"/>
    <col min="523" max="523" width="31.42578125" style="417" customWidth="1"/>
    <col min="524" max="769" width="9.140625" style="417"/>
    <col min="770" max="770" width="11.28515625" style="417" customWidth="1"/>
    <col min="771" max="771" width="9.140625" style="417" customWidth="1"/>
    <col min="772" max="772" width="9.140625" style="417"/>
    <col min="773" max="775" width="13.140625" style="417" customWidth="1"/>
    <col min="776" max="778" width="12.28515625" style="417" customWidth="1"/>
    <col min="779" max="779" width="31.42578125" style="417" customWidth="1"/>
    <col min="780" max="1025" width="9.140625" style="417"/>
    <col min="1026" max="1026" width="11.28515625" style="417" customWidth="1"/>
    <col min="1027" max="1027" width="9.140625" style="417" customWidth="1"/>
    <col min="1028" max="1028" width="9.140625" style="417"/>
    <col min="1029" max="1031" width="13.140625" style="417" customWidth="1"/>
    <col min="1032" max="1034" width="12.28515625" style="417" customWidth="1"/>
    <col min="1035" max="1035" width="31.42578125" style="417" customWidth="1"/>
    <col min="1036" max="1281" width="9.140625" style="417"/>
    <col min="1282" max="1282" width="11.28515625" style="417" customWidth="1"/>
    <col min="1283" max="1283" width="9.140625" style="417" customWidth="1"/>
    <col min="1284" max="1284" width="9.140625" style="417"/>
    <col min="1285" max="1287" width="13.140625" style="417" customWidth="1"/>
    <col min="1288" max="1290" width="12.28515625" style="417" customWidth="1"/>
    <col min="1291" max="1291" width="31.42578125" style="417" customWidth="1"/>
    <col min="1292" max="1537" width="9.140625" style="417"/>
    <col min="1538" max="1538" width="11.28515625" style="417" customWidth="1"/>
    <col min="1539" max="1539" width="9.140625" style="417" customWidth="1"/>
    <col min="1540" max="1540" width="9.140625" style="417"/>
    <col min="1541" max="1543" width="13.140625" style="417" customWidth="1"/>
    <col min="1544" max="1546" width="12.28515625" style="417" customWidth="1"/>
    <col min="1547" max="1547" width="31.42578125" style="417" customWidth="1"/>
    <col min="1548" max="1793" width="9.140625" style="417"/>
    <col min="1794" max="1794" width="11.28515625" style="417" customWidth="1"/>
    <col min="1795" max="1795" width="9.140625" style="417" customWidth="1"/>
    <col min="1796" max="1796" width="9.140625" style="417"/>
    <col min="1797" max="1799" width="13.140625" style="417" customWidth="1"/>
    <col min="1800" max="1802" width="12.28515625" style="417" customWidth="1"/>
    <col min="1803" max="1803" width="31.42578125" style="417" customWidth="1"/>
    <col min="1804" max="2049" width="9.140625" style="417"/>
    <col min="2050" max="2050" width="11.28515625" style="417" customWidth="1"/>
    <col min="2051" max="2051" width="9.140625" style="417" customWidth="1"/>
    <col min="2052" max="2052" width="9.140625" style="417"/>
    <col min="2053" max="2055" width="13.140625" style="417" customWidth="1"/>
    <col min="2056" max="2058" width="12.28515625" style="417" customWidth="1"/>
    <col min="2059" max="2059" width="31.42578125" style="417" customWidth="1"/>
    <col min="2060" max="2305" width="9.140625" style="417"/>
    <col min="2306" max="2306" width="11.28515625" style="417" customWidth="1"/>
    <col min="2307" max="2307" width="9.140625" style="417" customWidth="1"/>
    <col min="2308" max="2308" width="9.140625" style="417"/>
    <col min="2309" max="2311" width="13.140625" style="417" customWidth="1"/>
    <col min="2312" max="2314" width="12.28515625" style="417" customWidth="1"/>
    <col min="2315" max="2315" width="31.42578125" style="417" customWidth="1"/>
    <col min="2316" max="2561" width="9.140625" style="417"/>
    <col min="2562" max="2562" width="11.28515625" style="417" customWidth="1"/>
    <col min="2563" max="2563" width="9.140625" style="417" customWidth="1"/>
    <col min="2564" max="2564" width="9.140625" style="417"/>
    <col min="2565" max="2567" width="13.140625" style="417" customWidth="1"/>
    <col min="2568" max="2570" width="12.28515625" style="417" customWidth="1"/>
    <col min="2571" max="2571" width="31.42578125" style="417" customWidth="1"/>
    <col min="2572" max="2817" width="9.140625" style="417"/>
    <col min="2818" max="2818" width="11.28515625" style="417" customWidth="1"/>
    <col min="2819" max="2819" width="9.140625" style="417" customWidth="1"/>
    <col min="2820" max="2820" width="9.140625" style="417"/>
    <col min="2821" max="2823" width="13.140625" style="417" customWidth="1"/>
    <col min="2824" max="2826" width="12.28515625" style="417" customWidth="1"/>
    <col min="2827" max="2827" width="31.42578125" style="417" customWidth="1"/>
    <col min="2828" max="3073" width="9.140625" style="417"/>
    <col min="3074" max="3074" width="11.28515625" style="417" customWidth="1"/>
    <col min="3075" max="3075" width="9.140625" style="417" customWidth="1"/>
    <col min="3076" max="3076" width="9.140625" style="417"/>
    <col min="3077" max="3079" width="13.140625" style="417" customWidth="1"/>
    <col min="3080" max="3082" width="12.28515625" style="417" customWidth="1"/>
    <col min="3083" max="3083" width="31.42578125" style="417" customWidth="1"/>
    <col min="3084" max="3329" width="9.140625" style="417"/>
    <col min="3330" max="3330" width="11.28515625" style="417" customWidth="1"/>
    <col min="3331" max="3331" width="9.140625" style="417" customWidth="1"/>
    <col min="3332" max="3332" width="9.140625" style="417"/>
    <col min="3333" max="3335" width="13.140625" style="417" customWidth="1"/>
    <col min="3336" max="3338" width="12.28515625" style="417" customWidth="1"/>
    <col min="3339" max="3339" width="31.42578125" style="417" customWidth="1"/>
    <col min="3340" max="3585" width="9.140625" style="417"/>
    <col min="3586" max="3586" width="11.28515625" style="417" customWidth="1"/>
    <col min="3587" max="3587" width="9.140625" style="417" customWidth="1"/>
    <col min="3588" max="3588" width="9.140625" style="417"/>
    <col min="3589" max="3591" width="13.140625" style="417" customWidth="1"/>
    <col min="3592" max="3594" width="12.28515625" style="417" customWidth="1"/>
    <col min="3595" max="3595" width="31.42578125" style="417" customWidth="1"/>
    <col min="3596" max="3841" width="9.140625" style="417"/>
    <col min="3842" max="3842" width="11.28515625" style="417" customWidth="1"/>
    <col min="3843" max="3843" width="9.140625" style="417" customWidth="1"/>
    <col min="3844" max="3844" width="9.140625" style="417"/>
    <col min="3845" max="3847" width="13.140625" style="417" customWidth="1"/>
    <col min="3848" max="3850" width="12.28515625" style="417" customWidth="1"/>
    <col min="3851" max="3851" width="31.42578125" style="417" customWidth="1"/>
    <col min="3852" max="4097" width="9.140625" style="417"/>
    <col min="4098" max="4098" width="11.28515625" style="417" customWidth="1"/>
    <col min="4099" max="4099" width="9.140625" style="417" customWidth="1"/>
    <col min="4100" max="4100" width="9.140625" style="417"/>
    <col min="4101" max="4103" width="13.140625" style="417" customWidth="1"/>
    <col min="4104" max="4106" width="12.28515625" style="417" customWidth="1"/>
    <col min="4107" max="4107" width="31.42578125" style="417" customWidth="1"/>
    <col min="4108" max="4353" width="9.140625" style="417"/>
    <col min="4354" max="4354" width="11.28515625" style="417" customWidth="1"/>
    <col min="4355" max="4355" width="9.140625" style="417" customWidth="1"/>
    <col min="4356" max="4356" width="9.140625" style="417"/>
    <col min="4357" max="4359" width="13.140625" style="417" customWidth="1"/>
    <col min="4360" max="4362" width="12.28515625" style="417" customWidth="1"/>
    <col min="4363" max="4363" width="31.42578125" style="417" customWidth="1"/>
    <col min="4364" max="4609" width="9.140625" style="417"/>
    <col min="4610" max="4610" width="11.28515625" style="417" customWidth="1"/>
    <col min="4611" max="4611" width="9.140625" style="417" customWidth="1"/>
    <col min="4612" max="4612" width="9.140625" style="417"/>
    <col min="4613" max="4615" width="13.140625" style="417" customWidth="1"/>
    <col min="4616" max="4618" width="12.28515625" style="417" customWidth="1"/>
    <col min="4619" max="4619" width="31.42578125" style="417" customWidth="1"/>
    <col min="4620" max="4865" width="9.140625" style="417"/>
    <col min="4866" max="4866" width="11.28515625" style="417" customWidth="1"/>
    <col min="4867" max="4867" width="9.140625" style="417" customWidth="1"/>
    <col min="4868" max="4868" width="9.140625" style="417"/>
    <col min="4869" max="4871" width="13.140625" style="417" customWidth="1"/>
    <col min="4872" max="4874" width="12.28515625" style="417" customWidth="1"/>
    <col min="4875" max="4875" width="31.42578125" style="417" customWidth="1"/>
    <col min="4876" max="5121" width="9.140625" style="417"/>
    <col min="5122" max="5122" width="11.28515625" style="417" customWidth="1"/>
    <col min="5123" max="5123" width="9.140625" style="417" customWidth="1"/>
    <col min="5124" max="5124" width="9.140625" style="417"/>
    <col min="5125" max="5127" width="13.140625" style="417" customWidth="1"/>
    <col min="5128" max="5130" width="12.28515625" style="417" customWidth="1"/>
    <col min="5131" max="5131" width="31.42578125" style="417" customWidth="1"/>
    <col min="5132" max="5377" width="9.140625" style="417"/>
    <col min="5378" max="5378" width="11.28515625" style="417" customWidth="1"/>
    <col min="5379" max="5379" width="9.140625" style="417" customWidth="1"/>
    <col min="5380" max="5380" width="9.140625" style="417"/>
    <col min="5381" max="5383" width="13.140625" style="417" customWidth="1"/>
    <col min="5384" max="5386" width="12.28515625" style="417" customWidth="1"/>
    <col min="5387" max="5387" width="31.42578125" style="417" customWidth="1"/>
    <col min="5388" max="5633" width="9.140625" style="417"/>
    <col min="5634" max="5634" width="11.28515625" style="417" customWidth="1"/>
    <col min="5635" max="5635" width="9.140625" style="417" customWidth="1"/>
    <col min="5636" max="5636" width="9.140625" style="417"/>
    <col min="5637" max="5639" width="13.140625" style="417" customWidth="1"/>
    <col min="5640" max="5642" width="12.28515625" style="417" customWidth="1"/>
    <col min="5643" max="5643" width="31.42578125" style="417" customWidth="1"/>
    <col min="5644" max="5889" width="9.140625" style="417"/>
    <col min="5890" max="5890" width="11.28515625" style="417" customWidth="1"/>
    <col min="5891" max="5891" width="9.140625" style="417" customWidth="1"/>
    <col min="5892" max="5892" width="9.140625" style="417"/>
    <col min="5893" max="5895" width="13.140625" style="417" customWidth="1"/>
    <col min="5896" max="5898" width="12.28515625" style="417" customWidth="1"/>
    <col min="5899" max="5899" width="31.42578125" style="417" customWidth="1"/>
    <col min="5900" max="6145" width="9.140625" style="417"/>
    <col min="6146" max="6146" width="11.28515625" style="417" customWidth="1"/>
    <col min="6147" max="6147" width="9.140625" style="417" customWidth="1"/>
    <col min="6148" max="6148" width="9.140625" style="417"/>
    <col min="6149" max="6151" width="13.140625" style="417" customWidth="1"/>
    <col min="6152" max="6154" width="12.28515625" style="417" customWidth="1"/>
    <col min="6155" max="6155" width="31.42578125" style="417" customWidth="1"/>
    <col min="6156" max="6401" width="9.140625" style="417"/>
    <col min="6402" max="6402" width="11.28515625" style="417" customWidth="1"/>
    <col min="6403" max="6403" width="9.140625" style="417" customWidth="1"/>
    <col min="6404" max="6404" width="9.140625" style="417"/>
    <col min="6405" max="6407" width="13.140625" style="417" customWidth="1"/>
    <col min="6408" max="6410" width="12.28515625" style="417" customWidth="1"/>
    <col min="6411" max="6411" width="31.42578125" style="417" customWidth="1"/>
    <col min="6412" max="6657" width="9.140625" style="417"/>
    <col min="6658" max="6658" width="11.28515625" style="417" customWidth="1"/>
    <col min="6659" max="6659" width="9.140625" style="417" customWidth="1"/>
    <col min="6660" max="6660" width="9.140625" style="417"/>
    <col min="6661" max="6663" width="13.140625" style="417" customWidth="1"/>
    <col min="6664" max="6666" width="12.28515625" style="417" customWidth="1"/>
    <col min="6667" max="6667" width="31.42578125" style="417" customWidth="1"/>
    <col min="6668" max="6913" width="9.140625" style="417"/>
    <col min="6914" max="6914" width="11.28515625" style="417" customWidth="1"/>
    <col min="6915" max="6915" width="9.140625" style="417" customWidth="1"/>
    <col min="6916" max="6916" width="9.140625" style="417"/>
    <col min="6917" max="6919" width="13.140625" style="417" customWidth="1"/>
    <col min="6920" max="6922" width="12.28515625" style="417" customWidth="1"/>
    <col min="6923" max="6923" width="31.42578125" style="417" customWidth="1"/>
    <col min="6924" max="7169" width="9.140625" style="417"/>
    <col min="7170" max="7170" width="11.28515625" style="417" customWidth="1"/>
    <col min="7171" max="7171" width="9.140625" style="417" customWidth="1"/>
    <col min="7172" max="7172" width="9.140625" style="417"/>
    <col min="7173" max="7175" width="13.140625" style="417" customWidth="1"/>
    <col min="7176" max="7178" width="12.28515625" style="417" customWidth="1"/>
    <col min="7179" max="7179" width="31.42578125" style="417" customWidth="1"/>
    <col min="7180" max="7425" width="9.140625" style="417"/>
    <col min="7426" max="7426" width="11.28515625" style="417" customWidth="1"/>
    <col min="7427" max="7427" width="9.140625" style="417" customWidth="1"/>
    <col min="7428" max="7428" width="9.140625" style="417"/>
    <col min="7429" max="7431" width="13.140625" style="417" customWidth="1"/>
    <col min="7432" max="7434" width="12.28515625" style="417" customWidth="1"/>
    <col min="7435" max="7435" width="31.42578125" style="417" customWidth="1"/>
    <col min="7436" max="7681" width="9.140625" style="417"/>
    <col min="7682" max="7682" width="11.28515625" style="417" customWidth="1"/>
    <col min="7683" max="7683" width="9.140625" style="417" customWidth="1"/>
    <col min="7684" max="7684" width="9.140625" style="417"/>
    <col min="7685" max="7687" width="13.140625" style="417" customWidth="1"/>
    <col min="7688" max="7690" width="12.28515625" style="417" customWidth="1"/>
    <col min="7691" max="7691" width="31.42578125" style="417" customWidth="1"/>
    <col min="7692" max="7937" width="9.140625" style="417"/>
    <col min="7938" max="7938" width="11.28515625" style="417" customWidth="1"/>
    <col min="7939" max="7939" width="9.140625" style="417" customWidth="1"/>
    <col min="7940" max="7940" width="9.140625" style="417"/>
    <col min="7941" max="7943" width="13.140625" style="417" customWidth="1"/>
    <col min="7944" max="7946" width="12.28515625" style="417" customWidth="1"/>
    <col min="7947" max="7947" width="31.42578125" style="417" customWidth="1"/>
    <col min="7948" max="8193" width="9.140625" style="417"/>
    <col min="8194" max="8194" width="11.28515625" style="417" customWidth="1"/>
    <col min="8195" max="8195" width="9.140625" style="417" customWidth="1"/>
    <col min="8196" max="8196" width="9.140625" style="417"/>
    <col min="8197" max="8199" width="13.140625" style="417" customWidth="1"/>
    <col min="8200" max="8202" width="12.28515625" style="417" customWidth="1"/>
    <col min="8203" max="8203" width="31.42578125" style="417" customWidth="1"/>
    <col min="8204" max="8449" width="9.140625" style="417"/>
    <col min="8450" max="8450" width="11.28515625" style="417" customWidth="1"/>
    <col min="8451" max="8451" width="9.140625" style="417" customWidth="1"/>
    <col min="8452" max="8452" width="9.140625" style="417"/>
    <col min="8453" max="8455" width="13.140625" style="417" customWidth="1"/>
    <col min="8456" max="8458" width="12.28515625" style="417" customWidth="1"/>
    <col min="8459" max="8459" width="31.42578125" style="417" customWidth="1"/>
    <col min="8460" max="8705" width="9.140625" style="417"/>
    <col min="8706" max="8706" width="11.28515625" style="417" customWidth="1"/>
    <col min="8707" max="8707" width="9.140625" style="417" customWidth="1"/>
    <col min="8708" max="8708" width="9.140625" style="417"/>
    <col min="8709" max="8711" width="13.140625" style="417" customWidth="1"/>
    <col min="8712" max="8714" width="12.28515625" style="417" customWidth="1"/>
    <col min="8715" max="8715" width="31.42578125" style="417" customWidth="1"/>
    <col min="8716" max="8961" width="9.140625" style="417"/>
    <col min="8962" max="8962" width="11.28515625" style="417" customWidth="1"/>
    <col min="8963" max="8963" width="9.140625" style="417" customWidth="1"/>
    <col min="8964" max="8964" width="9.140625" style="417"/>
    <col min="8965" max="8967" width="13.140625" style="417" customWidth="1"/>
    <col min="8968" max="8970" width="12.28515625" style="417" customWidth="1"/>
    <col min="8971" max="8971" width="31.42578125" style="417" customWidth="1"/>
    <col min="8972" max="9217" width="9.140625" style="417"/>
    <col min="9218" max="9218" width="11.28515625" style="417" customWidth="1"/>
    <col min="9219" max="9219" width="9.140625" style="417" customWidth="1"/>
    <col min="9220" max="9220" width="9.140625" style="417"/>
    <col min="9221" max="9223" width="13.140625" style="417" customWidth="1"/>
    <col min="9224" max="9226" width="12.28515625" style="417" customWidth="1"/>
    <col min="9227" max="9227" width="31.42578125" style="417" customWidth="1"/>
    <col min="9228" max="9473" width="9.140625" style="417"/>
    <col min="9474" max="9474" width="11.28515625" style="417" customWidth="1"/>
    <col min="9475" max="9475" width="9.140625" style="417" customWidth="1"/>
    <col min="9476" max="9476" width="9.140625" style="417"/>
    <col min="9477" max="9479" width="13.140625" style="417" customWidth="1"/>
    <col min="9480" max="9482" width="12.28515625" style="417" customWidth="1"/>
    <col min="9483" max="9483" width="31.42578125" style="417" customWidth="1"/>
    <col min="9484" max="9729" width="9.140625" style="417"/>
    <col min="9730" max="9730" width="11.28515625" style="417" customWidth="1"/>
    <col min="9731" max="9731" width="9.140625" style="417" customWidth="1"/>
    <col min="9732" max="9732" width="9.140625" style="417"/>
    <col min="9733" max="9735" width="13.140625" style="417" customWidth="1"/>
    <col min="9736" max="9738" width="12.28515625" style="417" customWidth="1"/>
    <col min="9739" max="9739" width="31.42578125" style="417" customWidth="1"/>
    <col min="9740" max="9985" width="9.140625" style="417"/>
    <col min="9986" max="9986" width="11.28515625" style="417" customWidth="1"/>
    <col min="9987" max="9987" width="9.140625" style="417" customWidth="1"/>
    <col min="9988" max="9988" width="9.140625" style="417"/>
    <col min="9989" max="9991" width="13.140625" style="417" customWidth="1"/>
    <col min="9992" max="9994" width="12.28515625" style="417" customWidth="1"/>
    <col min="9995" max="9995" width="31.42578125" style="417" customWidth="1"/>
    <col min="9996" max="10241" width="9.140625" style="417"/>
    <col min="10242" max="10242" width="11.28515625" style="417" customWidth="1"/>
    <col min="10243" max="10243" width="9.140625" style="417" customWidth="1"/>
    <col min="10244" max="10244" width="9.140625" style="417"/>
    <col min="10245" max="10247" width="13.140625" style="417" customWidth="1"/>
    <col min="10248" max="10250" width="12.28515625" style="417" customWidth="1"/>
    <col min="10251" max="10251" width="31.42578125" style="417" customWidth="1"/>
    <col min="10252" max="10497" width="9.140625" style="417"/>
    <col min="10498" max="10498" width="11.28515625" style="417" customWidth="1"/>
    <col min="10499" max="10499" width="9.140625" style="417" customWidth="1"/>
    <col min="10500" max="10500" width="9.140625" style="417"/>
    <col min="10501" max="10503" width="13.140625" style="417" customWidth="1"/>
    <col min="10504" max="10506" width="12.28515625" style="417" customWidth="1"/>
    <col min="10507" max="10507" width="31.42578125" style="417" customWidth="1"/>
    <col min="10508" max="10753" width="9.140625" style="417"/>
    <col min="10754" max="10754" width="11.28515625" style="417" customWidth="1"/>
    <col min="10755" max="10755" width="9.140625" style="417" customWidth="1"/>
    <col min="10756" max="10756" width="9.140625" style="417"/>
    <col min="10757" max="10759" width="13.140625" style="417" customWidth="1"/>
    <col min="10760" max="10762" width="12.28515625" style="417" customWidth="1"/>
    <col min="10763" max="10763" width="31.42578125" style="417" customWidth="1"/>
    <col min="10764" max="11009" width="9.140625" style="417"/>
    <col min="11010" max="11010" width="11.28515625" style="417" customWidth="1"/>
    <col min="11011" max="11011" width="9.140625" style="417" customWidth="1"/>
    <col min="11012" max="11012" width="9.140625" style="417"/>
    <col min="11013" max="11015" width="13.140625" style="417" customWidth="1"/>
    <col min="11016" max="11018" width="12.28515625" style="417" customWidth="1"/>
    <col min="11019" max="11019" width="31.42578125" style="417" customWidth="1"/>
    <col min="11020" max="11265" width="9.140625" style="417"/>
    <col min="11266" max="11266" width="11.28515625" style="417" customWidth="1"/>
    <col min="11267" max="11267" width="9.140625" style="417" customWidth="1"/>
    <col min="11268" max="11268" width="9.140625" style="417"/>
    <col min="11269" max="11271" width="13.140625" style="417" customWidth="1"/>
    <col min="11272" max="11274" width="12.28515625" style="417" customWidth="1"/>
    <col min="11275" max="11275" width="31.42578125" style="417" customWidth="1"/>
    <col min="11276" max="11521" width="9.140625" style="417"/>
    <col min="11522" max="11522" width="11.28515625" style="417" customWidth="1"/>
    <col min="11523" max="11523" width="9.140625" style="417" customWidth="1"/>
    <col min="11524" max="11524" width="9.140625" style="417"/>
    <col min="11525" max="11527" width="13.140625" style="417" customWidth="1"/>
    <col min="11528" max="11530" width="12.28515625" style="417" customWidth="1"/>
    <col min="11531" max="11531" width="31.42578125" style="417" customWidth="1"/>
    <col min="11532" max="11777" width="9.140625" style="417"/>
    <col min="11778" max="11778" width="11.28515625" style="417" customWidth="1"/>
    <col min="11779" max="11779" width="9.140625" style="417" customWidth="1"/>
    <col min="11780" max="11780" width="9.140625" style="417"/>
    <col min="11781" max="11783" width="13.140625" style="417" customWidth="1"/>
    <col min="11784" max="11786" width="12.28515625" style="417" customWidth="1"/>
    <col min="11787" max="11787" width="31.42578125" style="417" customWidth="1"/>
    <col min="11788" max="12033" width="9.140625" style="417"/>
    <col min="12034" max="12034" width="11.28515625" style="417" customWidth="1"/>
    <col min="12035" max="12035" width="9.140625" style="417" customWidth="1"/>
    <col min="12036" max="12036" width="9.140625" style="417"/>
    <col min="12037" max="12039" width="13.140625" style="417" customWidth="1"/>
    <col min="12040" max="12042" width="12.28515625" style="417" customWidth="1"/>
    <col min="12043" max="12043" width="31.42578125" style="417" customWidth="1"/>
    <col min="12044" max="12289" width="9.140625" style="417"/>
    <col min="12290" max="12290" width="11.28515625" style="417" customWidth="1"/>
    <col min="12291" max="12291" width="9.140625" style="417" customWidth="1"/>
    <col min="12292" max="12292" width="9.140625" style="417"/>
    <col min="12293" max="12295" width="13.140625" style="417" customWidth="1"/>
    <col min="12296" max="12298" width="12.28515625" style="417" customWidth="1"/>
    <col min="12299" max="12299" width="31.42578125" style="417" customWidth="1"/>
    <col min="12300" max="12545" width="9.140625" style="417"/>
    <col min="12546" max="12546" width="11.28515625" style="417" customWidth="1"/>
    <col min="12547" max="12547" width="9.140625" style="417" customWidth="1"/>
    <col min="12548" max="12548" width="9.140625" style="417"/>
    <col min="12549" max="12551" width="13.140625" style="417" customWidth="1"/>
    <col min="12552" max="12554" width="12.28515625" style="417" customWidth="1"/>
    <col min="12555" max="12555" width="31.42578125" style="417" customWidth="1"/>
    <col min="12556" max="12801" width="9.140625" style="417"/>
    <col min="12802" max="12802" width="11.28515625" style="417" customWidth="1"/>
    <col min="12803" max="12803" width="9.140625" style="417" customWidth="1"/>
    <col min="12804" max="12804" width="9.140625" style="417"/>
    <col min="12805" max="12807" width="13.140625" style="417" customWidth="1"/>
    <col min="12808" max="12810" width="12.28515625" style="417" customWidth="1"/>
    <col min="12811" max="12811" width="31.42578125" style="417" customWidth="1"/>
    <col min="12812" max="13057" width="9.140625" style="417"/>
    <col min="13058" max="13058" width="11.28515625" style="417" customWidth="1"/>
    <col min="13059" max="13059" width="9.140625" style="417" customWidth="1"/>
    <col min="13060" max="13060" width="9.140625" style="417"/>
    <col min="13061" max="13063" width="13.140625" style="417" customWidth="1"/>
    <col min="13064" max="13066" width="12.28515625" style="417" customWidth="1"/>
    <col min="13067" max="13067" width="31.42578125" style="417" customWidth="1"/>
    <col min="13068" max="13313" width="9.140625" style="417"/>
    <col min="13314" max="13314" width="11.28515625" style="417" customWidth="1"/>
    <col min="13315" max="13315" width="9.140625" style="417" customWidth="1"/>
    <col min="13316" max="13316" width="9.140625" style="417"/>
    <col min="13317" max="13319" width="13.140625" style="417" customWidth="1"/>
    <col min="13320" max="13322" width="12.28515625" style="417" customWidth="1"/>
    <col min="13323" max="13323" width="31.42578125" style="417" customWidth="1"/>
    <col min="13324" max="13569" width="9.140625" style="417"/>
    <col min="13570" max="13570" width="11.28515625" style="417" customWidth="1"/>
    <col min="13571" max="13571" width="9.140625" style="417" customWidth="1"/>
    <col min="13572" max="13572" width="9.140625" style="417"/>
    <col min="13573" max="13575" width="13.140625" style="417" customWidth="1"/>
    <col min="13576" max="13578" width="12.28515625" style="417" customWidth="1"/>
    <col min="13579" max="13579" width="31.42578125" style="417" customWidth="1"/>
    <col min="13580" max="13825" width="9.140625" style="417"/>
    <col min="13826" max="13826" width="11.28515625" style="417" customWidth="1"/>
    <col min="13827" max="13827" width="9.140625" style="417" customWidth="1"/>
    <col min="13828" max="13828" width="9.140625" style="417"/>
    <col min="13829" max="13831" width="13.140625" style="417" customWidth="1"/>
    <col min="13832" max="13834" width="12.28515625" style="417" customWidth="1"/>
    <col min="13835" max="13835" width="31.42578125" style="417" customWidth="1"/>
    <col min="13836" max="14081" width="9.140625" style="417"/>
    <col min="14082" max="14082" width="11.28515625" style="417" customWidth="1"/>
    <col min="14083" max="14083" width="9.140625" style="417" customWidth="1"/>
    <col min="14084" max="14084" width="9.140625" style="417"/>
    <col min="14085" max="14087" width="13.140625" style="417" customWidth="1"/>
    <col min="14088" max="14090" width="12.28515625" style="417" customWidth="1"/>
    <col min="14091" max="14091" width="31.42578125" style="417" customWidth="1"/>
    <col min="14092" max="14337" width="9.140625" style="417"/>
    <col min="14338" max="14338" width="11.28515625" style="417" customWidth="1"/>
    <col min="14339" max="14339" width="9.140625" style="417" customWidth="1"/>
    <col min="14340" max="14340" width="9.140625" style="417"/>
    <col min="14341" max="14343" width="13.140625" style="417" customWidth="1"/>
    <col min="14344" max="14346" width="12.28515625" style="417" customWidth="1"/>
    <col min="14347" max="14347" width="31.42578125" style="417" customWidth="1"/>
    <col min="14348" max="14593" width="9.140625" style="417"/>
    <col min="14594" max="14594" width="11.28515625" style="417" customWidth="1"/>
    <col min="14595" max="14595" width="9.140625" style="417" customWidth="1"/>
    <col min="14596" max="14596" width="9.140625" style="417"/>
    <col min="14597" max="14599" width="13.140625" style="417" customWidth="1"/>
    <col min="14600" max="14602" width="12.28515625" style="417" customWidth="1"/>
    <col min="14603" max="14603" width="31.42578125" style="417" customWidth="1"/>
    <col min="14604" max="14849" width="9.140625" style="417"/>
    <col min="14850" max="14850" width="11.28515625" style="417" customWidth="1"/>
    <col min="14851" max="14851" width="9.140625" style="417" customWidth="1"/>
    <col min="14852" max="14852" width="9.140625" style="417"/>
    <col min="14853" max="14855" width="13.140625" style="417" customWidth="1"/>
    <col min="14856" max="14858" width="12.28515625" style="417" customWidth="1"/>
    <col min="14859" max="14859" width="31.42578125" style="417" customWidth="1"/>
    <col min="14860" max="15105" width="9.140625" style="417"/>
    <col min="15106" max="15106" width="11.28515625" style="417" customWidth="1"/>
    <col min="15107" max="15107" width="9.140625" style="417" customWidth="1"/>
    <col min="15108" max="15108" width="9.140625" style="417"/>
    <col min="15109" max="15111" width="13.140625" style="417" customWidth="1"/>
    <col min="15112" max="15114" width="12.28515625" style="417" customWidth="1"/>
    <col min="15115" max="15115" width="31.42578125" style="417" customWidth="1"/>
    <col min="15116" max="15361" width="9.140625" style="417"/>
    <col min="15362" max="15362" width="11.28515625" style="417" customWidth="1"/>
    <col min="15363" max="15363" width="9.140625" style="417" customWidth="1"/>
    <col min="15364" max="15364" width="9.140625" style="417"/>
    <col min="15365" max="15367" width="13.140625" style="417" customWidth="1"/>
    <col min="15368" max="15370" width="12.28515625" style="417" customWidth="1"/>
    <col min="15371" max="15371" width="31.42578125" style="417" customWidth="1"/>
    <col min="15372" max="15617" width="9.140625" style="417"/>
    <col min="15618" max="15618" width="11.28515625" style="417" customWidth="1"/>
    <col min="15619" max="15619" width="9.140625" style="417" customWidth="1"/>
    <col min="15620" max="15620" width="9.140625" style="417"/>
    <col min="15621" max="15623" width="13.140625" style="417" customWidth="1"/>
    <col min="15624" max="15626" width="12.28515625" style="417" customWidth="1"/>
    <col min="15627" max="15627" width="31.42578125" style="417" customWidth="1"/>
    <col min="15628" max="15873" width="9.140625" style="417"/>
    <col min="15874" max="15874" width="11.28515625" style="417" customWidth="1"/>
    <col min="15875" max="15875" width="9.140625" style="417" customWidth="1"/>
    <col min="15876" max="15876" width="9.140625" style="417"/>
    <col min="15877" max="15879" width="13.140625" style="417" customWidth="1"/>
    <col min="15880" max="15882" width="12.28515625" style="417" customWidth="1"/>
    <col min="15883" max="15883" width="31.42578125" style="417" customWidth="1"/>
    <col min="15884" max="16129" width="9.140625" style="417"/>
    <col min="16130" max="16130" width="11.28515625" style="417" customWidth="1"/>
    <col min="16131" max="16131" width="9.140625" style="417" customWidth="1"/>
    <col min="16132" max="16132" width="9.140625" style="417"/>
    <col min="16133" max="16135" width="13.140625" style="417" customWidth="1"/>
    <col min="16136" max="16138" width="12.28515625" style="417" customWidth="1"/>
    <col min="16139" max="16139" width="31.42578125" style="417" customWidth="1"/>
    <col min="16140" max="16384" width="9.140625" style="417"/>
  </cols>
  <sheetData>
    <row r="1" spans="1:12" x14ac:dyDescent="0.2">
      <c r="K1" s="426" t="s">
        <v>618</v>
      </c>
      <c r="L1" s="426"/>
    </row>
    <row r="2" spans="1:12" x14ac:dyDescent="0.2">
      <c r="K2" s="426" t="s">
        <v>185</v>
      </c>
      <c r="L2" s="426"/>
    </row>
    <row r="3" spans="1:12" x14ac:dyDescent="0.2">
      <c r="K3" s="427" t="s">
        <v>573</v>
      </c>
      <c r="L3" s="427"/>
    </row>
    <row r="4" spans="1:12" x14ac:dyDescent="0.2">
      <c r="K4" s="426" t="s">
        <v>747</v>
      </c>
      <c r="L4" s="426"/>
    </row>
    <row r="5" spans="1:12" s="420" customFormat="1" ht="15.75" x14ac:dyDescent="0.25">
      <c r="A5" s="959" t="s">
        <v>260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</row>
    <row r="6" spans="1:12" s="420" customFormat="1" ht="42.75" customHeight="1" x14ac:dyDescent="0.2">
      <c r="A6" s="960" t="s">
        <v>748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</row>
    <row r="7" spans="1:12" ht="18.75" customHeight="1" x14ac:dyDescent="0.2">
      <c r="A7" s="961"/>
      <c r="B7" s="961"/>
      <c r="C7" s="961"/>
      <c r="D7" s="961"/>
      <c r="E7" s="961"/>
      <c r="F7" s="961"/>
      <c r="G7" s="961"/>
      <c r="H7" s="961"/>
      <c r="I7" s="961"/>
      <c r="J7" s="961"/>
      <c r="K7" s="961"/>
    </row>
    <row r="8" spans="1:12" ht="12.75" customHeight="1" x14ac:dyDescent="0.25">
      <c r="A8" s="959" t="s">
        <v>703</v>
      </c>
      <c r="B8" s="959"/>
      <c r="C8" s="959"/>
      <c r="D8" s="959"/>
      <c r="E8" s="959"/>
      <c r="F8" s="959"/>
      <c r="G8" s="959"/>
      <c r="H8" s="959"/>
      <c r="I8" s="959"/>
      <c r="J8" s="959"/>
      <c r="K8" s="959"/>
    </row>
    <row r="9" spans="1:12" ht="6.75" customHeight="1" x14ac:dyDescent="0.25">
      <c r="E9" s="428"/>
    </row>
    <row r="10" spans="1:12" ht="15.75" x14ac:dyDescent="0.2">
      <c r="A10" s="958" t="s">
        <v>261</v>
      </c>
      <c r="B10" s="958" t="s">
        <v>262</v>
      </c>
      <c r="C10" s="958" t="s">
        <v>263</v>
      </c>
      <c r="D10" s="958" t="s">
        <v>264</v>
      </c>
      <c r="E10" s="958" t="s">
        <v>265</v>
      </c>
      <c r="F10" s="958"/>
      <c r="G10" s="958"/>
      <c r="H10" s="958" t="s">
        <v>266</v>
      </c>
      <c r="I10" s="958"/>
      <c r="J10" s="958"/>
      <c r="K10" s="958" t="s">
        <v>267</v>
      </c>
    </row>
    <row r="11" spans="1:12" ht="15.75" x14ac:dyDescent="0.2">
      <c r="A11" s="958"/>
      <c r="B11" s="958"/>
      <c r="C11" s="958"/>
      <c r="D11" s="958"/>
      <c r="E11" s="958" t="s">
        <v>268</v>
      </c>
      <c r="F11" s="958"/>
      <c r="G11" s="958"/>
      <c r="H11" s="958" t="s">
        <v>268</v>
      </c>
      <c r="I11" s="958"/>
      <c r="J11" s="958"/>
      <c r="K11" s="958"/>
    </row>
    <row r="12" spans="1:12" ht="15.75" x14ac:dyDescent="0.2">
      <c r="A12" s="958"/>
      <c r="B12" s="958"/>
      <c r="C12" s="958"/>
      <c r="D12" s="958"/>
      <c r="E12" s="429">
        <v>2021</v>
      </c>
      <c r="F12" s="429">
        <v>2022</v>
      </c>
      <c r="G12" s="429">
        <v>2023</v>
      </c>
      <c r="H12" s="429" t="s">
        <v>269</v>
      </c>
      <c r="I12" s="429" t="s">
        <v>269</v>
      </c>
      <c r="J12" s="429" t="s">
        <v>269</v>
      </c>
      <c r="K12" s="958"/>
    </row>
    <row r="13" spans="1:12" ht="117" customHeight="1" x14ac:dyDescent="0.2">
      <c r="A13" s="958"/>
      <c r="B13" s="958"/>
      <c r="C13" s="958"/>
      <c r="D13" s="958"/>
      <c r="E13" s="429" t="s">
        <v>270</v>
      </c>
      <c r="F13" s="429" t="s">
        <v>271</v>
      </c>
      <c r="G13" s="429" t="s">
        <v>270</v>
      </c>
      <c r="H13" s="430">
        <v>44197</v>
      </c>
      <c r="I13" s="430">
        <v>44562</v>
      </c>
      <c r="J13" s="430">
        <v>44927</v>
      </c>
      <c r="K13" s="958"/>
    </row>
    <row r="14" spans="1:12" ht="94.5" x14ac:dyDescent="0.2">
      <c r="A14" s="429"/>
      <c r="B14" s="422" t="s">
        <v>272</v>
      </c>
      <c r="C14" s="431" t="s">
        <v>272</v>
      </c>
      <c r="D14" s="429" t="s">
        <v>272</v>
      </c>
      <c r="E14" s="429">
        <v>0</v>
      </c>
      <c r="F14" s="429">
        <v>0</v>
      </c>
      <c r="G14" s="429">
        <v>0</v>
      </c>
      <c r="H14" s="429">
        <v>0</v>
      </c>
      <c r="I14" s="429">
        <v>0</v>
      </c>
      <c r="J14" s="429">
        <v>0</v>
      </c>
      <c r="K14" s="422" t="s">
        <v>273</v>
      </c>
    </row>
    <row r="15" spans="1:12" ht="15.75" x14ac:dyDescent="0.2">
      <c r="A15" s="958" t="s">
        <v>274</v>
      </c>
      <c r="B15" s="958"/>
      <c r="C15" s="958"/>
      <c r="D15" s="958"/>
      <c r="E15" s="429">
        <v>0</v>
      </c>
      <c r="F15" s="429">
        <v>0</v>
      </c>
      <c r="G15" s="429">
        <v>0</v>
      </c>
      <c r="H15" s="429">
        <v>0</v>
      </c>
      <c r="I15" s="429">
        <v>0</v>
      </c>
      <c r="J15" s="429">
        <v>0</v>
      </c>
      <c r="K15" s="422"/>
    </row>
  </sheetData>
  <mergeCells count="14">
    <mergeCell ref="K10:K13"/>
    <mergeCell ref="E11:G11"/>
    <mergeCell ref="H11:J11"/>
    <mergeCell ref="A15:D15"/>
    <mergeCell ref="A5:K5"/>
    <mergeCell ref="A6:K6"/>
    <mergeCell ref="A7:K7"/>
    <mergeCell ref="A8:K8"/>
    <mergeCell ref="A10:A13"/>
    <mergeCell ref="B10:B13"/>
    <mergeCell ref="C10:C13"/>
    <mergeCell ref="D10:D13"/>
    <mergeCell ref="E10:G10"/>
    <mergeCell ref="H10:J10"/>
  </mergeCells>
  <pageMargins left="0.16" right="0.17" top="0.25" bottom="0.28999999999999998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opLeftCell="A4" zoomScaleSheetLayoutView="100" workbookViewId="0">
      <selection activeCell="B46" sqref="B46"/>
    </sheetView>
  </sheetViews>
  <sheetFormatPr defaultRowHeight="12.75" x14ac:dyDescent="0.2"/>
  <cols>
    <col min="1" max="1" width="5.7109375" style="417" customWidth="1"/>
    <col min="2" max="2" width="28" style="417" customWidth="1"/>
    <col min="3" max="3" width="78.85546875" style="475" customWidth="1"/>
    <col min="4" max="256" width="9.140625" style="417"/>
    <col min="257" max="257" width="5" style="417" customWidth="1"/>
    <col min="258" max="258" width="26.7109375" style="417" customWidth="1"/>
    <col min="259" max="259" width="69.7109375" style="417" customWidth="1"/>
    <col min="260" max="512" width="9.140625" style="417"/>
    <col min="513" max="513" width="5" style="417" customWidth="1"/>
    <col min="514" max="514" width="26.7109375" style="417" customWidth="1"/>
    <col min="515" max="515" width="69.7109375" style="417" customWidth="1"/>
    <col min="516" max="768" width="9.140625" style="417"/>
    <col min="769" max="769" width="5" style="417" customWidth="1"/>
    <col min="770" max="770" width="26.7109375" style="417" customWidth="1"/>
    <col min="771" max="771" width="69.7109375" style="417" customWidth="1"/>
    <col min="772" max="1024" width="9.140625" style="417"/>
    <col min="1025" max="1025" width="5" style="417" customWidth="1"/>
    <col min="1026" max="1026" width="26.7109375" style="417" customWidth="1"/>
    <col min="1027" max="1027" width="69.7109375" style="417" customWidth="1"/>
    <col min="1028" max="1280" width="9.140625" style="417"/>
    <col min="1281" max="1281" width="5" style="417" customWidth="1"/>
    <col min="1282" max="1282" width="26.7109375" style="417" customWidth="1"/>
    <col min="1283" max="1283" width="69.7109375" style="417" customWidth="1"/>
    <col min="1284" max="1536" width="9.140625" style="417"/>
    <col min="1537" max="1537" width="5" style="417" customWidth="1"/>
    <col min="1538" max="1538" width="26.7109375" style="417" customWidth="1"/>
    <col min="1539" max="1539" width="69.7109375" style="417" customWidth="1"/>
    <col min="1540" max="1792" width="9.140625" style="417"/>
    <col min="1793" max="1793" width="5" style="417" customWidth="1"/>
    <col min="1794" max="1794" width="26.7109375" style="417" customWidth="1"/>
    <col min="1795" max="1795" width="69.7109375" style="417" customWidth="1"/>
    <col min="1796" max="2048" width="9.140625" style="417"/>
    <col min="2049" max="2049" width="5" style="417" customWidth="1"/>
    <col min="2050" max="2050" width="26.7109375" style="417" customWidth="1"/>
    <col min="2051" max="2051" width="69.7109375" style="417" customWidth="1"/>
    <col min="2052" max="2304" width="9.140625" style="417"/>
    <col min="2305" max="2305" width="5" style="417" customWidth="1"/>
    <col min="2306" max="2306" width="26.7109375" style="417" customWidth="1"/>
    <col min="2307" max="2307" width="69.7109375" style="417" customWidth="1"/>
    <col min="2308" max="2560" width="9.140625" style="417"/>
    <col min="2561" max="2561" width="5" style="417" customWidth="1"/>
    <col min="2562" max="2562" width="26.7109375" style="417" customWidth="1"/>
    <col min="2563" max="2563" width="69.7109375" style="417" customWidth="1"/>
    <col min="2564" max="2816" width="9.140625" style="417"/>
    <col min="2817" max="2817" width="5" style="417" customWidth="1"/>
    <col min="2818" max="2818" width="26.7109375" style="417" customWidth="1"/>
    <col min="2819" max="2819" width="69.7109375" style="417" customWidth="1"/>
    <col min="2820" max="3072" width="9.140625" style="417"/>
    <col min="3073" max="3073" width="5" style="417" customWidth="1"/>
    <col min="3074" max="3074" width="26.7109375" style="417" customWidth="1"/>
    <col min="3075" max="3075" width="69.7109375" style="417" customWidth="1"/>
    <col min="3076" max="3328" width="9.140625" style="417"/>
    <col min="3329" max="3329" width="5" style="417" customWidth="1"/>
    <col min="3330" max="3330" width="26.7109375" style="417" customWidth="1"/>
    <col min="3331" max="3331" width="69.7109375" style="417" customWidth="1"/>
    <col min="3332" max="3584" width="9.140625" style="417"/>
    <col min="3585" max="3585" width="5" style="417" customWidth="1"/>
    <col min="3586" max="3586" width="26.7109375" style="417" customWidth="1"/>
    <col min="3587" max="3587" width="69.7109375" style="417" customWidth="1"/>
    <col min="3588" max="3840" width="9.140625" style="417"/>
    <col min="3841" max="3841" width="5" style="417" customWidth="1"/>
    <col min="3842" max="3842" width="26.7109375" style="417" customWidth="1"/>
    <col min="3843" max="3843" width="69.7109375" style="417" customWidth="1"/>
    <col min="3844" max="4096" width="9.140625" style="417"/>
    <col min="4097" max="4097" width="5" style="417" customWidth="1"/>
    <col min="4098" max="4098" width="26.7109375" style="417" customWidth="1"/>
    <col min="4099" max="4099" width="69.7109375" style="417" customWidth="1"/>
    <col min="4100" max="4352" width="9.140625" style="417"/>
    <col min="4353" max="4353" width="5" style="417" customWidth="1"/>
    <col min="4354" max="4354" width="26.7109375" style="417" customWidth="1"/>
    <col min="4355" max="4355" width="69.7109375" style="417" customWidth="1"/>
    <col min="4356" max="4608" width="9.140625" style="417"/>
    <col min="4609" max="4609" width="5" style="417" customWidth="1"/>
    <col min="4610" max="4610" width="26.7109375" style="417" customWidth="1"/>
    <col min="4611" max="4611" width="69.7109375" style="417" customWidth="1"/>
    <col min="4612" max="4864" width="9.140625" style="417"/>
    <col min="4865" max="4865" width="5" style="417" customWidth="1"/>
    <col min="4866" max="4866" width="26.7109375" style="417" customWidth="1"/>
    <col min="4867" max="4867" width="69.7109375" style="417" customWidth="1"/>
    <col min="4868" max="5120" width="9.140625" style="417"/>
    <col min="5121" max="5121" width="5" style="417" customWidth="1"/>
    <col min="5122" max="5122" width="26.7109375" style="417" customWidth="1"/>
    <col min="5123" max="5123" width="69.7109375" style="417" customWidth="1"/>
    <col min="5124" max="5376" width="9.140625" style="417"/>
    <col min="5377" max="5377" width="5" style="417" customWidth="1"/>
    <col min="5378" max="5378" width="26.7109375" style="417" customWidth="1"/>
    <col min="5379" max="5379" width="69.7109375" style="417" customWidth="1"/>
    <col min="5380" max="5632" width="9.140625" style="417"/>
    <col min="5633" max="5633" width="5" style="417" customWidth="1"/>
    <col min="5634" max="5634" width="26.7109375" style="417" customWidth="1"/>
    <col min="5635" max="5635" width="69.7109375" style="417" customWidth="1"/>
    <col min="5636" max="5888" width="9.140625" style="417"/>
    <col min="5889" max="5889" width="5" style="417" customWidth="1"/>
    <col min="5890" max="5890" width="26.7109375" style="417" customWidth="1"/>
    <col min="5891" max="5891" width="69.7109375" style="417" customWidth="1"/>
    <col min="5892" max="6144" width="9.140625" style="417"/>
    <col min="6145" max="6145" width="5" style="417" customWidth="1"/>
    <col min="6146" max="6146" width="26.7109375" style="417" customWidth="1"/>
    <col min="6147" max="6147" width="69.7109375" style="417" customWidth="1"/>
    <col min="6148" max="6400" width="9.140625" style="417"/>
    <col min="6401" max="6401" width="5" style="417" customWidth="1"/>
    <col min="6402" max="6402" width="26.7109375" style="417" customWidth="1"/>
    <col min="6403" max="6403" width="69.7109375" style="417" customWidth="1"/>
    <col min="6404" max="6656" width="9.140625" style="417"/>
    <col min="6657" max="6657" width="5" style="417" customWidth="1"/>
    <col min="6658" max="6658" width="26.7109375" style="417" customWidth="1"/>
    <col min="6659" max="6659" width="69.7109375" style="417" customWidth="1"/>
    <col min="6660" max="6912" width="9.140625" style="417"/>
    <col min="6913" max="6913" width="5" style="417" customWidth="1"/>
    <col min="6914" max="6914" width="26.7109375" style="417" customWidth="1"/>
    <col min="6915" max="6915" width="69.7109375" style="417" customWidth="1"/>
    <col min="6916" max="7168" width="9.140625" style="417"/>
    <col min="7169" max="7169" width="5" style="417" customWidth="1"/>
    <col min="7170" max="7170" width="26.7109375" style="417" customWidth="1"/>
    <col min="7171" max="7171" width="69.7109375" style="417" customWidth="1"/>
    <col min="7172" max="7424" width="9.140625" style="417"/>
    <col min="7425" max="7425" width="5" style="417" customWidth="1"/>
    <col min="7426" max="7426" width="26.7109375" style="417" customWidth="1"/>
    <col min="7427" max="7427" width="69.7109375" style="417" customWidth="1"/>
    <col min="7428" max="7680" width="9.140625" style="417"/>
    <col min="7681" max="7681" width="5" style="417" customWidth="1"/>
    <col min="7682" max="7682" width="26.7109375" style="417" customWidth="1"/>
    <col min="7683" max="7683" width="69.7109375" style="417" customWidth="1"/>
    <col min="7684" max="7936" width="9.140625" style="417"/>
    <col min="7937" max="7937" width="5" style="417" customWidth="1"/>
    <col min="7938" max="7938" width="26.7109375" style="417" customWidth="1"/>
    <col min="7939" max="7939" width="69.7109375" style="417" customWidth="1"/>
    <col min="7940" max="8192" width="9.140625" style="417"/>
    <col min="8193" max="8193" width="5" style="417" customWidth="1"/>
    <col min="8194" max="8194" width="26.7109375" style="417" customWidth="1"/>
    <col min="8195" max="8195" width="69.7109375" style="417" customWidth="1"/>
    <col min="8196" max="8448" width="9.140625" style="417"/>
    <col min="8449" max="8449" width="5" style="417" customWidth="1"/>
    <col min="8450" max="8450" width="26.7109375" style="417" customWidth="1"/>
    <col min="8451" max="8451" width="69.7109375" style="417" customWidth="1"/>
    <col min="8452" max="8704" width="9.140625" style="417"/>
    <col min="8705" max="8705" width="5" style="417" customWidth="1"/>
    <col min="8706" max="8706" width="26.7109375" style="417" customWidth="1"/>
    <col min="8707" max="8707" width="69.7109375" style="417" customWidth="1"/>
    <col min="8708" max="8960" width="9.140625" style="417"/>
    <col min="8961" max="8961" width="5" style="417" customWidth="1"/>
    <col min="8962" max="8962" width="26.7109375" style="417" customWidth="1"/>
    <col min="8963" max="8963" width="69.7109375" style="417" customWidth="1"/>
    <col min="8964" max="9216" width="9.140625" style="417"/>
    <col min="9217" max="9217" width="5" style="417" customWidth="1"/>
    <col min="9218" max="9218" width="26.7109375" style="417" customWidth="1"/>
    <col min="9219" max="9219" width="69.7109375" style="417" customWidth="1"/>
    <col min="9220" max="9472" width="9.140625" style="417"/>
    <col min="9473" max="9473" width="5" style="417" customWidth="1"/>
    <col min="9474" max="9474" width="26.7109375" style="417" customWidth="1"/>
    <col min="9475" max="9475" width="69.7109375" style="417" customWidth="1"/>
    <col min="9476" max="9728" width="9.140625" style="417"/>
    <col min="9729" max="9729" width="5" style="417" customWidth="1"/>
    <col min="9730" max="9730" width="26.7109375" style="417" customWidth="1"/>
    <col min="9731" max="9731" width="69.7109375" style="417" customWidth="1"/>
    <col min="9732" max="9984" width="9.140625" style="417"/>
    <col min="9985" max="9985" width="5" style="417" customWidth="1"/>
    <col min="9986" max="9986" width="26.7109375" style="417" customWidth="1"/>
    <col min="9987" max="9987" width="69.7109375" style="417" customWidth="1"/>
    <col min="9988" max="10240" width="9.140625" style="417"/>
    <col min="10241" max="10241" width="5" style="417" customWidth="1"/>
    <col min="10242" max="10242" width="26.7109375" style="417" customWidth="1"/>
    <col min="10243" max="10243" width="69.7109375" style="417" customWidth="1"/>
    <col min="10244" max="10496" width="9.140625" style="417"/>
    <col min="10497" max="10497" width="5" style="417" customWidth="1"/>
    <col min="10498" max="10498" width="26.7109375" style="417" customWidth="1"/>
    <col min="10499" max="10499" width="69.7109375" style="417" customWidth="1"/>
    <col min="10500" max="10752" width="9.140625" style="417"/>
    <col min="10753" max="10753" width="5" style="417" customWidth="1"/>
    <col min="10754" max="10754" width="26.7109375" style="417" customWidth="1"/>
    <col min="10755" max="10755" width="69.7109375" style="417" customWidth="1"/>
    <col min="10756" max="11008" width="9.140625" style="417"/>
    <col min="11009" max="11009" width="5" style="417" customWidth="1"/>
    <col min="11010" max="11010" width="26.7109375" style="417" customWidth="1"/>
    <col min="11011" max="11011" width="69.7109375" style="417" customWidth="1"/>
    <col min="11012" max="11264" width="9.140625" style="417"/>
    <col min="11265" max="11265" width="5" style="417" customWidth="1"/>
    <col min="11266" max="11266" width="26.7109375" style="417" customWidth="1"/>
    <col min="11267" max="11267" width="69.7109375" style="417" customWidth="1"/>
    <col min="11268" max="11520" width="9.140625" style="417"/>
    <col min="11521" max="11521" width="5" style="417" customWidth="1"/>
    <col min="11522" max="11522" width="26.7109375" style="417" customWidth="1"/>
    <col min="11523" max="11523" width="69.7109375" style="417" customWidth="1"/>
    <col min="11524" max="11776" width="9.140625" style="417"/>
    <col min="11777" max="11777" width="5" style="417" customWidth="1"/>
    <col min="11778" max="11778" width="26.7109375" style="417" customWidth="1"/>
    <col min="11779" max="11779" width="69.7109375" style="417" customWidth="1"/>
    <col min="11780" max="12032" width="9.140625" style="417"/>
    <col min="12033" max="12033" width="5" style="417" customWidth="1"/>
    <col min="12034" max="12034" width="26.7109375" style="417" customWidth="1"/>
    <col min="12035" max="12035" width="69.7109375" style="417" customWidth="1"/>
    <col min="12036" max="12288" width="9.140625" style="417"/>
    <col min="12289" max="12289" width="5" style="417" customWidth="1"/>
    <col min="12290" max="12290" width="26.7109375" style="417" customWidth="1"/>
    <col min="12291" max="12291" width="69.7109375" style="417" customWidth="1"/>
    <col min="12292" max="12544" width="9.140625" style="417"/>
    <col min="12545" max="12545" width="5" style="417" customWidth="1"/>
    <col min="12546" max="12546" width="26.7109375" style="417" customWidth="1"/>
    <col min="12547" max="12547" width="69.7109375" style="417" customWidth="1"/>
    <col min="12548" max="12800" width="9.140625" style="417"/>
    <col min="12801" max="12801" width="5" style="417" customWidth="1"/>
    <col min="12802" max="12802" width="26.7109375" style="417" customWidth="1"/>
    <col min="12803" max="12803" width="69.7109375" style="417" customWidth="1"/>
    <col min="12804" max="13056" width="9.140625" style="417"/>
    <col min="13057" max="13057" width="5" style="417" customWidth="1"/>
    <col min="13058" max="13058" width="26.7109375" style="417" customWidth="1"/>
    <col min="13059" max="13059" width="69.7109375" style="417" customWidth="1"/>
    <col min="13060" max="13312" width="9.140625" style="417"/>
    <col min="13313" max="13313" width="5" style="417" customWidth="1"/>
    <col min="13314" max="13314" width="26.7109375" style="417" customWidth="1"/>
    <col min="13315" max="13315" width="69.7109375" style="417" customWidth="1"/>
    <col min="13316" max="13568" width="9.140625" style="417"/>
    <col min="13569" max="13569" width="5" style="417" customWidth="1"/>
    <col min="13570" max="13570" width="26.7109375" style="417" customWidth="1"/>
    <col min="13571" max="13571" width="69.7109375" style="417" customWidth="1"/>
    <col min="13572" max="13824" width="9.140625" style="417"/>
    <col min="13825" max="13825" width="5" style="417" customWidth="1"/>
    <col min="13826" max="13826" width="26.7109375" style="417" customWidth="1"/>
    <col min="13827" max="13827" width="69.7109375" style="417" customWidth="1"/>
    <col min="13828" max="14080" width="9.140625" style="417"/>
    <col min="14081" max="14081" width="5" style="417" customWidth="1"/>
    <col min="14082" max="14082" width="26.7109375" style="417" customWidth="1"/>
    <col min="14083" max="14083" width="69.7109375" style="417" customWidth="1"/>
    <col min="14084" max="14336" width="9.140625" style="417"/>
    <col min="14337" max="14337" width="5" style="417" customWidth="1"/>
    <col min="14338" max="14338" width="26.7109375" style="417" customWidth="1"/>
    <col min="14339" max="14339" width="69.7109375" style="417" customWidth="1"/>
    <col min="14340" max="14592" width="9.140625" style="417"/>
    <col min="14593" max="14593" width="5" style="417" customWidth="1"/>
    <col min="14594" max="14594" width="26.7109375" style="417" customWidth="1"/>
    <col min="14595" max="14595" width="69.7109375" style="417" customWidth="1"/>
    <col min="14596" max="14848" width="9.140625" style="417"/>
    <col min="14849" max="14849" width="5" style="417" customWidth="1"/>
    <col min="14850" max="14850" width="26.7109375" style="417" customWidth="1"/>
    <col min="14851" max="14851" width="69.7109375" style="417" customWidth="1"/>
    <col min="14852" max="15104" width="9.140625" style="417"/>
    <col min="15105" max="15105" width="5" style="417" customWidth="1"/>
    <col min="15106" max="15106" width="26.7109375" style="417" customWidth="1"/>
    <col min="15107" max="15107" width="69.7109375" style="417" customWidth="1"/>
    <col min="15108" max="15360" width="9.140625" style="417"/>
    <col min="15361" max="15361" width="5" style="417" customWidth="1"/>
    <col min="15362" max="15362" width="26.7109375" style="417" customWidth="1"/>
    <col min="15363" max="15363" width="69.7109375" style="417" customWidth="1"/>
    <col min="15364" max="15616" width="9.140625" style="417"/>
    <col min="15617" max="15617" width="5" style="417" customWidth="1"/>
    <col min="15618" max="15618" width="26.7109375" style="417" customWidth="1"/>
    <col min="15619" max="15619" width="69.7109375" style="417" customWidth="1"/>
    <col min="15620" max="15872" width="9.140625" style="417"/>
    <col min="15873" max="15873" width="5" style="417" customWidth="1"/>
    <col min="15874" max="15874" width="26.7109375" style="417" customWidth="1"/>
    <col min="15875" max="15875" width="69.7109375" style="417" customWidth="1"/>
    <col min="15876" max="16128" width="9.140625" style="417"/>
    <col min="16129" max="16129" width="5" style="417" customWidth="1"/>
    <col min="16130" max="16130" width="26.7109375" style="417" customWidth="1"/>
    <col min="16131" max="16131" width="69.7109375" style="417" customWidth="1"/>
    <col min="16132" max="16384" width="9.140625" style="417"/>
  </cols>
  <sheetData>
    <row r="1" spans="1:4" x14ac:dyDescent="0.2">
      <c r="A1" s="474"/>
      <c r="B1" s="843" t="s">
        <v>620</v>
      </c>
      <c r="C1" s="843"/>
      <c r="D1" s="426"/>
    </row>
    <row r="2" spans="1:4" x14ac:dyDescent="0.2">
      <c r="A2" s="474"/>
      <c r="B2" s="843" t="s">
        <v>451</v>
      </c>
      <c r="C2" s="843"/>
      <c r="D2" s="426"/>
    </row>
    <row r="3" spans="1:4" ht="12.75" customHeight="1" x14ac:dyDescent="0.2">
      <c r="A3" s="474"/>
      <c r="B3" s="844" t="s">
        <v>559</v>
      </c>
      <c r="C3" s="844"/>
      <c r="D3" s="427"/>
    </row>
    <row r="4" spans="1:4" x14ac:dyDescent="0.2">
      <c r="A4" s="474"/>
      <c r="B4" s="843" t="s">
        <v>756</v>
      </c>
      <c r="C4" s="843"/>
      <c r="D4" s="426"/>
    </row>
    <row r="6" spans="1:4" ht="78" customHeight="1" x14ac:dyDescent="0.2">
      <c r="A6" s="860" t="s">
        <v>757</v>
      </c>
      <c r="B6" s="861"/>
      <c r="C6" s="861"/>
    </row>
    <row r="7" spans="1:4" ht="43.5" thickBot="1" x14ac:dyDescent="0.25">
      <c r="A7" s="859" t="s">
        <v>197</v>
      </c>
      <c r="B7" s="859"/>
      <c r="C7" s="476" t="s">
        <v>452</v>
      </c>
      <c r="D7" s="417" t="s">
        <v>453</v>
      </c>
    </row>
    <row r="8" spans="1:4" ht="38.25" thickBot="1" x14ac:dyDescent="0.25">
      <c r="A8" s="544">
        <v>616</v>
      </c>
      <c r="B8" s="545"/>
      <c r="C8" s="546" t="s">
        <v>569</v>
      </c>
    </row>
    <row r="9" spans="1:4" ht="94.5" thickBot="1" x14ac:dyDescent="0.25">
      <c r="A9" s="547">
        <v>616</v>
      </c>
      <c r="B9" s="548" t="s">
        <v>560</v>
      </c>
      <c r="C9" s="549" t="s">
        <v>330</v>
      </c>
    </row>
    <row r="10" spans="1:4" ht="94.5" thickBot="1" x14ac:dyDescent="0.25">
      <c r="A10" s="550">
        <v>616</v>
      </c>
      <c r="B10" s="534" t="s">
        <v>561</v>
      </c>
      <c r="C10" s="551" t="s">
        <v>562</v>
      </c>
    </row>
    <row r="11" spans="1:4" ht="75.75" thickBot="1" x14ac:dyDescent="0.25">
      <c r="A11" s="550">
        <v>616</v>
      </c>
      <c r="B11" s="534" t="s">
        <v>494</v>
      </c>
      <c r="C11" s="551" t="s">
        <v>563</v>
      </c>
    </row>
    <row r="12" spans="1:4" ht="38.25" thickBot="1" x14ac:dyDescent="0.25">
      <c r="A12" s="550">
        <v>616</v>
      </c>
      <c r="B12" s="534" t="s">
        <v>496</v>
      </c>
      <c r="C12" s="551" t="s">
        <v>497</v>
      </c>
    </row>
    <row r="13" spans="1:4" ht="57" thickBot="1" x14ac:dyDescent="0.25">
      <c r="A13" s="550">
        <v>616</v>
      </c>
      <c r="B13" s="534" t="s">
        <v>498</v>
      </c>
      <c r="C13" s="551" t="s">
        <v>499</v>
      </c>
    </row>
    <row r="14" spans="1:4" ht="38.25" thickBot="1" x14ac:dyDescent="0.25">
      <c r="A14" s="550">
        <v>616</v>
      </c>
      <c r="B14" s="534" t="s">
        <v>500</v>
      </c>
      <c r="C14" s="551" t="s">
        <v>501</v>
      </c>
    </row>
    <row r="15" spans="1:4" ht="63.75" thickBot="1" x14ac:dyDescent="0.25">
      <c r="A15" s="550">
        <v>616</v>
      </c>
      <c r="B15" s="729" t="s">
        <v>345</v>
      </c>
      <c r="C15" s="679" t="s">
        <v>608</v>
      </c>
    </row>
    <row r="16" spans="1:4" ht="75.75" thickBot="1" x14ac:dyDescent="0.25">
      <c r="A16" s="550">
        <v>616</v>
      </c>
      <c r="B16" s="534" t="s">
        <v>349</v>
      </c>
      <c r="C16" s="551" t="s">
        <v>564</v>
      </c>
    </row>
    <row r="17" spans="1:3" ht="57" thickBot="1" x14ac:dyDescent="0.25">
      <c r="A17" s="550">
        <v>616</v>
      </c>
      <c r="B17" s="534" t="s">
        <v>355</v>
      </c>
      <c r="C17" s="551" t="s">
        <v>356</v>
      </c>
    </row>
    <row r="18" spans="1:3" ht="94.5" thickBot="1" x14ac:dyDescent="0.25">
      <c r="A18" s="550">
        <v>616</v>
      </c>
      <c r="B18" s="534" t="s">
        <v>503</v>
      </c>
      <c r="C18" s="551" t="s">
        <v>504</v>
      </c>
    </row>
    <row r="19" spans="1:3" ht="57" thickBot="1" x14ac:dyDescent="0.25">
      <c r="A19" s="550">
        <v>616</v>
      </c>
      <c r="B19" s="534" t="s">
        <v>505</v>
      </c>
      <c r="C19" s="551" t="s">
        <v>506</v>
      </c>
    </row>
    <row r="20" spans="1:3" ht="94.5" thickBot="1" x14ac:dyDescent="0.25">
      <c r="A20" s="550">
        <v>616</v>
      </c>
      <c r="B20" s="534" t="s">
        <v>507</v>
      </c>
      <c r="C20" s="551" t="s">
        <v>508</v>
      </c>
    </row>
    <row r="21" spans="1:3" ht="38.25" thickBot="1" x14ac:dyDescent="0.25">
      <c r="A21" s="550">
        <v>616</v>
      </c>
      <c r="B21" s="534" t="s">
        <v>510</v>
      </c>
      <c r="C21" s="551" t="s">
        <v>511</v>
      </c>
    </row>
    <row r="22" spans="1:3" ht="57" thickBot="1" x14ac:dyDescent="0.25">
      <c r="A22" s="550">
        <v>616</v>
      </c>
      <c r="B22" s="534" t="s">
        <v>514</v>
      </c>
      <c r="C22" s="551" t="s">
        <v>515</v>
      </c>
    </row>
    <row r="23" spans="1:3" ht="38.25" thickBot="1" x14ac:dyDescent="0.25">
      <c r="A23" s="550">
        <v>616</v>
      </c>
      <c r="B23" s="726" t="s">
        <v>565</v>
      </c>
      <c r="C23" s="551" t="s">
        <v>566</v>
      </c>
    </row>
    <row r="24" spans="1:3" ht="57" thickBot="1" x14ac:dyDescent="0.25">
      <c r="A24" s="550">
        <v>616</v>
      </c>
      <c r="B24" s="552" t="s">
        <v>363</v>
      </c>
      <c r="C24" s="551" t="s">
        <v>364</v>
      </c>
    </row>
    <row r="25" spans="1:3" ht="38.25" thickBot="1" x14ac:dyDescent="0.25">
      <c r="A25" s="550">
        <v>616</v>
      </c>
      <c r="B25" s="552" t="s">
        <v>367</v>
      </c>
      <c r="C25" s="553" t="s">
        <v>570</v>
      </c>
    </row>
    <row r="26" spans="1:3" ht="38.25" thickBot="1" x14ac:dyDescent="0.25">
      <c r="A26" s="550">
        <v>616</v>
      </c>
      <c r="B26" s="534" t="s">
        <v>520</v>
      </c>
      <c r="C26" s="551" t="s">
        <v>521</v>
      </c>
    </row>
    <row r="27" spans="1:3" ht="94.5" thickBot="1" x14ac:dyDescent="0.25">
      <c r="A27" s="550">
        <v>616</v>
      </c>
      <c r="B27" s="534" t="s">
        <v>522</v>
      </c>
      <c r="C27" s="551" t="s">
        <v>523</v>
      </c>
    </row>
    <row r="28" spans="1:3" ht="113.25" thickBot="1" x14ac:dyDescent="0.25">
      <c r="A28" s="550">
        <v>616</v>
      </c>
      <c r="B28" s="534" t="s">
        <v>375</v>
      </c>
      <c r="C28" s="551" t="s">
        <v>376</v>
      </c>
    </row>
    <row r="29" spans="1:3" ht="94.5" thickBot="1" x14ac:dyDescent="0.25">
      <c r="A29" s="550">
        <v>616</v>
      </c>
      <c r="B29" s="534" t="s">
        <v>525</v>
      </c>
      <c r="C29" s="551" t="s">
        <v>526</v>
      </c>
    </row>
    <row r="30" spans="1:3" ht="113.25" thickBot="1" x14ac:dyDescent="0.25">
      <c r="A30" s="550">
        <v>616</v>
      </c>
      <c r="B30" s="534" t="s">
        <v>527</v>
      </c>
      <c r="C30" s="551" t="s">
        <v>528</v>
      </c>
    </row>
    <row r="31" spans="1:3" ht="57" thickBot="1" x14ac:dyDescent="0.25">
      <c r="A31" s="550">
        <v>616</v>
      </c>
      <c r="B31" s="534" t="s">
        <v>529</v>
      </c>
      <c r="C31" s="551" t="s">
        <v>567</v>
      </c>
    </row>
    <row r="32" spans="1:3" ht="75.75" thickBot="1" x14ac:dyDescent="0.25">
      <c r="A32" s="550">
        <v>616</v>
      </c>
      <c r="B32" s="534" t="s">
        <v>531</v>
      </c>
      <c r="C32" s="551" t="s">
        <v>568</v>
      </c>
    </row>
    <row r="33" spans="1:3" ht="38.25" thickBot="1" x14ac:dyDescent="0.25">
      <c r="A33" s="550">
        <v>616</v>
      </c>
      <c r="B33" s="534" t="s">
        <v>533</v>
      </c>
      <c r="C33" s="551" t="s">
        <v>534</v>
      </c>
    </row>
    <row r="34" spans="1:3" x14ac:dyDescent="0.2">
      <c r="A34" s="853">
        <v>616</v>
      </c>
      <c r="B34" s="853" t="s">
        <v>381</v>
      </c>
      <c r="C34" s="856" t="s">
        <v>382</v>
      </c>
    </row>
    <row r="35" spans="1:3" x14ac:dyDescent="0.2">
      <c r="A35" s="834"/>
      <c r="B35" s="854"/>
      <c r="C35" s="857"/>
    </row>
    <row r="36" spans="1:3" ht="31.5" customHeight="1" thickBot="1" x14ac:dyDescent="0.25">
      <c r="A36" s="835"/>
      <c r="B36" s="855"/>
      <c r="C36" s="858"/>
    </row>
    <row r="37" spans="1:3" ht="57" thickBot="1" x14ac:dyDescent="0.25">
      <c r="A37" s="550">
        <v>616</v>
      </c>
      <c r="B37" s="534" t="s">
        <v>540</v>
      </c>
      <c r="C37" s="551" t="s">
        <v>541</v>
      </c>
    </row>
    <row r="38" spans="1:3" ht="75.75" thickBot="1" x14ac:dyDescent="0.25">
      <c r="A38" s="550">
        <v>616</v>
      </c>
      <c r="B38" s="552" t="s">
        <v>542</v>
      </c>
      <c r="C38" s="553" t="s">
        <v>571</v>
      </c>
    </row>
    <row r="39" spans="1:3" ht="75.75" thickBot="1" x14ac:dyDescent="0.25">
      <c r="A39" s="550">
        <v>616</v>
      </c>
      <c r="B39" s="534" t="s">
        <v>552</v>
      </c>
      <c r="C39" s="551" t="s">
        <v>553</v>
      </c>
    </row>
    <row r="40" spans="1:3" ht="94.5" thickBot="1" x14ac:dyDescent="0.25">
      <c r="A40" s="550">
        <v>616</v>
      </c>
      <c r="B40" s="552" t="s">
        <v>556</v>
      </c>
      <c r="C40" s="553" t="s">
        <v>572</v>
      </c>
    </row>
    <row r="41" spans="1:3" ht="57" thickBot="1" x14ac:dyDescent="0.25">
      <c r="A41" s="550">
        <v>616</v>
      </c>
      <c r="B41" s="534" t="s">
        <v>393</v>
      </c>
      <c r="C41" s="551" t="s">
        <v>394</v>
      </c>
    </row>
    <row r="42" spans="1:3" ht="38.25" thickBot="1" x14ac:dyDescent="0.25">
      <c r="A42" s="550">
        <v>616</v>
      </c>
      <c r="B42" s="534" t="s">
        <v>399</v>
      </c>
      <c r="C42" s="551" t="s">
        <v>400</v>
      </c>
    </row>
    <row r="43" spans="1:3" ht="19.5" thickBot="1" x14ac:dyDescent="0.25">
      <c r="A43" s="550">
        <v>616</v>
      </c>
      <c r="B43" s="534" t="s">
        <v>403</v>
      </c>
      <c r="C43" s="551" t="s">
        <v>404</v>
      </c>
    </row>
    <row r="44" spans="1:3" s="480" customFormat="1" ht="56.25" x14ac:dyDescent="0.2">
      <c r="A44" s="477" t="s">
        <v>189</v>
      </c>
      <c r="B44" s="478" t="s">
        <v>727</v>
      </c>
      <c r="C44" s="479" t="s">
        <v>454</v>
      </c>
    </row>
    <row r="45" spans="1:3" s="480" customFormat="1" ht="56.25" x14ac:dyDescent="0.2">
      <c r="A45" s="477" t="s">
        <v>189</v>
      </c>
      <c r="B45" s="478" t="s">
        <v>728</v>
      </c>
      <c r="C45" s="479" t="s">
        <v>455</v>
      </c>
    </row>
    <row r="46" spans="1:3" s="480" customFormat="1" ht="37.5" x14ac:dyDescent="0.2">
      <c r="A46" s="477" t="s">
        <v>610</v>
      </c>
      <c r="B46" s="478" t="s">
        <v>645</v>
      </c>
      <c r="C46" s="479" t="s">
        <v>637</v>
      </c>
    </row>
    <row r="47" spans="1:3" s="480" customFormat="1" ht="56.25" x14ac:dyDescent="0.2">
      <c r="A47" s="477" t="s">
        <v>610</v>
      </c>
      <c r="B47" s="478" t="s">
        <v>646</v>
      </c>
      <c r="C47" s="479" t="s">
        <v>416</v>
      </c>
    </row>
    <row r="48" spans="1:3" s="480" customFormat="1" ht="75" x14ac:dyDescent="0.2">
      <c r="A48" s="477" t="s">
        <v>610</v>
      </c>
      <c r="B48" s="478" t="s">
        <v>647</v>
      </c>
      <c r="C48" s="479" t="s">
        <v>456</v>
      </c>
    </row>
    <row r="49" spans="1:3" s="480" customFormat="1" ht="56.25" x14ac:dyDescent="0.2">
      <c r="A49" s="477" t="s">
        <v>610</v>
      </c>
      <c r="B49" s="478" t="s">
        <v>648</v>
      </c>
      <c r="C49" s="479" t="s">
        <v>457</v>
      </c>
    </row>
    <row r="50" spans="1:3" s="480" customFormat="1" ht="56.25" x14ac:dyDescent="0.2">
      <c r="A50" s="477" t="s">
        <v>610</v>
      </c>
      <c r="B50" s="478" t="s">
        <v>719</v>
      </c>
      <c r="C50" s="479" t="s">
        <v>720</v>
      </c>
    </row>
    <row r="51" spans="1:3" s="480" customFormat="1" ht="24" customHeight="1" x14ac:dyDescent="0.2">
      <c r="A51" s="477" t="s">
        <v>610</v>
      </c>
      <c r="B51" s="478" t="s">
        <v>649</v>
      </c>
      <c r="C51" s="479" t="s">
        <v>458</v>
      </c>
    </row>
    <row r="52" spans="1:3" s="480" customFormat="1" ht="36.75" customHeight="1" x14ac:dyDescent="0.2">
      <c r="A52" s="477" t="s">
        <v>610</v>
      </c>
      <c r="B52" s="478" t="s">
        <v>709</v>
      </c>
      <c r="C52" s="479" t="s">
        <v>710</v>
      </c>
    </row>
    <row r="53" spans="1:3" s="480" customFormat="1" ht="24" customHeight="1" x14ac:dyDescent="0.2">
      <c r="A53" s="477" t="s">
        <v>610</v>
      </c>
      <c r="B53" s="478" t="s">
        <v>655</v>
      </c>
      <c r="C53" s="479" t="s">
        <v>656</v>
      </c>
    </row>
    <row r="54" spans="1:3" s="480" customFormat="1" ht="37.5" x14ac:dyDescent="0.2">
      <c r="A54" s="477" t="s">
        <v>610</v>
      </c>
      <c r="B54" s="478" t="s">
        <v>650</v>
      </c>
      <c r="C54" s="479" t="s">
        <v>459</v>
      </c>
    </row>
    <row r="55" spans="1:3" s="480" customFormat="1" ht="56.25" x14ac:dyDescent="0.2">
      <c r="A55" s="477" t="s">
        <v>610</v>
      </c>
      <c r="B55" s="478" t="s">
        <v>651</v>
      </c>
      <c r="C55" s="479" t="s">
        <v>421</v>
      </c>
    </row>
    <row r="56" spans="1:3" s="480" customFormat="1" ht="37.5" x14ac:dyDescent="0.2">
      <c r="A56" s="477" t="s">
        <v>610</v>
      </c>
      <c r="B56" s="478" t="s">
        <v>657</v>
      </c>
      <c r="C56" s="479" t="s">
        <v>419</v>
      </c>
    </row>
    <row r="57" spans="1:3" s="480" customFormat="1" ht="22.5" customHeight="1" x14ac:dyDescent="0.2">
      <c r="A57" s="477" t="s">
        <v>610</v>
      </c>
      <c r="B57" s="478" t="s">
        <v>653</v>
      </c>
      <c r="C57" s="479" t="s">
        <v>460</v>
      </c>
    </row>
    <row r="58" spans="1:3" ht="93.75" x14ac:dyDescent="0.2">
      <c r="A58" s="481" t="s">
        <v>610</v>
      </c>
      <c r="B58" s="482" t="s">
        <v>654</v>
      </c>
      <c r="C58" s="483" t="s">
        <v>461</v>
      </c>
    </row>
    <row r="59" spans="1:3" ht="75" x14ac:dyDescent="0.2">
      <c r="A59" s="481" t="s">
        <v>610</v>
      </c>
      <c r="B59" s="482" t="s">
        <v>658</v>
      </c>
      <c r="C59" s="483" t="s">
        <v>427</v>
      </c>
    </row>
    <row r="60" spans="1:3" ht="37.5" x14ac:dyDescent="0.2">
      <c r="A60" s="481" t="s">
        <v>610</v>
      </c>
      <c r="B60" s="482" t="s">
        <v>659</v>
      </c>
      <c r="C60" s="483" t="s">
        <v>429</v>
      </c>
    </row>
    <row r="61" spans="1:3" s="480" customFormat="1" ht="56.25" x14ac:dyDescent="0.2">
      <c r="A61" s="477" t="s">
        <v>610</v>
      </c>
      <c r="B61" s="478" t="s">
        <v>660</v>
      </c>
      <c r="C61" s="479" t="s">
        <v>435</v>
      </c>
    </row>
    <row r="62" spans="1:3" s="480" customFormat="1" ht="56.25" x14ac:dyDescent="0.2">
      <c r="A62" s="477" t="s">
        <v>610</v>
      </c>
      <c r="B62" s="478" t="s">
        <v>661</v>
      </c>
      <c r="C62" s="479" t="s">
        <v>437</v>
      </c>
    </row>
    <row r="63" spans="1:3" s="480" customFormat="1" ht="135" customHeight="1" x14ac:dyDescent="0.2">
      <c r="A63" s="477" t="s">
        <v>610</v>
      </c>
      <c r="B63" s="478" t="s">
        <v>662</v>
      </c>
      <c r="C63" s="479" t="s">
        <v>462</v>
      </c>
    </row>
    <row r="64" spans="1:3" s="480" customFormat="1" ht="112.5" x14ac:dyDescent="0.2">
      <c r="A64" s="477" t="s">
        <v>610</v>
      </c>
      <c r="B64" s="478" t="s">
        <v>663</v>
      </c>
      <c r="C64" s="479" t="s">
        <v>463</v>
      </c>
    </row>
    <row r="65" spans="1:3" s="480" customFormat="1" ht="112.5" x14ac:dyDescent="0.2">
      <c r="A65" s="477" t="s">
        <v>610</v>
      </c>
      <c r="B65" s="478" t="s">
        <v>664</v>
      </c>
      <c r="C65" s="479" t="s">
        <v>464</v>
      </c>
    </row>
    <row r="66" spans="1:3" s="480" customFormat="1" ht="75" x14ac:dyDescent="0.2">
      <c r="A66" s="477" t="s">
        <v>610</v>
      </c>
      <c r="B66" s="478" t="s">
        <v>665</v>
      </c>
      <c r="C66" s="479" t="s">
        <v>465</v>
      </c>
    </row>
    <row r="67" spans="1:3" s="480" customFormat="1" ht="75" x14ac:dyDescent="0.2">
      <c r="A67" s="477" t="s">
        <v>610</v>
      </c>
      <c r="B67" s="478" t="s">
        <v>666</v>
      </c>
      <c r="C67" s="479" t="s">
        <v>466</v>
      </c>
    </row>
    <row r="68" spans="1:3" s="480" customFormat="1" ht="37.5" x14ac:dyDescent="0.2">
      <c r="A68" s="477" t="s">
        <v>610</v>
      </c>
      <c r="B68" s="478" t="s">
        <v>667</v>
      </c>
      <c r="C68" s="479" t="s">
        <v>635</v>
      </c>
    </row>
    <row r="69" spans="1:3" s="480" customFormat="1" ht="37.5" x14ac:dyDescent="0.2">
      <c r="A69" s="477" t="s">
        <v>610</v>
      </c>
      <c r="B69" s="478" t="s">
        <v>680</v>
      </c>
      <c r="C69" s="479" t="s">
        <v>681</v>
      </c>
    </row>
    <row r="70" spans="1:3" s="480" customFormat="1" ht="93.75" x14ac:dyDescent="0.2">
      <c r="A70" s="477" t="s">
        <v>610</v>
      </c>
      <c r="B70" s="478" t="s">
        <v>721</v>
      </c>
      <c r="C70" s="479" t="s">
        <v>722</v>
      </c>
    </row>
    <row r="71" spans="1:3" s="480" customFormat="1" ht="56.25" x14ac:dyDescent="0.2">
      <c r="A71" s="477" t="s">
        <v>610</v>
      </c>
      <c r="B71" s="478" t="s">
        <v>668</v>
      </c>
      <c r="C71" s="479" t="s">
        <v>636</v>
      </c>
    </row>
    <row r="72" spans="1:3" s="480" customFormat="1" ht="112.5" x14ac:dyDescent="0.2">
      <c r="A72" s="477" t="s">
        <v>610</v>
      </c>
      <c r="B72" s="478" t="s">
        <v>669</v>
      </c>
      <c r="C72" s="479" t="s">
        <v>609</v>
      </c>
    </row>
    <row r="73" spans="1:3" s="480" customFormat="1" ht="93.75" x14ac:dyDescent="0.2">
      <c r="A73" s="477" t="s">
        <v>610</v>
      </c>
      <c r="B73" s="478" t="s">
        <v>670</v>
      </c>
      <c r="C73" s="479" t="s">
        <v>467</v>
      </c>
    </row>
    <row r="74" spans="1:3" s="480" customFormat="1" ht="75" x14ac:dyDescent="0.2">
      <c r="A74" s="477" t="s">
        <v>610</v>
      </c>
      <c r="B74" s="478" t="s">
        <v>671</v>
      </c>
      <c r="C74" s="479" t="s">
        <v>468</v>
      </c>
    </row>
    <row r="75" spans="1:3" ht="38.25" customHeight="1" x14ac:dyDescent="0.2">
      <c r="A75" s="481" t="s">
        <v>610</v>
      </c>
      <c r="B75" s="482" t="s">
        <v>672</v>
      </c>
      <c r="C75" s="483" t="s">
        <v>469</v>
      </c>
    </row>
    <row r="76" spans="1:3" ht="38.25" customHeight="1" x14ac:dyDescent="0.2">
      <c r="A76" s="481" t="s">
        <v>610</v>
      </c>
      <c r="B76" s="482" t="s">
        <v>673</v>
      </c>
      <c r="C76" s="483" t="s">
        <v>448</v>
      </c>
    </row>
    <row r="77" spans="1:3" ht="113.25" customHeight="1" x14ac:dyDescent="0.2">
      <c r="A77" s="481" t="s">
        <v>610</v>
      </c>
      <c r="B77" s="482" t="s">
        <v>674</v>
      </c>
      <c r="C77" s="483" t="s">
        <v>675</v>
      </c>
    </row>
    <row r="78" spans="1:3" ht="37.5" x14ac:dyDescent="0.2">
      <c r="A78" s="484" t="s">
        <v>610</v>
      </c>
      <c r="B78" s="484" t="s">
        <v>677</v>
      </c>
      <c r="C78" s="485" t="s">
        <v>470</v>
      </c>
    </row>
    <row r="79" spans="1:3" ht="37.5" x14ac:dyDescent="0.2">
      <c r="A79" s="484" t="s">
        <v>610</v>
      </c>
      <c r="B79" s="484" t="s">
        <v>678</v>
      </c>
      <c r="C79" s="485" t="s">
        <v>471</v>
      </c>
    </row>
    <row r="80" spans="1:3" ht="75" x14ac:dyDescent="0.2">
      <c r="A80" s="484" t="s">
        <v>610</v>
      </c>
      <c r="B80" s="484" t="s">
        <v>676</v>
      </c>
      <c r="C80" s="485" t="s">
        <v>472</v>
      </c>
    </row>
    <row r="81" spans="1:3" ht="56.25" x14ac:dyDescent="0.2">
      <c r="A81" s="484" t="s">
        <v>610</v>
      </c>
      <c r="B81" s="484" t="s">
        <v>679</v>
      </c>
      <c r="C81" s="485" t="s">
        <v>473</v>
      </c>
    </row>
  </sheetData>
  <mergeCells count="9">
    <mergeCell ref="B34:B36"/>
    <mergeCell ref="C34:C36"/>
    <mergeCell ref="A34:A36"/>
    <mergeCell ref="A7:B7"/>
    <mergeCell ref="B1:C1"/>
    <mergeCell ref="B2:C2"/>
    <mergeCell ref="B3:C3"/>
    <mergeCell ref="B4:C4"/>
    <mergeCell ref="A6:C6"/>
  </mergeCells>
  <pageMargins left="0.17" right="0.17" top="0" bottom="0" header="0.31496062992125984" footer="0.24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3"/>
  <sheetViews>
    <sheetView view="pageBreakPreview" zoomScaleNormal="120" zoomScaleSheetLayoutView="100" workbookViewId="0">
      <selection activeCell="F21" sqref="F21"/>
    </sheetView>
  </sheetViews>
  <sheetFormatPr defaultRowHeight="12.75" x14ac:dyDescent="0.2"/>
  <cols>
    <col min="1" max="1" width="0.140625" style="435" customWidth="1"/>
    <col min="2" max="2" width="21.28515625" style="473" customWidth="1"/>
    <col min="3" max="3" width="48.85546875" style="435" customWidth="1"/>
    <col min="4" max="6" width="13.7109375" style="435" customWidth="1"/>
    <col min="7" max="256" width="9.140625" style="435"/>
    <col min="257" max="257" width="0.140625" style="435" customWidth="1"/>
    <col min="258" max="258" width="22" style="435" customWidth="1"/>
    <col min="259" max="259" width="51" style="435" customWidth="1"/>
    <col min="260" max="262" width="13.7109375" style="435" customWidth="1"/>
    <col min="263" max="512" width="9.140625" style="435"/>
    <col min="513" max="513" width="0.140625" style="435" customWidth="1"/>
    <col min="514" max="514" width="22" style="435" customWidth="1"/>
    <col min="515" max="515" width="51" style="435" customWidth="1"/>
    <col min="516" max="518" width="13.7109375" style="435" customWidth="1"/>
    <col min="519" max="768" width="9.140625" style="435"/>
    <col min="769" max="769" width="0.140625" style="435" customWidth="1"/>
    <col min="770" max="770" width="22" style="435" customWidth="1"/>
    <col min="771" max="771" width="51" style="435" customWidth="1"/>
    <col min="772" max="774" width="13.7109375" style="435" customWidth="1"/>
    <col min="775" max="1024" width="9.140625" style="435"/>
    <col min="1025" max="1025" width="0.140625" style="435" customWidth="1"/>
    <col min="1026" max="1026" width="22" style="435" customWidth="1"/>
    <col min="1027" max="1027" width="51" style="435" customWidth="1"/>
    <col min="1028" max="1030" width="13.7109375" style="435" customWidth="1"/>
    <col min="1031" max="1280" width="9.140625" style="435"/>
    <col min="1281" max="1281" width="0.140625" style="435" customWidth="1"/>
    <col min="1282" max="1282" width="22" style="435" customWidth="1"/>
    <col min="1283" max="1283" width="51" style="435" customWidth="1"/>
    <col min="1284" max="1286" width="13.7109375" style="435" customWidth="1"/>
    <col min="1287" max="1536" width="9.140625" style="435"/>
    <col min="1537" max="1537" width="0.140625" style="435" customWidth="1"/>
    <col min="1538" max="1538" width="22" style="435" customWidth="1"/>
    <col min="1539" max="1539" width="51" style="435" customWidth="1"/>
    <col min="1540" max="1542" width="13.7109375" style="435" customWidth="1"/>
    <col min="1543" max="1792" width="9.140625" style="435"/>
    <col min="1793" max="1793" width="0.140625" style="435" customWidth="1"/>
    <col min="1794" max="1794" width="22" style="435" customWidth="1"/>
    <col min="1795" max="1795" width="51" style="435" customWidth="1"/>
    <col min="1796" max="1798" width="13.7109375" style="435" customWidth="1"/>
    <col min="1799" max="2048" width="9.140625" style="435"/>
    <col min="2049" max="2049" width="0.140625" style="435" customWidth="1"/>
    <col min="2050" max="2050" width="22" style="435" customWidth="1"/>
    <col min="2051" max="2051" width="51" style="435" customWidth="1"/>
    <col min="2052" max="2054" width="13.7109375" style="435" customWidth="1"/>
    <col min="2055" max="2304" width="9.140625" style="435"/>
    <col min="2305" max="2305" width="0.140625" style="435" customWidth="1"/>
    <col min="2306" max="2306" width="22" style="435" customWidth="1"/>
    <col min="2307" max="2307" width="51" style="435" customWidth="1"/>
    <col min="2308" max="2310" width="13.7109375" style="435" customWidth="1"/>
    <col min="2311" max="2560" width="9.140625" style="435"/>
    <col min="2561" max="2561" width="0.140625" style="435" customWidth="1"/>
    <col min="2562" max="2562" width="22" style="435" customWidth="1"/>
    <col min="2563" max="2563" width="51" style="435" customWidth="1"/>
    <col min="2564" max="2566" width="13.7109375" style="435" customWidth="1"/>
    <col min="2567" max="2816" width="9.140625" style="435"/>
    <col min="2817" max="2817" width="0.140625" style="435" customWidth="1"/>
    <col min="2818" max="2818" width="22" style="435" customWidth="1"/>
    <col min="2819" max="2819" width="51" style="435" customWidth="1"/>
    <col min="2820" max="2822" width="13.7109375" style="435" customWidth="1"/>
    <col min="2823" max="3072" width="9.140625" style="435"/>
    <col min="3073" max="3073" width="0.140625" style="435" customWidth="1"/>
    <col min="3074" max="3074" width="22" style="435" customWidth="1"/>
    <col min="3075" max="3075" width="51" style="435" customWidth="1"/>
    <col min="3076" max="3078" width="13.7109375" style="435" customWidth="1"/>
    <col min="3079" max="3328" width="9.140625" style="435"/>
    <col min="3329" max="3329" width="0.140625" style="435" customWidth="1"/>
    <col min="3330" max="3330" width="22" style="435" customWidth="1"/>
    <col min="3331" max="3331" width="51" style="435" customWidth="1"/>
    <col min="3332" max="3334" width="13.7109375" style="435" customWidth="1"/>
    <col min="3335" max="3584" width="9.140625" style="435"/>
    <col min="3585" max="3585" width="0.140625" style="435" customWidth="1"/>
    <col min="3586" max="3586" width="22" style="435" customWidth="1"/>
    <col min="3587" max="3587" width="51" style="435" customWidth="1"/>
    <col min="3588" max="3590" width="13.7109375" style="435" customWidth="1"/>
    <col min="3591" max="3840" width="9.140625" style="435"/>
    <col min="3841" max="3841" width="0.140625" style="435" customWidth="1"/>
    <col min="3842" max="3842" width="22" style="435" customWidth="1"/>
    <col min="3843" max="3843" width="51" style="435" customWidth="1"/>
    <col min="3844" max="3846" width="13.7109375" style="435" customWidth="1"/>
    <col min="3847" max="4096" width="9.140625" style="435"/>
    <col min="4097" max="4097" width="0.140625" style="435" customWidth="1"/>
    <col min="4098" max="4098" width="22" style="435" customWidth="1"/>
    <col min="4099" max="4099" width="51" style="435" customWidth="1"/>
    <col min="4100" max="4102" width="13.7109375" style="435" customWidth="1"/>
    <col min="4103" max="4352" width="9.140625" style="435"/>
    <col min="4353" max="4353" width="0.140625" style="435" customWidth="1"/>
    <col min="4354" max="4354" width="22" style="435" customWidth="1"/>
    <col min="4355" max="4355" width="51" style="435" customWidth="1"/>
    <col min="4356" max="4358" width="13.7109375" style="435" customWidth="1"/>
    <col min="4359" max="4608" width="9.140625" style="435"/>
    <col min="4609" max="4609" width="0.140625" style="435" customWidth="1"/>
    <col min="4610" max="4610" width="22" style="435" customWidth="1"/>
    <col min="4611" max="4611" width="51" style="435" customWidth="1"/>
    <col min="4612" max="4614" width="13.7109375" style="435" customWidth="1"/>
    <col min="4615" max="4864" width="9.140625" style="435"/>
    <col min="4865" max="4865" width="0.140625" style="435" customWidth="1"/>
    <col min="4866" max="4866" width="22" style="435" customWidth="1"/>
    <col min="4867" max="4867" width="51" style="435" customWidth="1"/>
    <col min="4868" max="4870" width="13.7109375" style="435" customWidth="1"/>
    <col min="4871" max="5120" width="9.140625" style="435"/>
    <col min="5121" max="5121" width="0.140625" style="435" customWidth="1"/>
    <col min="5122" max="5122" width="22" style="435" customWidth="1"/>
    <col min="5123" max="5123" width="51" style="435" customWidth="1"/>
    <col min="5124" max="5126" width="13.7109375" style="435" customWidth="1"/>
    <col min="5127" max="5376" width="9.140625" style="435"/>
    <col min="5377" max="5377" width="0.140625" style="435" customWidth="1"/>
    <col min="5378" max="5378" width="22" style="435" customWidth="1"/>
    <col min="5379" max="5379" width="51" style="435" customWidth="1"/>
    <col min="5380" max="5382" width="13.7109375" style="435" customWidth="1"/>
    <col min="5383" max="5632" width="9.140625" style="435"/>
    <col min="5633" max="5633" width="0.140625" style="435" customWidth="1"/>
    <col min="5634" max="5634" width="22" style="435" customWidth="1"/>
    <col min="5635" max="5635" width="51" style="435" customWidth="1"/>
    <col min="5636" max="5638" width="13.7109375" style="435" customWidth="1"/>
    <col min="5639" max="5888" width="9.140625" style="435"/>
    <col min="5889" max="5889" width="0.140625" style="435" customWidth="1"/>
    <col min="5890" max="5890" width="22" style="435" customWidth="1"/>
    <col min="5891" max="5891" width="51" style="435" customWidth="1"/>
    <col min="5892" max="5894" width="13.7109375" style="435" customWidth="1"/>
    <col min="5895" max="6144" width="9.140625" style="435"/>
    <col min="6145" max="6145" width="0.140625" style="435" customWidth="1"/>
    <col min="6146" max="6146" width="22" style="435" customWidth="1"/>
    <col min="6147" max="6147" width="51" style="435" customWidth="1"/>
    <col min="6148" max="6150" width="13.7109375" style="435" customWidth="1"/>
    <col min="6151" max="6400" width="9.140625" style="435"/>
    <col min="6401" max="6401" width="0.140625" style="435" customWidth="1"/>
    <col min="6402" max="6402" width="22" style="435" customWidth="1"/>
    <col min="6403" max="6403" width="51" style="435" customWidth="1"/>
    <col min="6404" max="6406" width="13.7109375" style="435" customWidth="1"/>
    <col min="6407" max="6656" width="9.140625" style="435"/>
    <col min="6657" max="6657" width="0.140625" style="435" customWidth="1"/>
    <col min="6658" max="6658" width="22" style="435" customWidth="1"/>
    <col min="6659" max="6659" width="51" style="435" customWidth="1"/>
    <col min="6660" max="6662" width="13.7109375" style="435" customWidth="1"/>
    <col min="6663" max="6912" width="9.140625" style="435"/>
    <col min="6913" max="6913" width="0.140625" style="435" customWidth="1"/>
    <col min="6914" max="6914" width="22" style="435" customWidth="1"/>
    <col min="6915" max="6915" width="51" style="435" customWidth="1"/>
    <col min="6916" max="6918" width="13.7109375" style="435" customWidth="1"/>
    <col min="6919" max="7168" width="9.140625" style="435"/>
    <col min="7169" max="7169" width="0.140625" style="435" customWidth="1"/>
    <col min="7170" max="7170" width="22" style="435" customWidth="1"/>
    <col min="7171" max="7171" width="51" style="435" customWidth="1"/>
    <col min="7172" max="7174" width="13.7109375" style="435" customWidth="1"/>
    <col min="7175" max="7424" width="9.140625" style="435"/>
    <col min="7425" max="7425" width="0.140625" style="435" customWidth="1"/>
    <col min="7426" max="7426" width="22" style="435" customWidth="1"/>
    <col min="7427" max="7427" width="51" style="435" customWidth="1"/>
    <col min="7428" max="7430" width="13.7109375" style="435" customWidth="1"/>
    <col min="7431" max="7680" width="9.140625" style="435"/>
    <col min="7681" max="7681" width="0.140625" style="435" customWidth="1"/>
    <col min="7682" max="7682" width="22" style="435" customWidth="1"/>
    <col min="7683" max="7683" width="51" style="435" customWidth="1"/>
    <col min="7684" max="7686" width="13.7109375" style="435" customWidth="1"/>
    <col min="7687" max="7936" width="9.140625" style="435"/>
    <col min="7937" max="7937" width="0.140625" style="435" customWidth="1"/>
    <col min="7938" max="7938" width="22" style="435" customWidth="1"/>
    <col min="7939" max="7939" width="51" style="435" customWidth="1"/>
    <col min="7940" max="7942" width="13.7109375" style="435" customWidth="1"/>
    <col min="7943" max="8192" width="9.140625" style="435"/>
    <col min="8193" max="8193" width="0.140625" style="435" customWidth="1"/>
    <col min="8194" max="8194" width="22" style="435" customWidth="1"/>
    <col min="8195" max="8195" width="51" style="435" customWidth="1"/>
    <col min="8196" max="8198" width="13.7109375" style="435" customWidth="1"/>
    <col min="8199" max="8448" width="9.140625" style="435"/>
    <col min="8449" max="8449" width="0.140625" style="435" customWidth="1"/>
    <col min="8450" max="8450" width="22" style="435" customWidth="1"/>
    <col min="8451" max="8451" width="51" style="435" customWidth="1"/>
    <col min="8452" max="8454" width="13.7109375" style="435" customWidth="1"/>
    <col min="8455" max="8704" width="9.140625" style="435"/>
    <col min="8705" max="8705" width="0.140625" style="435" customWidth="1"/>
    <col min="8706" max="8706" width="22" style="435" customWidth="1"/>
    <col min="8707" max="8707" width="51" style="435" customWidth="1"/>
    <col min="8708" max="8710" width="13.7109375" style="435" customWidth="1"/>
    <col min="8711" max="8960" width="9.140625" style="435"/>
    <col min="8961" max="8961" width="0.140625" style="435" customWidth="1"/>
    <col min="8962" max="8962" width="22" style="435" customWidth="1"/>
    <col min="8963" max="8963" width="51" style="435" customWidth="1"/>
    <col min="8964" max="8966" width="13.7109375" style="435" customWidth="1"/>
    <col min="8967" max="9216" width="9.140625" style="435"/>
    <col min="9217" max="9217" width="0.140625" style="435" customWidth="1"/>
    <col min="9218" max="9218" width="22" style="435" customWidth="1"/>
    <col min="9219" max="9219" width="51" style="435" customWidth="1"/>
    <col min="9220" max="9222" width="13.7109375" style="435" customWidth="1"/>
    <col min="9223" max="9472" width="9.140625" style="435"/>
    <col min="9473" max="9473" width="0.140625" style="435" customWidth="1"/>
    <col min="9474" max="9474" width="22" style="435" customWidth="1"/>
    <col min="9475" max="9475" width="51" style="435" customWidth="1"/>
    <col min="9476" max="9478" width="13.7109375" style="435" customWidth="1"/>
    <col min="9479" max="9728" width="9.140625" style="435"/>
    <col min="9729" max="9729" width="0.140625" style="435" customWidth="1"/>
    <col min="9730" max="9730" width="22" style="435" customWidth="1"/>
    <col min="9731" max="9731" width="51" style="435" customWidth="1"/>
    <col min="9732" max="9734" width="13.7109375" style="435" customWidth="1"/>
    <col min="9735" max="9984" width="9.140625" style="435"/>
    <col min="9985" max="9985" width="0.140625" style="435" customWidth="1"/>
    <col min="9986" max="9986" width="22" style="435" customWidth="1"/>
    <col min="9987" max="9987" width="51" style="435" customWidth="1"/>
    <col min="9988" max="9990" width="13.7109375" style="435" customWidth="1"/>
    <col min="9991" max="10240" width="9.140625" style="435"/>
    <col min="10241" max="10241" width="0.140625" style="435" customWidth="1"/>
    <col min="10242" max="10242" width="22" style="435" customWidth="1"/>
    <col min="10243" max="10243" width="51" style="435" customWidth="1"/>
    <col min="10244" max="10246" width="13.7109375" style="435" customWidth="1"/>
    <col min="10247" max="10496" width="9.140625" style="435"/>
    <col min="10497" max="10497" width="0.140625" style="435" customWidth="1"/>
    <col min="10498" max="10498" width="22" style="435" customWidth="1"/>
    <col min="10499" max="10499" width="51" style="435" customWidth="1"/>
    <col min="10500" max="10502" width="13.7109375" style="435" customWidth="1"/>
    <col min="10503" max="10752" width="9.140625" style="435"/>
    <col min="10753" max="10753" width="0.140625" style="435" customWidth="1"/>
    <col min="10754" max="10754" width="22" style="435" customWidth="1"/>
    <col min="10755" max="10755" width="51" style="435" customWidth="1"/>
    <col min="10756" max="10758" width="13.7109375" style="435" customWidth="1"/>
    <col min="10759" max="11008" width="9.140625" style="435"/>
    <col min="11009" max="11009" width="0.140625" style="435" customWidth="1"/>
    <col min="11010" max="11010" width="22" style="435" customWidth="1"/>
    <col min="11011" max="11011" width="51" style="435" customWidth="1"/>
    <col min="11012" max="11014" width="13.7109375" style="435" customWidth="1"/>
    <col min="11015" max="11264" width="9.140625" style="435"/>
    <col min="11265" max="11265" width="0.140625" style="435" customWidth="1"/>
    <col min="11266" max="11266" width="22" style="435" customWidth="1"/>
    <col min="11267" max="11267" width="51" style="435" customWidth="1"/>
    <col min="11268" max="11270" width="13.7109375" style="435" customWidth="1"/>
    <col min="11271" max="11520" width="9.140625" style="435"/>
    <col min="11521" max="11521" width="0.140625" style="435" customWidth="1"/>
    <col min="11522" max="11522" width="22" style="435" customWidth="1"/>
    <col min="11523" max="11523" width="51" style="435" customWidth="1"/>
    <col min="11524" max="11526" width="13.7109375" style="435" customWidth="1"/>
    <col min="11527" max="11776" width="9.140625" style="435"/>
    <col min="11777" max="11777" width="0.140625" style="435" customWidth="1"/>
    <col min="11778" max="11778" width="22" style="435" customWidth="1"/>
    <col min="11779" max="11779" width="51" style="435" customWidth="1"/>
    <col min="11780" max="11782" width="13.7109375" style="435" customWidth="1"/>
    <col min="11783" max="12032" width="9.140625" style="435"/>
    <col min="12033" max="12033" width="0.140625" style="435" customWidth="1"/>
    <col min="12034" max="12034" width="22" style="435" customWidth="1"/>
    <col min="12035" max="12035" width="51" style="435" customWidth="1"/>
    <col min="12036" max="12038" width="13.7109375" style="435" customWidth="1"/>
    <col min="12039" max="12288" width="9.140625" style="435"/>
    <col min="12289" max="12289" width="0.140625" style="435" customWidth="1"/>
    <col min="12290" max="12290" width="22" style="435" customWidth="1"/>
    <col min="12291" max="12291" width="51" style="435" customWidth="1"/>
    <col min="12292" max="12294" width="13.7109375" style="435" customWidth="1"/>
    <col min="12295" max="12544" width="9.140625" style="435"/>
    <col min="12545" max="12545" width="0.140625" style="435" customWidth="1"/>
    <col min="12546" max="12546" width="22" style="435" customWidth="1"/>
    <col min="12547" max="12547" width="51" style="435" customWidth="1"/>
    <col min="12548" max="12550" width="13.7109375" style="435" customWidth="1"/>
    <col min="12551" max="12800" width="9.140625" style="435"/>
    <col min="12801" max="12801" width="0.140625" style="435" customWidth="1"/>
    <col min="12802" max="12802" width="22" style="435" customWidth="1"/>
    <col min="12803" max="12803" width="51" style="435" customWidth="1"/>
    <col min="12804" max="12806" width="13.7109375" style="435" customWidth="1"/>
    <col min="12807" max="13056" width="9.140625" style="435"/>
    <col min="13057" max="13057" width="0.140625" style="435" customWidth="1"/>
    <col min="13058" max="13058" width="22" style="435" customWidth="1"/>
    <col min="13059" max="13059" width="51" style="435" customWidth="1"/>
    <col min="13060" max="13062" width="13.7109375" style="435" customWidth="1"/>
    <col min="13063" max="13312" width="9.140625" style="435"/>
    <col min="13313" max="13313" width="0.140625" style="435" customWidth="1"/>
    <col min="13314" max="13314" width="22" style="435" customWidth="1"/>
    <col min="13315" max="13315" width="51" style="435" customWidth="1"/>
    <col min="13316" max="13318" width="13.7109375" style="435" customWidth="1"/>
    <col min="13319" max="13568" width="9.140625" style="435"/>
    <col min="13569" max="13569" width="0.140625" style="435" customWidth="1"/>
    <col min="13570" max="13570" width="22" style="435" customWidth="1"/>
    <col min="13571" max="13571" width="51" style="435" customWidth="1"/>
    <col min="13572" max="13574" width="13.7109375" style="435" customWidth="1"/>
    <col min="13575" max="13824" width="9.140625" style="435"/>
    <col min="13825" max="13825" width="0.140625" style="435" customWidth="1"/>
    <col min="13826" max="13826" width="22" style="435" customWidth="1"/>
    <col min="13827" max="13827" width="51" style="435" customWidth="1"/>
    <col min="13828" max="13830" width="13.7109375" style="435" customWidth="1"/>
    <col min="13831" max="14080" width="9.140625" style="435"/>
    <col min="14081" max="14081" width="0.140625" style="435" customWidth="1"/>
    <col min="14082" max="14082" width="22" style="435" customWidth="1"/>
    <col min="14083" max="14083" width="51" style="435" customWidth="1"/>
    <col min="14084" max="14086" width="13.7109375" style="435" customWidth="1"/>
    <col min="14087" max="14336" width="9.140625" style="435"/>
    <col min="14337" max="14337" width="0.140625" style="435" customWidth="1"/>
    <col min="14338" max="14338" width="22" style="435" customWidth="1"/>
    <col min="14339" max="14339" width="51" style="435" customWidth="1"/>
    <col min="14340" max="14342" width="13.7109375" style="435" customWidth="1"/>
    <col min="14343" max="14592" width="9.140625" style="435"/>
    <col min="14593" max="14593" width="0.140625" style="435" customWidth="1"/>
    <col min="14594" max="14594" width="22" style="435" customWidth="1"/>
    <col min="14595" max="14595" width="51" style="435" customWidth="1"/>
    <col min="14596" max="14598" width="13.7109375" style="435" customWidth="1"/>
    <col min="14599" max="14848" width="9.140625" style="435"/>
    <col min="14849" max="14849" width="0.140625" style="435" customWidth="1"/>
    <col min="14850" max="14850" width="22" style="435" customWidth="1"/>
    <col min="14851" max="14851" width="51" style="435" customWidth="1"/>
    <col min="14852" max="14854" width="13.7109375" style="435" customWidth="1"/>
    <col min="14855" max="15104" width="9.140625" style="435"/>
    <col min="15105" max="15105" width="0.140625" style="435" customWidth="1"/>
    <col min="15106" max="15106" width="22" style="435" customWidth="1"/>
    <col min="15107" max="15107" width="51" style="435" customWidth="1"/>
    <col min="15108" max="15110" width="13.7109375" style="435" customWidth="1"/>
    <col min="15111" max="15360" width="9.140625" style="435"/>
    <col min="15361" max="15361" width="0.140625" style="435" customWidth="1"/>
    <col min="15362" max="15362" width="22" style="435" customWidth="1"/>
    <col min="15363" max="15363" width="51" style="435" customWidth="1"/>
    <col min="15364" max="15366" width="13.7109375" style="435" customWidth="1"/>
    <col min="15367" max="15616" width="9.140625" style="435"/>
    <col min="15617" max="15617" width="0.140625" style="435" customWidth="1"/>
    <col min="15618" max="15618" width="22" style="435" customWidth="1"/>
    <col min="15619" max="15619" width="51" style="435" customWidth="1"/>
    <col min="15620" max="15622" width="13.7109375" style="435" customWidth="1"/>
    <col min="15623" max="15872" width="9.140625" style="435"/>
    <col min="15873" max="15873" width="0.140625" style="435" customWidth="1"/>
    <col min="15874" max="15874" width="22" style="435" customWidth="1"/>
    <col min="15875" max="15875" width="51" style="435" customWidth="1"/>
    <col min="15876" max="15878" width="13.7109375" style="435" customWidth="1"/>
    <col min="15879" max="16128" width="9.140625" style="435"/>
    <col min="16129" max="16129" width="0.140625" style="435" customWidth="1"/>
    <col min="16130" max="16130" width="22" style="435" customWidth="1"/>
    <col min="16131" max="16131" width="51" style="435" customWidth="1"/>
    <col min="16132" max="16134" width="13.7109375" style="435" customWidth="1"/>
    <col min="16135" max="16384" width="9.140625" style="435"/>
  </cols>
  <sheetData>
    <row r="1" spans="2:10" x14ac:dyDescent="0.2">
      <c r="B1" s="432"/>
      <c r="C1" s="432"/>
      <c r="D1" s="426"/>
      <c r="E1" s="426" t="s">
        <v>612</v>
      </c>
      <c r="F1" s="426"/>
      <c r="G1" s="433"/>
      <c r="H1" s="426"/>
      <c r="I1" s="426"/>
      <c r="J1" s="434"/>
    </row>
    <row r="2" spans="2:10" x14ac:dyDescent="0.2">
      <c r="B2" s="432"/>
      <c r="C2" s="432"/>
      <c r="D2" s="426"/>
      <c r="E2" s="426" t="s">
        <v>185</v>
      </c>
      <c r="F2" s="426"/>
      <c r="G2" s="433"/>
      <c r="H2" s="426"/>
      <c r="I2" s="426"/>
      <c r="J2" s="434"/>
    </row>
    <row r="3" spans="2:10" ht="12.75" customHeight="1" x14ac:dyDescent="0.2">
      <c r="B3" s="432"/>
      <c r="C3" s="432"/>
      <c r="D3" s="427"/>
      <c r="E3" s="844" t="s">
        <v>573</v>
      </c>
      <c r="F3" s="844"/>
      <c r="G3" s="433"/>
      <c r="H3" s="426"/>
      <c r="I3" s="426"/>
      <c r="J3" s="434"/>
    </row>
    <row r="4" spans="2:10" x14ac:dyDescent="0.2">
      <c r="B4" s="432"/>
      <c r="C4" s="432"/>
      <c r="D4" s="426"/>
      <c r="E4" s="426" t="s">
        <v>729</v>
      </c>
      <c r="F4" s="426"/>
      <c r="G4" s="433"/>
      <c r="H4" s="426"/>
      <c r="I4" s="426"/>
      <c r="J4" s="434"/>
    </row>
    <row r="5" spans="2:10" ht="12.95" customHeight="1" x14ac:dyDescent="0.2">
      <c r="B5" s="432"/>
      <c r="C5" s="432"/>
      <c r="D5" s="433"/>
      <c r="E5" s="433"/>
      <c r="F5" s="432"/>
      <c r="G5" s="433"/>
      <c r="H5" s="433"/>
      <c r="I5" s="433"/>
      <c r="J5" s="434"/>
    </row>
    <row r="6" spans="2:10" ht="12.95" customHeight="1" x14ac:dyDescent="0.2">
      <c r="B6" s="432"/>
      <c r="C6" s="432"/>
      <c r="D6" s="433"/>
      <c r="E6" s="433"/>
      <c r="F6" s="432"/>
      <c r="G6" s="433"/>
      <c r="H6" s="433"/>
      <c r="I6" s="433"/>
      <c r="J6" s="434"/>
    </row>
    <row r="7" spans="2:10" x14ac:dyDescent="0.2">
      <c r="B7" s="862" t="s">
        <v>275</v>
      </c>
      <c r="C7" s="862"/>
      <c r="D7" s="862"/>
      <c r="E7" s="862"/>
      <c r="F7" s="862"/>
      <c r="G7" s="436"/>
      <c r="H7" s="436"/>
      <c r="I7" s="436"/>
      <c r="J7" s="434"/>
    </row>
    <row r="8" spans="2:10" x14ac:dyDescent="0.2">
      <c r="B8" s="862" t="s">
        <v>574</v>
      </c>
      <c r="C8" s="862"/>
      <c r="D8" s="862"/>
      <c r="E8" s="862"/>
      <c r="F8" s="862"/>
      <c r="G8" s="437"/>
      <c r="H8" s="437"/>
      <c r="I8" s="437"/>
      <c r="J8" s="434"/>
    </row>
    <row r="9" spans="2:10" x14ac:dyDescent="0.2">
      <c r="B9" s="863" t="s">
        <v>730</v>
      </c>
      <c r="C9" s="863"/>
      <c r="D9" s="863"/>
      <c r="E9" s="863"/>
      <c r="F9" s="863"/>
      <c r="G9" s="426"/>
      <c r="H9" s="426"/>
      <c r="I9" s="426"/>
      <c r="J9" s="434"/>
    </row>
    <row r="10" spans="2:10" ht="13.5" thickBot="1" x14ac:dyDescent="0.25">
      <c r="B10" s="432"/>
      <c r="C10" s="432"/>
      <c r="D10" s="433"/>
      <c r="F10" s="438" t="s">
        <v>182</v>
      </c>
      <c r="G10" s="433"/>
      <c r="H10" s="433"/>
      <c r="I10" s="438"/>
      <c r="J10" s="434"/>
    </row>
    <row r="11" spans="2:10" ht="20.25" customHeight="1" thickBot="1" x14ac:dyDescent="0.25">
      <c r="B11" s="439" t="s">
        <v>276</v>
      </c>
      <c r="C11" s="439" t="s">
        <v>277</v>
      </c>
      <c r="D11" s="440">
        <v>2021</v>
      </c>
      <c r="E11" s="440" t="s">
        <v>691</v>
      </c>
      <c r="F11" s="440" t="s">
        <v>731</v>
      </c>
    </row>
    <row r="12" spans="2:10" s="444" customFormat="1" x14ac:dyDescent="0.2">
      <c r="B12" s="441" t="s">
        <v>278</v>
      </c>
      <c r="C12" s="442" t="s">
        <v>279</v>
      </c>
      <c r="D12" s="442">
        <f>D13+D18+D24+D28+D36+D39+D43+D52+D58+D65+D68+D71</f>
        <v>14093255</v>
      </c>
      <c r="E12" s="442">
        <f>E13+E18+E24+E28+E36+E39+E43+E52+E58+E65+E68+E71</f>
        <v>14408000</v>
      </c>
      <c r="F12" s="443">
        <f>F13+F18+F24+F28+F36+F39+F43+F52+F58+F65+F68+F71</f>
        <v>14741000</v>
      </c>
    </row>
    <row r="13" spans="2:10" s="444" customFormat="1" x14ac:dyDescent="0.2">
      <c r="B13" s="445" t="s">
        <v>280</v>
      </c>
      <c r="C13" s="446" t="s">
        <v>281</v>
      </c>
      <c r="D13" s="447">
        <f>D14</f>
        <v>9077000</v>
      </c>
      <c r="E13" s="447">
        <f>E14</f>
        <v>9455000</v>
      </c>
      <c r="F13" s="448">
        <f>F14</f>
        <v>9894000</v>
      </c>
    </row>
    <row r="14" spans="2:10" x14ac:dyDescent="0.2">
      <c r="B14" s="449" t="s">
        <v>282</v>
      </c>
      <c r="C14" s="450" t="s">
        <v>283</v>
      </c>
      <c r="D14" s="451">
        <f>D15</f>
        <v>9077000</v>
      </c>
      <c r="E14" s="451">
        <f>E15</f>
        <v>9455000</v>
      </c>
      <c r="F14" s="452">
        <f>F15+F16+F17</f>
        <v>9894000</v>
      </c>
    </row>
    <row r="15" spans="2:10" ht="63.75" x14ac:dyDescent="0.2">
      <c r="B15" s="449" t="s">
        <v>284</v>
      </c>
      <c r="C15" s="450" t="s">
        <v>285</v>
      </c>
      <c r="D15" s="451">
        <v>9077000</v>
      </c>
      <c r="E15" s="451">
        <v>9455000</v>
      </c>
      <c r="F15" s="452">
        <v>9894000</v>
      </c>
    </row>
    <row r="16" spans="2:10" ht="93.75" customHeight="1" x14ac:dyDescent="0.2">
      <c r="B16" s="449" t="s">
        <v>286</v>
      </c>
      <c r="C16" s="450" t="s">
        <v>287</v>
      </c>
      <c r="D16" s="451"/>
      <c r="E16" s="451"/>
      <c r="F16" s="452"/>
    </row>
    <row r="17" spans="2:6" ht="38.25" x14ac:dyDescent="0.2">
      <c r="B17" s="449" t="s">
        <v>288</v>
      </c>
      <c r="C17" s="450" t="s">
        <v>289</v>
      </c>
      <c r="D17" s="451"/>
      <c r="E17" s="451"/>
      <c r="F17" s="452"/>
    </row>
    <row r="18" spans="2:6" s="444" customFormat="1" ht="38.25" x14ac:dyDescent="0.2">
      <c r="B18" s="445" t="s">
        <v>290</v>
      </c>
      <c r="C18" s="446" t="s">
        <v>291</v>
      </c>
      <c r="D18" s="447">
        <f>D19</f>
        <v>2305255</v>
      </c>
      <c r="E18" s="447">
        <f>E19</f>
        <v>2399000</v>
      </c>
      <c r="F18" s="448">
        <f>F19</f>
        <v>2399000</v>
      </c>
    </row>
    <row r="19" spans="2:6" ht="25.5" x14ac:dyDescent="0.2">
      <c r="B19" s="449" t="s">
        <v>292</v>
      </c>
      <c r="C19" s="450" t="s">
        <v>293</v>
      </c>
      <c r="D19" s="451">
        <f>D20+D21+D22+D23</f>
        <v>2305255</v>
      </c>
      <c r="E19" s="451">
        <f>E20+E21+E22+E23</f>
        <v>2399000</v>
      </c>
      <c r="F19" s="452">
        <f>F20+F21+F22+F23</f>
        <v>2399000</v>
      </c>
    </row>
    <row r="20" spans="2:6" ht="76.5" x14ac:dyDescent="0.2">
      <c r="B20" s="449" t="s">
        <v>294</v>
      </c>
      <c r="C20" s="450" t="s">
        <v>295</v>
      </c>
      <c r="D20" s="451">
        <v>1062684</v>
      </c>
      <c r="E20" s="451">
        <v>1104408</v>
      </c>
      <c r="F20" s="451">
        <v>1104408</v>
      </c>
    </row>
    <row r="21" spans="2:6" ht="89.25" x14ac:dyDescent="0.2">
      <c r="B21" s="449" t="s">
        <v>296</v>
      </c>
      <c r="C21" s="450" t="s">
        <v>297</v>
      </c>
      <c r="D21" s="451">
        <v>5333</v>
      </c>
      <c r="E21" s="451">
        <v>5443</v>
      </c>
      <c r="F21" s="451">
        <v>5443</v>
      </c>
    </row>
    <row r="22" spans="2:6" ht="76.5" x14ac:dyDescent="0.2">
      <c r="B22" s="449" t="s">
        <v>298</v>
      </c>
      <c r="C22" s="450" t="s">
        <v>299</v>
      </c>
      <c r="D22" s="451">
        <v>1384199</v>
      </c>
      <c r="E22" s="451">
        <v>1429276</v>
      </c>
      <c r="F22" s="451">
        <v>1429276</v>
      </c>
    </row>
    <row r="23" spans="2:6" ht="52.5" customHeight="1" x14ac:dyDescent="0.2">
      <c r="B23" s="449" t="s">
        <v>300</v>
      </c>
      <c r="C23" s="450" t="s">
        <v>301</v>
      </c>
      <c r="D23" s="451">
        <v>-146961</v>
      </c>
      <c r="E23" s="451">
        <v>-140127</v>
      </c>
      <c r="F23" s="451">
        <v>-140127</v>
      </c>
    </row>
    <row r="24" spans="2:6" s="444" customFormat="1" x14ac:dyDescent="0.2">
      <c r="B24" s="445" t="s">
        <v>302</v>
      </c>
      <c r="C24" s="446" t="s">
        <v>303</v>
      </c>
      <c r="D24" s="447">
        <f>D25</f>
        <v>112000</v>
      </c>
      <c r="E24" s="447">
        <f>E25</f>
        <v>116000</v>
      </c>
      <c r="F24" s="448">
        <f>F25</f>
        <v>121000</v>
      </c>
    </row>
    <row r="25" spans="2:6" x14ac:dyDescent="0.2">
      <c r="B25" s="449" t="s">
        <v>304</v>
      </c>
      <c r="C25" s="450" t="s">
        <v>305</v>
      </c>
      <c r="D25" s="451">
        <f>D26+D27</f>
        <v>112000</v>
      </c>
      <c r="E25" s="451">
        <f>E26+E27</f>
        <v>116000</v>
      </c>
      <c r="F25" s="452">
        <f>F26+F27</f>
        <v>121000</v>
      </c>
    </row>
    <row r="26" spans="2:6" x14ac:dyDescent="0.2">
      <c r="B26" s="449" t="s">
        <v>306</v>
      </c>
      <c r="C26" s="450" t="s">
        <v>305</v>
      </c>
      <c r="D26" s="451">
        <v>112000</v>
      </c>
      <c r="E26" s="451">
        <v>116000</v>
      </c>
      <c r="F26" s="452">
        <v>121000</v>
      </c>
    </row>
    <row r="27" spans="2:6" ht="25.5" x14ac:dyDescent="0.2">
      <c r="B27" s="449" t="s">
        <v>307</v>
      </c>
      <c r="C27" s="450" t="s">
        <v>308</v>
      </c>
      <c r="D27" s="451"/>
      <c r="E27" s="451"/>
      <c r="F27" s="452"/>
    </row>
    <row r="28" spans="2:6" s="444" customFormat="1" x14ac:dyDescent="0.2">
      <c r="B28" s="445" t="s">
        <v>309</v>
      </c>
      <c r="C28" s="446" t="s">
        <v>310</v>
      </c>
      <c r="D28" s="447">
        <f>D29+D31</f>
        <v>2484000</v>
      </c>
      <c r="E28" s="447">
        <f>E29+E31</f>
        <v>2322000</v>
      </c>
      <c r="F28" s="448">
        <f>F29+F31</f>
        <v>2276000</v>
      </c>
    </row>
    <row r="29" spans="2:6" x14ac:dyDescent="0.2">
      <c r="B29" s="449" t="s">
        <v>311</v>
      </c>
      <c r="C29" s="450" t="s">
        <v>312</v>
      </c>
      <c r="D29" s="451">
        <f>D30</f>
        <v>496000</v>
      </c>
      <c r="E29" s="451">
        <f>E30</f>
        <v>380000</v>
      </c>
      <c r="F29" s="452">
        <f>F30</f>
        <v>380000</v>
      </c>
    </row>
    <row r="30" spans="2:6" ht="38.25" x14ac:dyDescent="0.2">
      <c r="B30" s="449" t="s">
        <v>313</v>
      </c>
      <c r="C30" s="450" t="s">
        <v>314</v>
      </c>
      <c r="D30" s="451">
        <v>496000</v>
      </c>
      <c r="E30" s="451">
        <v>380000</v>
      </c>
      <c r="F30" s="452">
        <v>380000</v>
      </c>
    </row>
    <row r="31" spans="2:6" x14ac:dyDescent="0.2">
      <c r="B31" s="449" t="s">
        <v>315</v>
      </c>
      <c r="C31" s="450" t="s">
        <v>316</v>
      </c>
      <c r="D31" s="451">
        <f>D32+D34</f>
        <v>1988000</v>
      </c>
      <c r="E31" s="451">
        <f>E32+E34</f>
        <v>1942000</v>
      </c>
      <c r="F31" s="452">
        <f>F32+F34</f>
        <v>1896000</v>
      </c>
    </row>
    <row r="32" spans="2:6" x14ac:dyDescent="0.2">
      <c r="B32" s="449" t="s">
        <v>317</v>
      </c>
      <c r="C32" s="450" t="s">
        <v>318</v>
      </c>
      <c r="D32" s="451">
        <f>D33</f>
        <v>1142000</v>
      </c>
      <c r="E32" s="451">
        <f>E33</f>
        <v>1096000</v>
      </c>
      <c r="F32" s="452">
        <f>F33</f>
        <v>1051000</v>
      </c>
    </row>
    <row r="33" spans="2:6" ht="38.25" x14ac:dyDescent="0.2">
      <c r="B33" s="449" t="s">
        <v>319</v>
      </c>
      <c r="C33" s="450" t="s">
        <v>320</v>
      </c>
      <c r="D33" s="451">
        <v>1142000</v>
      </c>
      <c r="E33" s="451">
        <v>1096000</v>
      </c>
      <c r="F33" s="452">
        <v>1051000</v>
      </c>
    </row>
    <row r="34" spans="2:6" x14ac:dyDescent="0.2">
      <c r="B34" s="449" t="s">
        <v>321</v>
      </c>
      <c r="C34" s="450" t="s">
        <v>322</v>
      </c>
      <c r="D34" s="451">
        <f>D35</f>
        <v>846000</v>
      </c>
      <c r="E34" s="451">
        <f>E35</f>
        <v>846000</v>
      </c>
      <c r="F34" s="452">
        <f>F35</f>
        <v>845000</v>
      </c>
    </row>
    <row r="35" spans="2:6" ht="38.25" x14ac:dyDescent="0.2">
      <c r="B35" s="449" t="s">
        <v>323</v>
      </c>
      <c r="C35" s="450" t="s">
        <v>324</v>
      </c>
      <c r="D35" s="451">
        <v>846000</v>
      </c>
      <c r="E35" s="451">
        <v>846000</v>
      </c>
      <c r="F35" s="452">
        <v>845000</v>
      </c>
    </row>
    <row r="36" spans="2:6" s="444" customFormat="1" x14ac:dyDescent="0.2">
      <c r="B36" s="445" t="s">
        <v>325</v>
      </c>
      <c r="C36" s="446" t="s">
        <v>326</v>
      </c>
      <c r="D36" s="447">
        <f t="shared" ref="D36:F37" si="0">D37</f>
        <v>38000</v>
      </c>
      <c r="E36" s="447">
        <f t="shared" si="0"/>
        <v>38000</v>
      </c>
      <c r="F36" s="448">
        <f t="shared" si="0"/>
        <v>38000</v>
      </c>
    </row>
    <row r="37" spans="2:6" ht="38.25" x14ac:dyDescent="0.2">
      <c r="B37" s="449" t="s">
        <v>327</v>
      </c>
      <c r="C37" s="450" t="s">
        <v>328</v>
      </c>
      <c r="D37" s="451">
        <f t="shared" si="0"/>
        <v>38000</v>
      </c>
      <c r="E37" s="451">
        <f t="shared" si="0"/>
        <v>38000</v>
      </c>
      <c r="F37" s="452">
        <f t="shared" si="0"/>
        <v>38000</v>
      </c>
    </row>
    <row r="38" spans="2:6" ht="63.75" x14ac:dyDescent="0.2">
      <c r="B38" s="449" t="s">
        <v>329</v>
      </c>
      <c r="C38" s="450" t="s">
        <v>330</v>
      </c>
      <c r="D38" s="451">
        <v>38000</v>
      </c>
      <c r="E38" s="451">
        <v>38000</v>
      </c>
      <c r="F38" s="452">
        <v>38000</v>
      </c>
    </row>
    <row r="39" spans="2:6" s="444" customFormat="1" ht="38.25" x14ac:dyDescent="0.2">
      <c r="B39" s="445" t="s">
        <v>331</v>
      </c>
      <c r="C39" s="446" t="s">
        <v>332</v>
      </c>
      <c r="D39" s="447">
        <f t="shared" ref="D39:F41" si="1">D40</f>
        <v>0</v>
      </c>
      <c r="E39" s="447">
        <f t="shared" si="1"/>
        <v>0</v>
      </c>
      <c r="F39" s="448">
        <f t="shared" si="1"/>
        <v>0</v>
      </c>
    </row>
    <row r="40" spans="2:6" x14ac:dyDescent="0.2">
      <c r="B40" s="449" t="s">
        <v>333</v>
      </c>
      <c r="C40" s="450" t="s">
        <v>334</v>
      </c>
      <c r="D40" s="451">
        <f t="shared" si="1"/>
        <v>0</v>
      </c>
      <c r="E40" s="451">
        <f t="shared" si="1"/>
        <v>0</v>
      </c>
      <c r="F40" s="452">
        <f t="shared" si="1"/>
        <v>0</v>
      </c>
    </row>
    <row r="41" spans="2:6" ht="25.5" x14ac:dyDescent="0.2">
      <c r="B41" s="449" t="s">
        <v>335</v>
      </c>
      <c r="C41" s="450" t="s">
        <v>336</v>
      </c>
      <c r="D41" s="451">
        <f t="shared" si="1"/>
        <v>0</v>
      </c>
      <c r="E41" s="451">
        <f t="shared" si="1"/>
        <v>0</v>
      </c>
      <c r="F41" s="452">
        <f t="shared" si="1"/>
        <v>0</v>
      </c>
    </row>
    <row r="42" spans="2:6" ht="38.25" x14ac:dyDescent="0.2">
      <c r="B42" s="449" t="s">
        <v>337</v>
      </c>
      <c r="C42" s="450" t="s">
        <v>338</v>
      </c>
      <c r="D42" s="451"/>
      <c r="E42" s="451"/>
      <c r="F42" s="452"/>
    </row>
    <row r="43" spans="2:6" s="444" customFormat="1" ht="38.25" x14ac:dyDescent="0.2">
      <c r="B43" s="445" t="s">
        <v>339</v>
      </c>
      <c r="C43" s="446" t="s">
        <v>340</v>
      </c>
      <c r="D43" s="447">
        <f>D44+D49</f>
        <v>77000</v>
      </c>
      <c r="E43" s="447">
        <f>E44+E49</f>
        <v>78000</v>
      </c>
      <c r="F43" s="448">
        <f>F44+F49</f>
        <v>13000</v>
      </c>
    </row>
    <row r="44" spans="2:6" ht="76.5" x14ac:dyDescent="0.2">
      <c r="B44" s="449" t="s">
        <v>341</v>
      </c>
      <c r="C44" s="450" t="s">
        <v>342</v>
      </c>
      <c r="D44" s="451">
        <f>D45+D47</f>
        <v>77000</v>
      </c>
      <c r="E44" s="451">
        <f>E45+E47</f>
        <v>78000</v>
      </c>
      <c r="F44" s="452">
        <f>F45+F47</f>
        <v>13000</v>
      </c>
    </row>
    <row r="45" spans="2:6" ht="76.5" x14ac:dyDescent="0.2">
      <c r="B45" s="449" t="s">
        <v>343</v>
      </c>
      <c r="C45" s="450" t="s">
        <v>344</v>
      </c>
      <c r="D45" s="451">
        <f>D46</f>
        <v>64000</v>
      </c>
      <c r="E45" s="451">
        <f>E46</f>
        <v>65000</v>
      </c>
      <c r="F45" s="452">
        <f>F46</f>
        <v>0</v>
      </c>
    </row>
    <row r="46" spans="2:6" ht="63.75" x14ac:dyDescent="0.2">
      <c r="B46" s="449" t="s">
        <v>345</v>
      </c>
      <c r="C46" s="450" t="s">
        <v>346</v>
      </c>
      <c r="D46" s="451">
        <v>64000</v>
      </c>
      <c r="E46" s="451">
        <v>65000</v>
      </c>
      <c r="F46" s="452"/>
    </row>
    <row r="47" spans="2:6" ht="76.5" x14ac:dyDescent="0.2">
      <c r="B47" s="449" t="s">
        <v>347</v>
      </c>
      <c r="C47" s="450" t="s">
        <v>348</v>
      </c>
      <c r="D47" s="451">
        <f>D48</f>
        <v>13000</v>
      </c>
      <c r="E47" s="451">
        <f>E48</f>
        <v>13000</v>
      </c>
      <c r="F47" s="452">
        <f>F48</f>
        <v>13000</v>
      </c>
    </row>
    <row r="48" spans="2:6" ht="63.75" x14ac:dyDescent="0.2">
      <c r="B48" s="449" t="s">
        <v>349</v>
      </c>
      <c r="C48" s="450" t="s">
        <v>350</v>
      </c>
      <c r="D48" s="451">
        <v>13000</v>
      </c>
      <c r="E48" s="451">
        <v>13000</v>
      </c>
      <c r="F48" s="452">
        <v>13000</v>
      </c>
    </row>
    <row r="49" spans="2:6" ht="25.5" x14ac:dyDescent="0.2">
      <c r="B49" s="449" t="s">
        <v>351</v>
      </c>
      <c r="C49" s="450" t="s">
        <v>352</v>
      </c>
      <c r="D49" s="451">
        <f t="shared" ref="D49:F50" si="2">D50</f>
        <v>0</v>
      </c>
      <c r="E49" s="451">
        <f t="shared" si="2"/>
        <v>0</v>
      </c>
      <c r="F49" s="452">
        <f t="shared" si="2"/>
        <v>0</v>
      </c>
    </row>
    <row r="50" spans="2:6" ht="38.25" x14ac:dyDescent="0.2">
      <c r="B50" s="449" t="s">
        <v>353</v>
      </c>
      <c r="C50" s="450" t="s">
        <v>354</v>
      </c>
      <c r="D50" s="451">
        <f t="shared" si="2"/>
        <v>0</v>
      </c>
      <c r="E50" s="451">
        <f t="shared" si="2"/>
        <v>0</v>
      </c>
      <c r="F50" s="452">
        <f t="shared" si="2"/>
        <v>0</v>
      </c>
    </row>
    <row r="51" spans="2:6" ht="51" x14ac:dyDescent="0.2">
      <c r="B51" s="449" t="s">
        <v>355</v>
      </c>
      <c r="C51" s="450" t="s">
        <v>356</v>
      </c>
      <c r="D51" s="451"/>
      <c r="E51" s="451"/>
      <c r="F51" s="452"/>
    </row>
    <row r="52" spans="2:6" s="444" customFormat="1" ht="25.5" x14ac:dyDescent="0.2">
      <c r="B52" s="445" t="s">
        <v>357</v>
      </c>
      <c r="C52" s="446" t="s">
        <v>358</v>
      </c>
      <c r="D52" s="447">
        <f>D53</f>
        <v>0</v>
      </c>
      <c r="E52" s="447">
        <f>E53</f>
        <v>0</v>
      </c>
      <c r="F52" s="448">
        <f>F53</f>
        <v>0</v>
      </c>
    </row>
    <row r="53" spans="2:6" x14ac:dyDescent="0.2">
      <c r="B53" s="449" t="s">
        <v>359</v>
      </c>
      <c r="C53" s="450" t="s">
        <v>360</v>
      </c>
      <c r="D53" s="451">
        <f>D56+D54</f>
        <v>0</v>
      </c>
      <c r="E53" s="451">
        <f>E56+E54</f>
        <v>0</v>
      </c>
      <c r="F53" s="452">
        <f>F56+F54</f>
        <v>0</v>
      </c>
    </row>
    <row r="54" spans="2:6" ht="25.5" x14ac:dyDescent="0.2">
      <c r="B54" s="449" t="s">
        <v>361</v>
      </c>
      <c r="C54" s="450" t="s">
        <v>362</v>
      </c>
      <c r="D54" s="451">
        <f>D55</f>
        <v>0</v>
      </c>
      <c r="E54" s="451">
        <f>E55</f>
        <v>0</v>
      </c>
      <c r="F54" s="452">
        <f>F55</f>
        <v>0</v>
      </c>
    </row>
    <row r="55" spans="2:6" ht="38.25" x14ac:dyDescent="0.2">
      <c r="B55" s="449" t="s">
        <v>363</v>
      </c>
      <c r="C55" s="450" t="s">
        <v>364</v>
      </c>
      <c r="D55" s="451"/>
      <c r="E55" s="451"/>
      <c r="F55" s="452"/>
    </row>
    <row r="56" spans="2:6" x14ac:dyDescent="0.2">
      <c r="B56" s="449" t="s">
        <v>365</v>
      </c>
      <c r="C56" s="450" t="s">
        <v>366</v>
      </c>
      <c r="D56" s="451">
        <f>D57</f>
        <v>0</v>
      </c>
      <c r="E56" s="451">
        <f>E57</f>
        <v>0</v>
      </c>
      <c r="F56" s="452">
        <f>F57</f>
        <v>0</v>
      </c>
    </row>
    <row r="57" spans="2:6" ht="25.5" x14ac:dyDescent="0.2">
      <c r="B57" s="449" t="s">
        <v>367</v>
      </c>
      <c r="C57" s="450" t="s">
        <v>368</v>
      </c>
      <c r="D57" s="451"/>
      <c r="E57" s="451"/>
      <c r="F57" s="452"/>
    </row>
    <row r="58" spans="2:6" s="444" customFormat="1" ht="25.5" x14ac:dyDescent="0.2">
      <c r="B58" s="445" t="s">
        <v>369</v>
      </c>
      <c r="C58" s="446" t="s">
        <v>370</v>
      </c>
      <c r="D58" s="447">
        <f>D59+D62</f>
        <v>0</v>
      </c>
      <c r="E58" s="447">
        <f>E59+E62</f>
        <v>0</v>
      </c>
      <c r="F58" s="448">
        <f>F59+F62</f>
        <v>0</v>
      </c>
    </row>
    <row r="59" spans="2:6" ht="76.5" x14ac:dyDescent="0.2">
      <c r="B59" s="449" t="s">
        <v>371</v>
      </c>
      <c r="C59" s="450" t="s">
        <v>372</v>
      </c>
      <c r="D59" s="451">
        <f t="shared" ref="D59:F60" si="3">D60</f>
        <v>0</v>
      </c>
      <c r="E59" s="451">
        <f t="shared" si="3"/>
        <v>0</v>
      </c>
      <c r="F59" s="452">
        <f t="shared" si="3"/>
        <v>0</v>
      </c>
    </row>
    <row r="60" spans="2:6" ht="89.25" x14ac:dyDescent="0.2">
      <c r="B60" s="449" t="s">
        <v>373</v>
      </c>
      <c r="C60" s="450" t="s">
        <v>374</v>
      </c>
      <c r="D60" s="451">
        <f t="shared" si="3"/>
        <v>0</v>
      </c>
      <c r="E60" s="451">
        <f t="shared" si="3"/>
        <v>0</v>
      </c>
      <c r="F60" s="452">
        <f t="shared" si="3"/>
        <v>0</v>
      </c>
    </row>
    <row r="61" spans="2:6" ht="76.5" x14ac:dyDescent="0.2">
      <c r="B61" s="449" t="s">
        <v>375</v>
      </c>
      <c r="C61" s="450" t="s">
        <v>376</v>
      </c>
      <c r="D61" s="451"/>
      <c r="E61" s="451"/>
      <c r="F61" s="452"/>
    </row>
    <row r="62" spans="2:6" ht="25.5" x14ac:dyDescent="0.2">
      <c r="B62" s="449" t="s">
        <v>377</v>
      </c>
      <c r="C62" s="450" t="s">
        <v>378</v>
      </c>
      <c r="D62" s="451">
        <f t="shared" ref="D62:F63" si="4">D63</f>
        <v>0</v>
      </c>
      <c r="E62" s="451">
        <f t="shared" si="4"/>
        <v>0</v>
      </c>
      <c r="F62" s="452">
        <f t="shared" si="4"/>
        <v>0</v>
      </c>
    </row>
    <row r="63" spans="2:6" ht="51" x14ac:dyDescent="0.2">
      <c r="B63" s="449" t="s">
        <v>379</v>
      </c>
      <c r="C63" s="450" t="s">
        <v>380</v>
      </c>
      <c r="D63" s="451">
        <f t="shared" si="4"/>
        <v>0</v>
      </c>
      <c r="E63" s="451">
        <f t="shared" si="4"/>
        <v>0</v>
      </c>
      <c r="F63" s="452">
        <f t="shared" si="4"/>
        <v>0</v>
      </c>
    </row>
    <row r="64" spans="2:6" ht="51" x14ac:dyDescent="0.2">
      <c r="B64" s="449" t="s">
        <v>381</v>
      </c>
      <c r="C64" s="450" t="s">
        <v>382</v>
      </c>
      <c r="D64" s="451"/>
      <c r="E64" s="451"/>
      <c r="F64" s="452"/>
    </row>
    <row r="65" spans="2:6" x14ac:dyDescent="0.2">
      <c r="B65" s="453" t="s">
        <v>383</v>
      </c>
      <c r="C65" s="454" t="s">
        <v>384</v>
      </c>
      <c r="D65" s="451">
        <f t="shared" ref="D65:F66" si="5">D66</f>
        <v>0</v>
      </c>
      <c r="E65" s="451">
        <f t="shared" si="5"/>
        <v>0</v>
      </c>
      <c r="F65" s="452">
        <f t="shared" si="5"/>
        <v>0</v>
      </c>
    </row>
    <row r="66" spans="2:6" ht="38.25" x14ac:dyDescent="0.2">
      <c r="B66" s="455" t="s">
        <v>385</v>
      </c>
      <c r="C66" s="456" t="s">
        <v>386</v>
      </c>
      <c r="D66" s="451">
        <f t="shared" si="5"/>
        <v>0</v>
      </c>
      <c r="E66" s="451">
        <f t="shared" si="5"/>
        <v>0</v>
      </c>
      <c r="F66" s="452">
        <f t="shared" si="5"/>
        <v>0</v>
      </c>
    </row>
    <row r="67" spans="2:6" ht="38.25" x14ac:dyDescent="0.2">
      <c r="B67" s="457" t="s">
        <v>387</v>
      </c>
      <c r="C67" s="458" t="s">
        <v>388</v>
      </c>
      <c r="D67" s="451"/>
      <c r="E67" s="451"/>
      <c r="F67" s="452"/>
    </row>
    <row r="68" spans="2:6" s="444" customFormat="1" x14ac:dyDescent="0.2">
      <c r="B68" s="445" t="s">
        <v>389</v>
      </c>
      <c r="C68" s="446" t="s">
        <v>390</v>
      </c>
      <c r="D68" s="447">
        <f t="shared" ref="D68:F69" si="6">D69</f>
        <v>0</v>
      </c>
      <c r="E68" s="447">
        <f t="shared" si="6"/>
        <v>0</v>
      </c>
      <c r="F68" s="448">
        <f t="shared" si="6"/>
        <v>0</v>
      </c>
    </row>
    <row r="69" spans="2:6" ht="25.5" x14ac:dyDescent="0.2">
      <c r="B69" s="449" t="s">
        <v>391</v>
      </c>
      <c r="C69" s="450" t="s">
        <v>392</v>
      </c>
      <c r="D69" s="451">
        <f t="shared" si="6"/>
        <v>0</v>
      </c>
      <c r="E69" s="451">
        <f t="shared" si="6"/>
        <v>0</v>
      </c>
      <c r="F69" s="452">
        <f t="shared" si="6"/>
        <v>0</v>
      </c>
    </row>
    <row r="70" spans="2:6" ht="38.25" x14ac:dyDescent="0.2">
      <c r="B70" s="449" t="s">
        <v>393</v>
      </c>
      <c r="C70" s="450" t="s">
        <v>394</v>
      </c>
      <c r="D70" s="451"/>
      <c r="E70" s="451"/>
      <c r="F70" s="452"/>
    </row>
    <row r="71" spans="2:6" s="444" customFormat="1" x14ac:dyDescent="0.2">
      <c r="B71" s="445" t="s">
        <v>395</v>
      </c>
      <c r="C71" s="446" t="s">
        <v>396</v>
      </c>
      <c r="D71" s="447">
        <f>D72+D74</f>
        <v>0</v>
      </c>
      <c r="E71" s="447">
        <f>E72+E74</f>
        <v>0</v>
      </c>
      <c r="F71" s="448">
        <f>F72+F74</f>
        <v>0</v>
      </c>
    </row>
    <row r="72" spans="2:6" x14ac:dyDescent="0.2">
      <c r="B72" s="449" t="s">
        <v>397</v>
      </c>
      <c r="C72" s="450" t="s">
        <v>398</v>
      </c>
      <c r="D72" s="451">
        <f>D73</f>
        <v>0</v>
      </c>
      <c r="E72" s="451">
        <f>E73</f>
        <v>0</v>
      </c>
      <c r="F72" s="452">
        <f>F73</f>
        <v>0</v>
      </c>
    </row>
    <row r="73" spans="2:6" ht="25.5" x14ac:dyDescent="0.2">
      <c r="B73" s="449" t="s">
        <v>399</v>
      </c>
      <c r="C73" s="450" t="s">
        <v>400</v>
      </c>
      <c r="D73" s="451"/>
      <c r="E73" s="451"/>
      <c r="F73" s="452"/>
    </row>
    <row r="74" spans="2:6" x14ac:dyDescent="0.2">
      <c r="B74" s="449" t="s">
        <v>401</v>
      </c>
      <c r="C74" s="450" t="s">
        <v>402</v>
      </c>
      <c r="D74" s="451">
        <f>D75</f>
        <v>0</v>
      </c>
      <c r="E74" s="451">
        <f>E75</f>
        <v>0</v>
      </c>
      <c r="F74" s="452">
        <f>F75</f>
        <v>0</v>
      </c>
    </row>
    <row r="75" spans="2:6" ht="25.5" x14ac:dyDescent="0.2">
      <c r="B75" s="449" t="s">
        <v>403</v>
      </c>
      <c r="C75" s="450" t="s">
        <v>404</v>
      </c>
      <c r="D75" s="451"/>
      <c r="E75" s="451"/>
      <c r="F75" s="452"/>
    </row>
    <row r="76" spans="2:6" s="444" customFormat="1" x14ac:dyDescent="0.2">
      <c r="B76" s="459" t="s">
        <v>405</v>
      </c>
      <c r="C76" s="460" t="s">
        <v>406</v>
      </c>
      <c r="D76" s="461">
        <f>D77+D109</f>
        <v>7969703</v>
      </c>
      <c r="E76" s="461">
        <f>E77+E109</f>
        <v>6224354</v>
      </c>
      <c r="F76" s="461">
        <f>F77+F109</f>
        <v>5764583</v>
      </c>
    </row>
    <row r="77" spans="2:6" s="444" customFormat="1" ht="38.25" x14ac:dyDescent="0.2">
      <c r="B77" s="445" t="s">
        <v>407</v>
      </c>
      <c r="C77" s="446" t="s">
        <v>408</v>
      </c>
      <c r="D77" s="447">
        <f>D78+D90+D95+D87</f>
        <v>7969703</v>
      </c>
      <c r="E77" s="447">
        <f>E78+E90+E97+E87</f>
        <v>6224354</v>
      </c>
      <c r="F77" s="447">
        <f>F78+F90+F97+F87</f>
        <v>5764583</v>
      </c>
    </row>
    <row r="78" spans="2:6" ht="25.5" x14ac:dyDescent="0.2">
      <c r="B78" s="449" t="s">
        <v>684</v>
      </c>
      <c r="C78" s="462" t="s">
        <v>409</v>
      </c>
      <c r="D78" s="463">
        <f>D79+D83</f>
        <v>7693000</v>
      </c>
      <c r="E78" s="463">
        <f>E79+E83</f>
        <v>5945000</v>
      </c>
      <c r="F78" s="464">
        <f>F79+F83</f>
        <v>5475000</v>
      </c>
    </row>
    <row r="79" spans="2:6" x14ac:dyDescent="0.2">
      <c r="B79" s="449" t="s">
        <v>725</v>
      </c>
      <c r="C79" s="450" t="s">
        <v>410</v>
      </c>
      <c r="D79" s="451">
        <f>D80</f>
        <v>6887000</v>
      </c>
      <c r="E79" s="451">
        <f>E80</f>
        <v>5945000</v>
      </c>
      <c r="F79" s="452">
        <f>F80</f>
        <v>5475000</v>
      </c>
    </row>
    <row r="80" spans="2:6" ht="25.5" x14ac:dyDescent="0.2">
      <c r="B80" s="449" t="s">
        <v>726</v>
      </c>
      <c r="C80" s="450" t="s">
        <v>411</v>
      </c>
      <c r="D80" s="451">
        <f>D81+D82</f>
        <v>6887000</v>
      </c>
      <c r="E80" s="451">
        <f>E81+E82</f>
        <v>5945000</v>
      </c>
      <c r="F80" s="452">
        <f>F81+F82</f>
        <v>5475000</v>
      </c>
    </row>
    <row r="81" spans="2:6" ht="25.5" x14ac:dyDescent="0.2">
      <c r="B81" s="465" t="s">
        <v>727</v>
      </c>
      <c r="C81" s="466" t="s">
        <v>412</v>
      </c>
      <c r="D81" s="451">
        <v>6808000</v>
      </c>
      <c r="E81" s="451">
        <v>5871000</v>
      </c>
      <c r="F81" s="452">
        <v>5402000</v>
      </c>
    </row>
    <row r="82" spans="2:6" ht="25.5" x14ac:dyDescent="0.2">
      <c r="B82" s="465" t="s">
        <v>728</v>
      </c>
      <c r="C82" s="466" t="s">
        <v>413</v>
      </c>
      <c r="D82" s="451">
        <v>79000</v>
      </c>
      <c r="E82" s="451">
        <v>74000</v>
      </c>
      <c r="F82" s="452">
        <v>73000</v>
      </c>
    </row>
    <row r="83" spans="2:6" ht="25.5" x14ac:dyDescent="0.2">
      <c r="B83" s="449" t="s">
        <v>685</v>
      </c>
      <c r="C83" s="450" t="s">
        <v>414</v>
      </c>
      <c r="D83" s="451">
        <f>D84+D86</f>
        <v>806000</v>
      </c>
      <c r="E83" s="451">
        <f>E85</f>
        <v>0</v>
      </c>
      <c r="F83" s="452">
        <f>F85</f>
        <v>0</v>
      </c>
    </row>
    <row r="84" spans="2:6" ht="38.25" x14ac:dyDescent="0.2">
      <c r="B84" s="449" t="s">
        <v>645</v>
      </c>
      <c r="C84" s="467" t="s">
        <v>624</v>
      </c>
      <c r="D84" s="451">
        <v>806000</v>
      </c>
      <c r="E84" s="451"/>
      <c r="F84" s="452"/>
    </row>
    <row r="85" spans="2:6" ht="38.25" x14ac:dyDescent="0.2">
      <c r="B85" s="449" t="s">
        <v>415</v>
      </c>
      <c r="C85" s="467" t="s">
        <v>416</v>
      </c>
      <c r="D85" s="451"/>
      <c r="E85" s="451"/>
      <c r="F85" s="452"/>
    </row>
    <row r="86" spans="2:6" ht="51" x14ac:dyDescent="0.2">
      <c r="B86" s="449" t="s">
        <v>719</v>
      </c>
      <c r="C86" s="467" t="s">
        <v>720</v>
      </c>
      <c r="D86" s="451"/>
      <c r="E86" s="451"/>
      <c r="F86" s="452"/>
    </row>
    <row r="87" spans="2:6" ht="25.5" x14ac:dyDescent="0.2">
      <c r="B87" s="449" t="s">
        <v>711</v>
      </c>
      <c r="C87" s="462" t="s">
        <v>713</v>
      </c>
      <c r="D87" s="451">
        <f t="shared" ref="D87:F88" si="7">D88</f>
        <v>0</v>
      </c>
      <c r="E87" s="451">
        <f t="shared" si="7"/>
        <v>0</v>
      </c>
      <c r="F87" s="452">
        <f t="shared" si="7"/>
        <v>0</v>
      </c>
    </row>
    <row r="88" spans="2:6" ht="25.5" x14ac:dyDescent="0.2">
      <c r="B88" s="449" t="s">
        <v>712</v>
      </c>
      <c r="C88" s="467" t="s">
        <v>714</v>
      </c>
      <c r="D88" s="451">
        <f t="shared" si="7"/>
        <v>0</v>
      </c>
      <c r="E88" s="451">
        <f t="shared" si="7"/>
        <v>0</v>
      </c>
      <c r="F88" s="452">
        <f t="shared" si="7"/>
        <v>0</v>
      </c>
    </row>
    <row r="89" spans="2:6" ht="38.25" x14ac:dyDescent="0.2">
      <c r="B89" s="449" t="s">
        <v>709</v>
      </c>
      <c r="C89" s="467" t="s">
        <v>710</v>
      </c>
      <c r="D89" s="451"/>
      <c r="E89" s="451"/>
      <c r="F89" s="452"/>
    </row>
    <row r="90" spans="2:6" ht="25.5" x14ac:dyDescent="0.2">
      <c r="B90" s="468" t="s">
        <v>686</v>
      </c>
      <c r="C90" s="462" t="s">
        <v>417</v>
      </c>
      <c r="D90" s="451">
        <f>D91+D93</f>
        <v>276703</v>
      </c>
      <c r="E90" s="451">
        <f>E91+E93</f>
        <v>279354</v>
      </c>
      <c r="F90" s="452">
        <f>F91+F93</f>
        <v>289583</v>
      </c>
    </row>
    <row r="91" spans="2:6" ht="25.5" x14ac:dyDescent="0.2">
      <c r="B91" s="449" t="s">
        <v>687</v>
      </c>
      <c r="C91" s="450" t="s">
        <v>418</v>
      </c>
      <c r="D91" s="451">
        <f>D92</f>
        <v>21800</v>
      </c>
      <c r="E91" s="451">
        <f>E92</f>
        <v>21800</v>
      </c>
      <c r="F91" s="452">
        <f>F92</f>
        <v>21800</v>
      </c>
    </row>
    <row r="92" spans="2:6" ht="38.25" x14ac:dyDescent="0.2">
      <c r="B92" s="449" t="s">
        <v>657</v>
      </c>
      <c r="C92" s="450" t="s">
        <v>419</v>
      </c>
      <c r="D92" s="451">
        <v>21800</v>
      </c>
      <c r="E92" s="451">
        <v>21800</v>
      </c>
      <c r="F92" s="452">
        <v>21800</v>
      </c>
    </row>
    <row r="93" spans="2:6" ht="38.25" x14ac:dyDescent="0.2">
      <c r="B93" s="449" t="s">
        <v>688</v>
      </c>
      <c r="C93" s="450" t="s">
        <v>420</v>
      </c>
      <c r="D93" s="451">
        <f>D94</f>
        <v>254903</v>
      </c>
      <c r="E93" s="451">
        <f>E94</f>
        <v>257554</v>
      </c>
      <c r="F93" s="452">
        <f>F94</f>
        <v>267783</v>
      </c>
    </row>
    <row r="94" spans="2:6" ht="38.25" x14ac:dyDescent="0.2">
      <c r="B94" s="449" t="s">
        <v>651</v>
      </c>
      <c r="C94" s="450" t="s">
        <v>421</v>
      </c>
      <c r="D94" s="451">
        <v>254903</v>
      </c>
      <c r="E94" s="451">
        <v>257554</v>
      </c>
      <c r="F94" s="452">
        <v>267783</v>
      </c>
    </row>
    <row r="95" spans="2:6" x14ac:dyDescent="0.2">
      <c r="B95" s="445" t="s">
        <v>622</v>
      </c>
      <c r="C95" s="446" t="s">
        <v>623</v>
      </c>
      <c r="D95" s="447">
        <f>D96</f>
        <v>0</v>
      </c>
      <c r="E95" s="447">
        <f>E96</f>
        <v>0</v>
      </c>
      <c r="F95" s="448">
        <f>F96</f>
        <v>0</v>
      </c>
    </row>
    <row r="96" spans="2:6" ht="65.25" customHeight="1" x14ac:dyDescent="0.2">
      <c r="B96" s="449" t="s">
        <v>721</v>
      </c>
      <c r="C96" s="450" t="s">
        <v>722</v>
      </c>
      <c r="D96" s="451"/>
      <c r="E96" s="451"/>
      <c r="F96" s="452"/>
    </row>
    <row r="97" spans="2:6" hidden="1" x14ac:dyDescent="0.2">
      <c r="B97" s="468" t="s">
        <v>422</v>
      </c>
      <c r="C97" s="462" t="s">
        <v>423</v>
      </c>
      <c r="D97" s="463">
        <f>D98+D100</f>
        <v>0</v>
      </c>
      <c r="E97" s="463">
        <f>E98+E100</f>
        <v>0</v>
      </c>
      <c r="F97" s="463">
        <f>F98+F100</f>
        <v>0</v>
      </c>
    </row>
    <row r="98" spans="2:6" ht="51" hidden="1" x14ac:dyDescent="0.2">
      <c r="B98" s="449" t="s">
        <v>424</v>
      </c>
      <c r="C98" s="450" t="s">
        <v>425</v>
      </c>
      <c r="D98" s="451">
        <f>D99</f>
        <v>0</v>
      </c>
      <c r="E98" s="451">
        <f>E99</f>
        <v>0</v>
      </c>
      <c r="F98" s="452">
        <f>F99</f>
        <v>0</v>
      </c>
    </row>
    <row r="99" spans="2:6" ht="51" hidden="1" x14ac:dyDescent="0.2">
      <c r="B99" s="449" t="s">
        <v>426</v>
      </c>
      <c r="C99" s="450" t="s">
        <v>427</v>
      </c>
      <c r="D99" s="451"/>
      <c r="E99" s="451"/>
      <c r="F99" s="452"/>
    </row>
    <row r="100" spans="2:6" ht="25.5" hidden="1" x14ac:dyDescent="0.2">
      <c r="B100" s="449" t="s">
        <v>428</v>
      </c>
      <c r="C100" s="450" t="s">
        <v>429</v>
      </c>
      <c r="D100" s="451">
        <f>SUM(D101:D108)</f>
        <v>0</v>
      </c>
      <c r="E100" s="451">
        <f>SUM(E101:E108)</f>
        <v>0</v>
      </c>
      <c r="F100" s="451">
        <f>SUM(F101:F108)</f>
        <v>0</v>
      </c>
    </row>
    <row r="101" spans="2:6" ht="38.25" hidden="1" x14ac:dyDescent="0.2">
      <c r="B101" s="449" t="s">
        <v>430</v>
      </c>
      <c r="C101" s="450" t="s">
        <v>431</v>
      </c>
      <c r="D101" s="451"/>
      <c r="E101" s="451"/>
      <c r="F101" s="452"/>
    </row>
    <row r="102" spans="2:6" ht="63.75" hidden="1" x14ac:dyDescent="0.2">
      <c r="B102" s="449" t="s">
        <v>432</v>
      </c>
      <c r="C102" s="450" t="s">
        <v>433</v>
      </c>
      <c r="D102" s="451"/>
      <c r="E102" s="451"/>
      <c r="F102" s="452"/>
    </row>
    <row r="103" spans="2:6" ht="38.25" hidden="1" x14ac:dyDescent="0.2">
      <c r="B103" s="449" t="s">
        <v>434</v>
      </c>
      <c r="C103" s="450" t="s">
        <v>435</v>
      </c>
      <c r="D103" s="451"/>
      <c r="E103" s="451"/>
      <c r="F103" s="452"/>
    </row>
    <row r="104" spans="2:6" ht="51" hidden="1" x14ac:dyDescent="0.2">
      <c r="B104" s="449" t="s">
        <v>436</v>
      </c>
      <c r="C104" s="450" t="s">
        <v>437</v>
      </c>
      <c r="D104" s="451"/>
      <c r="E104" s="451"/>
      <c r="F104" s="452"/>
    </row>
    <row r="105" spans="2:6" ht="51" hidden="1" x14ac:dyDescent="0.2">
      <c r="B105" s="449" t="s">
        <v>438</v>
      </c>
      <c r="C105" s="450" t="s">
        <v>439</v>
      </c>
      <c r="D105" s="451"/>
      <c r="E105" s="451"/>
      <c r="F105" s="452"/>
    </row>
    <row r="106" spans="2:6" ht="76.5" hidden="1" x14ac:dyDescent="0.2">
      <c r="B106" s="449" t="s">
        <v>440</v>
      </c>
      <c r="C106" s="450" t="s">
        <v>441</v>
      </c>
      <c r="D106" s="451"/>
      <c r="E106" s="451"/>
      <c r="F106" s="452"/>
    </row>
    <row r="107" spans="2:6" ht="51" hidden="1" x14ac:dyDescent="0.2">
      <c r="B107" s="449" t="s">
        <v>442</v>
      </c>
      <c r="C107" s="450" t="s">
        <v>443</v>
      </c>
      <c r="D107" s="451"/>
      <c r="E107" s="451"/>
      <c r="F107" s="452"/>
    </row>
    <row r="108" spans="2:6" ht="51" hidden="1" x14ac:dyDescent="0.2">
      <c r="B108" s="449" t="s">
        <v>444</v>
      </c>
      <c r="C108" s="450" t="s">
        <v>445</v>
      </c>
      <c r="D108" s="451"/>
      <c r="E108" s="451"/>
      <c r="F108" s="452"/>
    </row>
    <row r="109" spans="2:6" s="444" customFormat="1" x14ac:dyDescent="0.2">
      <c r="B109" s="445" t="s">
        <v>446</v>
      </c>
      <c r="C109" s="446" t="s">
        <v>447</v>
      </c>
      <c r="D109" s="447">
        <f>D110</f>
        <v>0</v>
      </c>
      <c r="E109" s="447">
        <f>E110</f>
        <v>0</v>
      </c>
      <c r="F109" s="448">
        <f>F110</f>
        <v>0</v>
      </c>
    </row>
    <row r="110" spans="2:6" ht="25.5" x14ac:dyDescent="0.2">
      <c r="B110" s="468" t="s">
        <v>689</v>
      </c>
      <c r="C110" s="462" t="s">
        <v>448</v>
      </c>
      <c r="D110" s="451">
        <f>D111+D112</f>
        <v>0</v>
      </c>
      <c r="E110" s="451">
        <f>E111+E112</f>
        <v>0</v>
      </c>
      <c r="F110" s="452">
        <f>F111+F112</f>
        <v>0</v>
      </c>
    </row>
    <row r="111" spans="2:6" ht="63.75" x14ac:dyDescent="0.2">
      <c r="B111" s="449" t="s">
        <v>690</v>
      </c>
      <c r="C111" s="450" t="s">
        <v>449</v>
      </c>
      <c r="D111" s="451"/>
      <c r="E111" s="451"/>
      <c r="F111" s="452"/>
    </row>
    <row r="112" spans="2:6" ht="25.5" x14ac:dyDescent="0.2">
      <c r="B112" s="449" t="s">
        <v>673</v>
      </c>
      <c r="C112" s="450" t="s">
        <v>448</v>
      </c>
      <c r="D112" s="451"/>
      <c r="E112" s="451"/>
      <c r="F112" s="452"/>
    </row>
    <row r="113" spans="2:6" ht="13.5" thickBot="1" x14ac:dyDescent="0.25">
      <c r="B113" s="469"/>
      <c r="C113" s="470" t="s">
        <v>450</v>
      </c>
      <c r="D113" s="471">
        <f>D76+D12</f>
        <v>22062958</v>
      </c>
      <c r="E113" s="471">
        <f>E76+E12</f>
        <v>20632354</v>
      </c>
      <c r="F113" s="472">
        <f>F76+F12</f>
        <v>20505583</v>
      </c>
    </row>
  </sheetData>
  <mergeCells count="4">
    <mergeCell ref="E3:F3"/>
    <mergeCell ref="B7:F7"/>
    <mergeCell ref="B8:F8"/>
    <mergeCell ref="B9:F9"/>
  </mergeCells>
  <pageMargins left="0.15748031496062992" right="0.15748031496062992" top="0.15748031496062992" bottom="0.15748031496062992" header="0.15748031496062992" footer="0.51181102362204722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BreakPreview" topLeftCell="A4" zoomScaleSheetLayoutView="100" workbookViewId="0">
      <selection activeCell="C36" sqref="C36"/>
    </sheetView>
  </sheetViews>
  <sheetFormatPr defaultRowHeight="15" x14ac:dyDescent="0.25"/>
  <cols>
    <col min="1" max="1" width="20.85546875" style="383" customWidth="1"/>
    <col min="2" max="2" width="44.85546875" style="383" customWidth="1"/>
    <col min="3" max="3" width="14.85546875" style="388" customWidth="1"/>
    <col min="4" max="4" width="15.140625" style="389" customWidth="1"/>
    <col min="5" max="5" width="15.28515625" style="389" customWidth="1"/>
    <col min="6" max="256" width="9.140625" style="383"/>
    <col min="257" max="257" width="20.85546875" style="383" customWidth="1"/>
    <col min="258" max="258" width="46.85546875" style="383" customWidth="1"/>
    <col min="259" max="261" width="14" style="383" customWidth="1"/>
    <col min="262" max="512" width="9.140625" style="383"/>
    <col min="513" max="513" width="20.85546875" style="383" customWidth="1"/>
    <col min="514" max="514" width="46.85546875" style="383" customWidth="1"/>
    <col min="515" max="517" width="14" style="383" customWidth="1"/>
    <col min="518" max="768" width="9.140625" style="383"/>
    <col min="769" max="769" width="20.85546875" style="383" customWidth="1"/>
    <col min="770" max="770" width="46.85546875" style="383" customWidth="1"/>
    <col min="771" max="773" width="14" style="383" customWidth="1"/>
    <col min="774" max="1024" width="9.140625" style="383"/>
    <col min="1025" max="1025" width="20.85546875" style="383" customWidth="1"/>
    <col min="1026" max="1026" width="46.85546875" style="383" customWidth="1"/>
    <col min="1027" max="1029" width="14" style="383" customWidth="1"/>
    <col min="1030" max="1280" width="9.140625" style="383"/>
    <col min="1281" max="1281" width="20.85546875" style="383" customWidth="1"/>
    <col min="1282" max="1282" width="46.85546875" style="383" customWidth="1"/>
    <col min="1283" max="1285" width="14" style="383" customWidth="1"/>
    <col min="1286" max="1536" width="9.140625" style="383"/>
    <col min="1537" max="1537" width="20.85546875" style="383" customWidth="1"/>
    <col min="1538" max="1538" width="46.85546875" style="383" customWidth="1"/>
    <col min="1539" max="1541" width="14" style="383" customWidth="1"/>
    <col min="1542" max="1792" width="9.140625" style="383"/>
    <col min="1793" max="1793" width="20.85546875" style="383" customWidth="1"/>
    <col min="1794" max="1794" width="46.85546875" style="383" customWidth="1"/>
    <col min="1795" max="1797" width="14" style="383" customWidth="1"/>
    <col min="1798" max="2048" width="9.140625" style="383"/>
    <col min="2049" max="2049" width="20.85546875" style="383" customWidth="1"/>
    <col min="2050" max="2050" width="46.85546875" style="383" customWidth="1"/>
    <col min="2051" max="2053" width="14" style="383" customWidth="1"/>
    <col min="2054" max="2304" width="9.140625" style="383"/>
    <col min="2305" max="2305" width="20.85546875" style="383" customWidth="1"/>
    <col min="2306" max="2306" width="46.85546875" style="383" customWidth="1"/>
    <col min="2307" max="2309" width="14" style="383" customWidth="1"/>
    <col min="2310" max="2560" width="9.140625" style="383"/>
    <col min="2561" max="2561" width="20.85546875" style="383" customWidth="1"/>
    <col min="2562" max="2562" width="46.85546875" style="383" customWidth="1"/>
    <col min="2563" max="2565" width="14" style="383" customWidth="1"/>
    <col min="2566" max="2816" width="9.140625" style="383"/>
    <col min="2817" max="2817" width="20.85546875" style="383" customWidth="1"/>
    <col min="2818" max="2818" width="46.85546875" style="383" customWidth="1"/>
    <col min="2819" max="2821" width="14" style="383" customWidth="1"/>
    <col min="2822" max="3072" width="9.140625" style="383"/>
    <col min="3073" max="3073" width="20.85546875" style="383" customWidth="1"/>
    <col min="3074" max="3074" width="46.85546875" style="383" customWidth="1"/>
    <col min="3075" max="3077" width="14" style="383" customWidth="1"/>
    <col min="3078" max="3328" width="9.140625" style="383"/>
    <col min="3329" max="3329" width="20.85546875" style="383" customWidth="1"/>
    <col min="3330" max="3330" width="46.85546875" style="383" customWidth="1"/>
    <col min="3331" max="3333" width="14" style="383" customWidth="1"/>
    <col min="3334" max="3584" width="9.140625" style="383"/>
    <col min="3585" max="3585" width="20.85546875" style="383" customWidth="1"/>
    <col min="3586" max="3586" width="46.85546875" style="383" customWidth="1"/>
    <col min="3587" max="3589" width="14" style="383" customWidth="1"/>
    <col min="3590" max="3840" width="9.140625" style="383"/>
    <col min="3841" max="3841" width="20.85546875" style="383" customWidth="1"/>
    <col min="3842" max="3842" width="46.85546875" style="383" customWidth="1"/>
    <col min="3843" max="3845" width="14" style="383" customWidth="1"/>
    <col min="3846" max="4096" width="9.140625" style="383"/>
    <col min="4097" max="4097" width="20.85546875" style="383" customWidth="1"/>
    <col min="4098" max="4098" width="46.85546875" style="383" customWidth="1"/>
    <col min="4099" max="4101" width="14" style="383" customWidth="1"/>
    <col min="4102" max="4352" width="9.140625" style="383"/>
    <col min="4353" max="4353" width="20.85546875" style="383" customWidth="1"/>
    <col min="4354" max="4354" width="46.85546875" style="383" customWidth="1"/>
    <col min="4355" max="4357" width="14" style="383" customWidth="1"/>
    <col min="4358" max="4608" width="9.140625" style="383"/>
    <col min="4609" max="4609" width="20.85546875" style="383" customWidth="1"/>
    <col min="4610" max="4610" width="46.85546875" style="383" customWidth="1"/>
    <col min="4611" max="4613" width="14" style="383" customWidth="1"/>
    <col min="4614" max="4864" width="9.140625" style="383"/>
    <col min="4865" max="4865" width="20.85546875" style="383" customWidth="1"/>
    <col min="4866" max="4866" width="46.85546875" style="383" customWidth="1"/>
    <col min="4867" max="4869" width="14" style="383" customWidth="1"/>
    <col min="4870" max="5120" width="9.140625" style="383"/>
    <col min="5121" max="5121" width="20.85546875" style="383" customWidth="1"/>
    <col min="5122" max="5122" width="46.85546875" style="383" customWidth="1"/>
    <col min="5123" max="5125" width="14" style="383" customWidth="1"/>
    <col min="5126" max="5376" width="9.140625" style="383"/>
    <col min="5377" max="5377" width="20.85546875" style="383" customWidth="1"/>
    <col min="5378" max="5378" width="46.85546875" style="383" customWidth="1"/>
    <col min="5379" max="5381" width="14" style="383" customWidth="1"/>
    <col min="5382" max="5632" width="9.140625" style="383"/>
    <col min="5633" max="5633" width="20.85546875" style="383" customWidth="1"/>
    <col min="5634" max="5634" width="46.85546875" style="383" customWidth="1"/>
    <col min="5635" max="5637" width="14" style="383" customWidth="1"/>
    <col min="5638" max="5888" width="9.140625" style="383"/>
    <col min="5889" max="5889" width="20.85546875" style="383" customWidth="1"/>
    <col min="5890" max="5890" width="46.85546875" style="383" customWidth="1"/>
    <col min="5891" max="5893" width="14" style="383" customWidth="1"/>
    <col min="5894" max="6144" width="9.140625" style="383"/>
    <col min="6145" max="6145" width="20.85546875" style="383" customWidth="1"/>
    <col min="6146" max="6146" width="46.85546875" style="383" customWidth="1"/>
    <col min="6147" max="6149" width="14" style="383" customWidth="1"/>
    <col min="6150" max="6400" width="9.140625" style="383"/>
    <col min="6401" max="6401" width="20.85546875" style="383" customWidth="1"/>
    <col min="6402" max="6402" width="46.85546875" style="383" customWidth="1"/>
    <col min="6403" max="6405" width="14" style="383" customWidth="1"/>
    <col min="6406" max="6656" width="9.140625" style="383"/>
    <col min="6657" max="6657" width="20.85546875" style="383" customWidth="1"/>
    <col min="6658" max="6658" width="46.85546875" style="383" customWidth="1"/>
    <col min="6659" max="6661" width="14" style="383" customWidth="1"/>
    <col min="6662" max="6912" width="9.140625" style="383"/>
    <col min="6913" max="6913" width="20.85546875" style="383" customWidth="1"/>
    <col min="6914" max="6914" width="46.85546875" style="383" customWidth="1"/>
    <col min="6915" max="6917" width="14" style="383" customWidth="1"/>
    <col min="6918" max="7168" width="9.140625" style="383"/>
    <col min="7169" max="7169" width="20.85546875" style="383" customWidth="1"/>
    <col min="7170" max="7170" width="46.85546875" style="383" customWidth="1"/>
    <col min="7171" max="7173" width="14" style="383" customWidth="1"/>
    <col min="7174" max="7424" width="9.140625" style="383"/>
    <col min="7425" max="7425" width="20.85546875" style="383" customWidth="1"/>
    <col min="7426" max="7426" width="46.85546875" style="383" customWidth="1"/>
    <col min="7427" max="7429" width="14" style="383" customWidth="1"/>
    <col min="7430" max="7680" width="9.140625" style="383"/>
    <col min="7681" max="7681" width="20.85546875" style="383" customWidth="1"/>
    <col min="7682" max="7682" width="46.85546875" style="383" customWidth="1"/>
    <col min="7683" max="7685" width="14" style="383" customWidth="1"/>
    <col min="7686" max="7936" width="9.140625" style="383"/>
    <col min="7937" max="7937" width="20.85546875" style="383" customWidth="1"/>
    <col min="7938" max="7938" width="46.85546875" style="383" customWidth="1"/>
    <col min="7939" max="7941" width="14" style="383" customWidth="1"/>
    <col min="7942" max="8192" width="9.140625" style="383"/>
    <col min="8193" max="8193" width="20.85546875" style="383" customWidth="1"/>
    <col min="8194" max="8194" width="46.85546875" style="383" customWidth="1"/>
    <col min="8195" max="8197" width="14" style="383" customWidth="1"/>
    <col min="8198" max="8448" width="9.140625" style="383"/>
    <col min="8449" max="8449" width="20.85546875" style="383" customWidth="1"/>
    <col min="8450" max="8450" width="46.85546875" style="383" customWidth="1"/>
    <col min="8451" max="8453" width="14" style="383" customWidth="1"/>
    <col min="8454" max="8704" width="9.140625" style="383"/>
    <col min="8705" max="8705" width="20.85546875" style="383" customWidth="1"/>
    <col min="8706" max="8706" width="46.85546875" style="383" customWidth="1"/>
    <col min="8707" max="8709" width="14" style="383" customWidth="1"/>
    <col min="8710" max="8960" width="9.140625" style="383"/>
    <col min="8961" max="8961" width="20.85546875" style="383" customWidth="1"/>
    <col min="8962" max="8962" width="46.85546875" style="383" customWidth="1"/>
    <col min="8963" max="8965" width="14" style="383" customWidth="1"/>
    <col min="8966" max="9216" width="9.140625" style="383"/>
    <col min="9217" max="9217" width="20.85546875" style="383" customWidth="1"/>
    <col min="9218" max="9218" width="46.85546875" style="383" customWidth="1"/>
    <col min="9219" max="9221" width="14" style="383" customWidth="1"/>
    <col min="9222" max="9472" width="9.140625" style="383"/>
    <col min="9473" max="9473" width="20.85546875" style="383" customWidth="1"/>
    <col min="9474" max="9474" width="46.85546875" style="383" customWidth="1"/>
    <col min="9475" max="9477" width="14" style="383" customWidth="1"/>
    <col min="9478" max="9728" width="9.140625" style="383"/>
    <col min="9729" max="9729" width="20.85546875" style="383" customWidth="1"/>
    <col min="9730" max="9730" width="46.85546875" style="383" customWidth="1"/>
    <col min="9731" max="9733" width="14" style="383" customWidth="1"/>
    <col min="9734" max="9984" width="9.140625" style="383"/>
    <col min="9985" max="9985" width="20.85546875" style="383" customWidth="1"/>
    <col min="9986" max="9986" width="46.85546875" style="383" customWidth="1"/>
    <col min="9987" max="9989" width="14" style="383" customWidth="1"/>
    <col min="9990" max="10240" width="9.140625" style="383"/>
    <col min="10241" max="10241" width="20.85546875" style="383" customWidth="1"/>
    <col min="10242" max="10242" width="46.85546875" style="383" customWidth="1"/>
    <col min="10243" max="10245" width="14" style="383" customWidth="1"/>
    <col min="10246" max="10496" width="9.140625" style="383"/>
    <col min="10497" max="10497" width="20.85546875" style="383" customWidth="1"/>
    <col min="10498" max="10498" width="46.85546875" style="383" customWidth="1"/>
    <col min="10499" max="10501" width="14" style="383" customWidth="1"/>
    <col min="10502" max="10752" width="9.140625" style="383"/>
    <col min="10753" max="10753" width="20.85546875" style="383" customWidth="1"/>
    <col min="10754" max="10754" width="46.85546875" style="383" customWidth="1"/>
    <col min="10755" max="10757" width="14" style="383" customWidth="1"/>
    <col min="10758" max="11008" width="9.140625" style="383"/>
    <col min="11009" max="11009" width="20.85546875" style="383" customWidth="1"/>
    <col min="11010" max="11010" width="46.85546875" style="383" customWidth="1"/>
    <col min="11011" max="11013" width="14" style="383" customWidth="1"/>
    <col min="11014" max="11264" width="9.140625" style="383"/>
    <col min="11265" max="11265" width="20.85546875" style="383" customWidth="1"/>
    <col min="11266" max="11266" width="46.85546875" style="383" customWidth="1"/>
    <col min="11267" max="11269" width="14" style="383" customWidth="1"/>
    <col min="11270" max="11520" width="9.140625" style="383"/>
    <col min="11521" max="11521" width="20.85546875" style="383" customWidth="1"/>
    <col min="11522" max="11522" width="46.85546875" style="383" customWidth="1"/>
    <col min="11523" max="11525" width="14" style="383" customWidth="1"/>
    <col min="11526" max="11776" width="9.140625" style="383"/>
    <col min="11777" max="11777" width="20.85546875" style="383" customWidth="1"/>
    <col min="11778" max="11778" width="46.85546875" style="383" customWidth="1"/>
    <col min="11779" max="11781" width="14" style="383" customWidth="1"/>
    <col min="11782" max="12032" width="9.140625" style="383"/>
    <col min="12033" max="12033" width="20.85546875" style="383" customWidth="1"/>
    <col min="12034" max="12034" width="46.85546875" style="383" customWidth="1"/>
    <col min="12035" max="12037" width="14" style="383" customWidth="1"/>
    <col min="12038" max="12288" width="9.140625" style="383"/>
    <col min="12289" max="12289" width="20.85546875" style="383" customWidth="1"/>
    <col min="12290" max="12290" width="46.85546875" style="383" customWidth="1"/>
    <col min="12291" max="12293" width="14" style="383" customWidth="1"/>
    <col min="12294" max="12544" width="9.140625" style="383"/>
    <col min="12545" max="12545" width="20.85546875" style="383" customWidth="1"/>
    <col min="12546" max="12546" width="46.85546875" style="383" customWidth="1"/>
    <col min="12547" max="12549" width="14" style="383" customWidth="1"/>
    <col min="12550" max="12800" width="9.140625" style="383"/>
    <col min="12801" max="12801" width="20.85546875" style="383" customWidth="1"/>
    <col min="12802" max="12802" width="46.85546875" style="383" customWidth="1"/>
    <col min="12803" max="12805" width="14" style="383" customWidth="1"/>
    <col min="12806" max="13056" width="9.140625" style="383"/>
    <col min="13057" max="13057" width="20.85546875" style="383" customWidth="1"/>
    <col min="13058" max="13058" width="46.85546875" style="383" customWidth="1"/>
    <col min="13059" max="13061" width="14" style="383" customWidth="1"/>
    <col min="13062" max="13312" width="9.140625" style="383"/>
    <col min="13313" max="13313" width="20.85546875" style="383" customWidth="1"/>
    <col min="13314" max="13314" width="46.85546875" style="383" customWidth="1"/>
    <col min="13315" max="13317" width="14" style="383" customWidth="1"/>
    <col min="13318" max="13568" width="9.140625" style="383"/>
    <col min="13569" max="13569" width="20.85546875" style="383" customWidth="1"/>
    <col min="13570" max="13570" width="46.85546875" style="383" customWidth="1"/>
    <col min="13571" max="13573" width="14" style="383" customWidth="1"/>
    <col min="13574" max="13824" width="9.140625" style="383"/>
    <col min="13825" max="13825" width="20.85546875" style="383" customWidth="1"/>
    <col min="13826" max="13826" width="46.85546875" style="383" customWidth="1"/>
    <col min="13827" max="13829" width="14" style="383" customWidth="1"/>
    <col min="13830" max="14080" width="9.140625" style="383"/>
    <col min="14081" max="14081" width="20.85546875" style="383" customWidth="1"/>
    <col min="14082" max="14082" width="46.85546875" style="383" customWidth="1"/>
    <col min="14083" max="14085" width="14" style="383" customWidth="1"/>
    <col min="14086" max="14336" width="9.140625" style="383"/>
    <col min="14337" max="14337" width="20.85546875" style="383" customWidth="1"/>
    <col min="14338" max="14338" width="46.85546875" style="383" customWidth="1"/>
    <col min="14339" max="14341" width="14" style="383" customWidth="1"/>
    <col min="14342" max="14592" width="9.140625" style="383"/>
    <col min="14593" max="14593" width="20.85546875" style="383" customWidth="1"/>
    <col min="14594" max="14594" width="46.85546875" style="383" customWidth="1"/>
    <col min="14595" max="14597" width="14" style="383" customWidth="1"/>
    <col min="14598" max="14848" width="9.140625" style="383"/>
    <col min="14849" max="14849" width="20.85546875" style="383" customWidth="1"/>
    <col min="14850" max="14850" width="46.85546875" style="383" customWidth="1"/>
    <col min="14851" max="14853" width="14" style="383" customWidth="1"/>
    <col min="14854" max="15104" width="9.140625" style="383"/>
    <col min="15105" max="15105" width="20.85546875" style="383" customWidth="1"/>
    <col min="15106" max="15106" width="46.85546875" style="383" customWidth="1"/>
    <col min="15107" max="15109" width="14" style="383" customWidth="1"/>
    <col min="15110" max="15360" width="9.140625" style="383"/>
    <col min="15361" max="15361" width="20.85546875" style="383" customWidth="1"/>
    <col min="15362" max="15362" width="46.85546875" style="383" customWidth="1"/>
    <col min="15363" max="15365" width="14" style="383" customWidth="1"/>
    <col min="15366" max="15616" width="9.140625" style="383"/>
    <col min="15617" max="15617" width="20.85546875" style="383" customWidth="1"/>
    <col min="15618" max="15618" width="46.85546875" style="383" customWidth="1"/>
    <col min="15619" max="15621" width="14" style="383" customWidth="1"/>
    <col min="15622" max="15872" width="9.140625" style="383"/>
    <col min="15873" max="15873" width="20.85546875" style="383" customWidth="1"/>
    <col min="15874" max="15874" width="46.85546875" style="383" customWidth="1"/>
    <col min="15875" max="15877" width="14" style="383" customWidth="1"/>
    <col min="15878" max="16128" width="9.140625" style="383"/>
    <col min="16129" max="16129" width="20.85546875" style="383" customWidth="1"/>
    <col min="16130" max="16130" width="46.85546875" style="383" customWidth="1"/>
    <col min="16131" max="16133" width="14" style="383" customWidth="1"/>
    <col min="16134" max="16384" width="9.140625" style="383"/>
  </cols>
  <sheetData>
    <row r="1" spans="1:5" ht="15.95" customHeight="1" x14ac:dyDescent="0.2">
      <c r="B1" s="384"/>
      <c r="C1" s="385" t="s">
        <v>613</v>
      </c>
      <c r="D1" s="385"/>
      <c r="E1" s="385"/>
    </row>
    <row r="2" spans="1:5" ht="15.95" customHeight="1" x14ac:dyDescent="0.2">
      <c r="B2" s="384" t="s">
        <v>194</v>
      </c>
      <c r="C2" s="385" t="s">
        <v>195</v>
      </c>
      <c r="D2" s="385"/>
      <c r="E2" s="385"/>
    </row>
    <row r="3" spans="1:5" ht="15.95" customHeight="1" x14ac:dyDescent="0.2">
      <c r="C3" s="864" t="s">
        <v>575</v>
      </c>
      <c r="D3" s="864"/>
      <c r="E3" s="864"/>
    </row>
    <row r="4" spans="1:5" ht="15.95" customHeight="1" x14ac:dyDescent="0.2">
      <c r="C4" s="386" t="s">
        <v>739</v>
      </c>
      <c r="D4" s="386"/>
      <c r="E4" s="386"/>
    </row>
    <row r="5" spans="1:5" ht="12.75" customHeight="1" x14ac:dyDescent="0.2">
      <c r="C5" s="386"/>
      <c r="D5" s="386"/>
      <c r="E5" s="386"/>
    </row>
    <row r="6" spans="1:5" s="387" customFormat="1" ht="18.75" customHeight="1" x14ac:dyDescent="0.25">
      <c r="A6" s="865" t="s">
        <v>196</v>
      </c>
      <c r="B6" s="865"/>
      <c r="C6" s="865"/>
      <c r="D6" s="865"/>
      <c r="E6" s="865"/>
    </row>
    <row r="7" spans="1:5" s="387" customFormat="1" ht="18.75" customHeight="1" x14ac:dyDescent="0.25">
      <c r="A7" s="865" t="s">
        <v>574</v>
      </c>
      <c r="B7" s="865"/>
      <c r="C7" s="865"/>
      <c r="D7" s="865"/>
      <c r="E7" s="865"/>
    </row>
    <row r="8" spans="1:5" s="387" customFormat="1" ht="18.75" customHeight="1" x14ac:dyDescent="0.25">
      <c r="A8" s="865" t="s">
        <v>738</v>
      </c>
      <c r="B8" s="865"/>
      <c r="C8" s="865"/>
      <c r="D8" s="865"/>
      <c r="E8" s="865"/>
    </row>
    <row r="10" spans="1:5" ht="15.75" thickBot="1" x14ac:dyDescent="0.3">
      <c r="E10" s="390" t="s">
        <v>182</v>
      </c>
    </row>
    <row r="11" spans="1:5" ht="57" thickBot="1" x14ac:dyDescent="0.25">
      <c r="A11" s="391" t="s">
        <v>197</v>
      </c>
      <c r="B11" s="392" t="s">
        <v>198</v>
      </c>
      <c r="C11" s="823" t="s">
        <v>625</v>
      </c>
      <c r="D11" s="393" t="s">
        <v>691</v>
      </c>
      <c r="E11" s="394" t="s">
        <v>731</v>
      </c>
    </row>
    <row r="12" spans="1:5" ht="20.100000000000001" customHeight="1" x14ac:dyDescent="0.2">
      <c r="A12" s="395" t="s">
        <v>199</v>
      </c>
      <c r="B12" s="396" t="s">
        <v>200</v>
      </c>
      <c r="C12" s="397">
        <f>C13+C30+C19+C25</f>
        <v>0</v>
      </c>
      <c r="D12" s="397">
        <f>D13+D30+D19+D25</f>
        <v>0</v>
      </c>
      <c r="E12" s="398">
        <f>E13+E30+E19+E25</f>
        <v>0</v>
      </c>
    </row>
    <row r="13" spans="1:5" ht="31.5" customHeight="1" x14ac:dyDescent="0.2">
      <c r="A13" s="399" t="s">
        <v>201</v>
      </c>
      <c r="B13" s="400" t="s">
        <v>202</v>
      </c>
      <c r="C13" s="401">
        <f>ABS(C14)-ABS(C19)-ABS(C25)</f>
        <v>0</v>
      </c>
      <c r="D13" s="401">
        <f>ABS(D14)-ABS(D19)-ABS(D25)</f>
        <v>0</v>
      </c>
      <c r="E13" s="402">
        <f>ABS(E14)-ABS(E19)-ABS(E25)</f>
        <v>0</v>
      </c>
    </row>
    <row r="14" spans="1:5" ht="31.5" customHeight="1" x14ac:dyDescent="0.2">
      <c r="A14" s="399" t="s">
        <v>203</v>
      </c>
      <c r="B14" s="400" t="s">
        <v>204</v>
      </c>
      <c r="C14" s="401">
        <f>C16-ABS(C18)</f>
        <v>0</v>
      </c>
      <c r="D14" s="401">
        <f>D16-ABS(D18)</f>
        <v>0</v>
      </c>
      <c r="E14" s="402">
        <f>E16-ABS(E18)</f>
        <v>0</v>
      </c>
    </row>
    <row r="15" spans="1:5" ht="33.75" customHeight="1" x14ac:dyDescent="0.2">
      <c r="A15" s="403" t="s">
        <v>205</v>
      </c>
      <c r="B15" s="404" t="s">
        <v>206</v>
      </c>
      <c r="C15" s="405">
        <f>C16</f>
        <v>0</v>
      </c>
      <c r="D15" s="405">
        <f>D16</f>
        <v>0</v>
      </c>
      <c r="E15" s="406">
        <f>E16</f>
        <v>0</v>
      </c>
    </row>
    <row r="16" spans="1:5" ht="48" customHeight="1" x14ac:dyDescent="0.2">
      <c r="A16" s="403" t="s">
        <v>207</v>
      </c>
      <c r="B16" s="404" t="s">
        <v>208</v>
      </c>
      <c r="C16" s="405"/>
      <c r="D16" s="407"/>
      <c r="E16" s="408"/>
    </row>
    <row r="17" spans="1:5" ht="35.25" customHeight="1" x14ac:dyDescent="0.2">
      <c r="A17" s="403" t="s">
        <v>209</v>
      </c>
      <c r="B17" s="404" t="s">
        <v>210</v>
      </c>
      <c r="C17" s="405">
        <f>C18</f>
        <v>0</v>
      </c>
      <c r="D17" s="405">
        <f>D18</f>
        <v>0</v>
      </c>
      <c r="E17" s="406">
        <f>E18</f>
        <v>0</v>
      </c>
    </row>
    <row r="18" spans="1:5" ht="46.5" customHeight="1" x14ac:dyDescent="0.2">
      <c r="A18" s="403" t="s">
        <v>211</v>
      </c>
      <c r="B18" s="404" t="s">
        <v>212</v>
      </c>
      <c r="C18" s="405"/>
      <c r="D18" s="407"/>
      <c r="E18" s="408"/>
    </row>
    <row r="19" spans="1:5" ht="33.75" customHeight="1" x14ac:dyDescent="0.2">
      <c r="A19" s="399" t="s">
        <v>213</v>
      </c>
      <c r="B19" s="400" t="s">
        <v>214</v>
      </c>
      <c r="C19" s="401">
        <f>C22-ABS(C24)</f>
        <v>0</v>
      </c>
      <c r="D19" s="409"/>
      <c r="E19" s="410"/>
    </row>
    <row r="20" spans="1:5" ht="45" customHeight="1" x14ac:dyDescent="0.2">
      <c r="A20" s="411" t="s">
        <v>215</v>
      </c>
      <c r="B20" s="412" t="s">
        <v>216</v>
      </c>
      <c r="C20" s="413">
        <f>C21-ABS(C23)</f>
        <v>0</v>
      </c>
      <c r="D20" s="413">
        <f>D21-ABS(D23)</f>
        <v>0</v>
      </c>
      <c r="E20" s="414">
        <f>E21-ABS(E23)</f>
        <v>0</v>
      </c>
    </row>
    <row r="21" spans="1:5" ht="45" customHeight="1" x14ac:dyDescent="0.2">
      <c r="A21" s="411" t="s">
        <v>217</v>
      </c>
      <c r="B21" s="404" t="s">
        <v>218</v>
      </c>
      <c r="C21" s="405">
        <f>C22</f>
        <v>0</v>
      </c>
      <c r="D21" s="405">
        <f>D22</f>
        <v>0</v>
      </c>
      <c r="E21" s="406">
        <f>E22</f>
        <v>0</v>
      </c>
    </row>
    <row r="22" spans="1:5" ht="50.25" customHeight="1" x14ac:dyDescent="0.2">
      <c r="A22" s="411" t="s">
        <v>219</v>
      </c>
      <c r="B22" s="404" t="s">
        <v>220</v>
      </c>
      <c r="C22" s="405"/>
      <c r="D22" s="407"/>
      <c r="E22" s="408"/>
    </row>
    <row r="23" spans="1:5" ht="49.5" customHeight="1" x14ac:dyDescent="0.2">
      <c r="A23" s="411" t="s">
        <v>221</v>
      </c>
      <c r="B23" s="404" t="s">
        <v>222</v>
      </c>
      <c r="C23" s="405">
        <f>C24</f>
        <v>0</v>
      </c>
      <c r="D23" s="405">
        <f>D24</f>
        <v>0</v>
      </c>
      <c r="E23" s="406">
        <f>E24</f>
        <v>0</v>
      </c>
    </row>
    <row r="24" spans="1:5" ht="48.75" customHeight="1" x14ac:dyDescent="0.2">
      <c r="A24" s="411" t="s">
        <v>223</v>
      </c>
      <c r="B24" s="404" t="s">
        <v>224</v>
      </c>
      <c r="C24" s="405"/>
      <c r="D24" s="407"/>
      <c r="E24" s="408"/>
    </row>
    <row r="25" spans="1:5" ht="30.75" customHeight="1" x14ac:dyDescent="0.2">
      <c r="A25" s="399" t="s">
        <v>225</v>
      </c>
      <c r="B25" s="400" t="s">
        <v>226</v>
      </c>
      <c r="C25" s="401">
        <f>ABS(C27)-ABS(C29)</f>
        <v>0</v>
      </c>
      <c r="D25" s="401">
        <f>ABS(D27)-D29</f>
        <v>0</v>
      </c>
      <c r="E25" s="402">
        <f>ABS(E27)-E29</f>
        <v>0</v>
      </c>
    </row>
    <row r="26" spans="1:5" ht="31.5" customHeight="1" x14ac:dyDescent="0.2">
      <c r="A26" s="411" t="s">
        <v>227</v>
      </c>
      <c r="B26" s="412" t="s">
        <v>228</v>
      </c>
      <c r="C26" s="405">
        <f>C27</f>
        <v>0</v>
      </c>
      <c r="D26" s="405">
        <f>D27</f>
        <v>0</v>
      </c>
      <c r="E26" s="406">
        <f>E27</f>
        <v>0</v>
      </c>
    </row>
    <row r="27" spans="1:5" ht="94.5" customHeight="1" x14ac:dyDescent="0.2">
      <c r="A27" s="411" t="s">
        <v>229</v>
      </c>
      <c r="B27" s="404" t="s">
        <v>230</v>
      </c>
      <c r="C27" s="405"/>
      <c r="D27" s="407"/>
      <c r="E27" s="408"/>
    </row>
    <row r="28" spans="1:5" ht="35.25" customHeight="1" x14ac:dyDescent="0.2">
      <c r="A28" s="411" t="s">
        <v>231</v>
      </c>
      <c r="B28" s="404" t="s">
        <v>232</v>
      </c>
      <c r="C28" s="405">
        <f>C29</f>
        <v>0</v>
      </c>
      <c r="D28" s="405">
        <f>D29</f>
        <v>0</v>
      </c>
      <c r="E28" s="406">
        <f>E29</f>
        <v>0</v>
      </c>
    </row>
    <row r="29" spans="1:5" ht="51" customHeight="1" x14ac:dyDescent="0.2">
      <c r="A29" s="411" t="s">
        <v>233</v>
      </c>
      <c r="B29" s="404" t="s">
        <v>234</v>
      </c>
      <c r="C29" s="405"/>
      <c r="D29" s="407"/>
      <c r="E29" s="408"/>
    </row>
    <row r="30" spans="1:5" ht="27" customHeight="1" x14ac:dyDescent="0.2">
      <c r="A30" s="399" t="s">
        <v>201</v>
      </c>
      <c r="B30" s="400" t="s">
        <v>235</v>
      </c>
      <c r="C30" s="803">
        <f>C36-ABS(C31)</f>
        <v>0</v>
      </c>
      <c r="D30" s="401">
        <f>D36-ABS(D31)</f>
        <v>0</v>
      </c>
      <c r="E30" s="804">
        <f>E36-ABS(E31)</f>
        <v>0</v>
      </c>
    </row>
    <row r="31" spans="1:5" ht="36.75" customHeight="1" x14ac:dyDescent="0.2">
      <c r="A31" s="411" t="s">
        <v>236</v>
      </c>
      <c r="B31" s="412" t="s">
        <v>237</v>
      </c>
      <c r="C31" s="802" t="str">
        <f>C32</f>
        <v>-22062958</v>
      </c>
      <c r="D31" s="802" t="str">
        <f t="shared" ref="C31:E34" si="0">D32</f>
        <v>-20632354</v>
      </c>
      <c r="E31" s="805" t="str">
        <f t="shared" si="0"/>
        <v>-20505583</v>
      </c>
    </row>
    <row r="32" spans="1:5" ht="27" customHeight="1" x14ac:dyDescent="0.2">
      <c r="A32" s="411" t="s">
        <v>238</v>
      </c>
      <c r="B32" s="412" t="s">
        <v>239</v>
      </c>
      <c r="C32" s="802" t="str">
        <f>C34</f>
        <v>-22062958</v>
      </c>
      <c r="D32" s="802" t="str">
        <f>D34</f>
        <v>-20632354</v>
      </c>
      <c r="E32" s="805" t="str">
        <f>E34</f>
        <v>-20505583</v>
      </c>
    </row>
    <row r="33" spans="1:5" ht="27" customHeight="1" x14ac:dyDescent="0.2">
      <c r="A33" s="411" t="s">
        <v>605</v>
      </c>
      <c r="B33" s="404" t="s">
        <v>606</v>
      </c>
      <c r="C33" s="802" t="str">
        <f>C34</f>
        <v>-22062958</v>
      </c>
      <c r="D33" s="802" t="str">
        <f>D34</f>
        <v>-20632354</v>
      </c>
      <c r="E33" s="805" t="str">
        <f>E34</f>
        <v>-20505583</v>
      </c>
    </row>
    <row r="34" spans="1:5" ht="33" customHeight="1" x14ac:dyDescent="0.2">
      <c r="A34" s="411" t="s">
        <v>240</v>
      </c>
      <c r="B34" s="412" t="s">
        <v>241</v>
      </c>
      <c r="C34" s="802" t="str">
        <f t="shared" si="0"/>
        <v>-22062958</v>
      </c>
      <c r="D34" s="802" t="str">
        <f t="shared" si="0"/>
        <v>-20632354</v>
      </c>
      <c r="E34" s="805" t="str">
        <f t="shared" si="0"/>
        <v>-20505583</v>
      </c>
    </row>
    <row r="35" spans="1:5" ht="35.25" customHeight="1" x14ac:dyDescent="0.2">
      <c r="A35" s="411" t="s">
        <v>242</v>
      </c>
      <c r="B35" s="404" t="s">
        <v>243</v>
      </c>
      <c r="C35" s="802" t="s">
        <v>754</v>
      </c>
      <c r="D35" s="802" t="s">
        <v>750</v>
      </c>
      <c r="E35" s="802" t="s">
        <v>752</v>
      </c>
    </row>
    <row r="36" spans="1:5" ht="27" customHeight="1" x14ac:dyDescent="0.2">
      <c r="A36" s="411" t="s">
        <v>244</v>
      </c>
      <c r="B36" s="412" t="s">
        <v>245</v>
      </c>
      <c r="C36" s="802" t="str">
        <f>C37</f>
        <v>22062958</v>
      </c>
      <c r="D36" s="802" t="str">
        <f t="shared" ref="D36:E38" si="1">D37</f>
        <v>20632354</v>
      </c>
      <c r="E36" s="805" t="str">
        <f t="shared" si="1"/>
        <v>20505583</v>
      </c>
    </row>
    <row r="37" spans="1:5" ht="30.75" customHeight="1" x14ac:dyDescent="0.2">
      <c r="A37" s="403" t="s">
        <v>246</v>
      </c>
      <c r="B37" s="404" t="s">
        <v>247</v>
      </c>
      <c r="C37" s="802" t="str">
        <f>C38</f>
        <v>22062958</v>
      </c>
      <c r="D37" s="802" t="str">
        <f t="shared" si="1"/>
        <v>20632354</v>
      </c>
      <c r="E37" s="805" t="str">
        <f t="shared" si="1"/>
        <v>20505583</v>
      </c>
    </row>
    <row r="38" spans="1:5" ht="34.5" customHeight="1" x14ac:dyDescent="0.2">
      <c r="A38" s="411" t="s">
        <v>248</v>
      </c>
      <c r="B38" s="412" t="s">
        <v>249</v>
      </c>
      <c r="C38" s="802" t="str">
        <f>C39</f>
        <v>22062958</v>
      </c>
      <c r="D38" s="802" t="str">
        <f t="shared" si="1"/>
        <v>20632354</v>
      </c>
      <c r="E38" s="805" t="str">
        <f t="shared" si="1"/>
        <v>20505583</v>
      </c>
    </row>
    <row r="39" spans="1:5" ht="31.5" customHeight="1" thickBot="1" x14ac:dyDescent="0.25">
      <c r="A39" s="415" t="s">
        <v>250</v>
      </c>
      <c r="B39" s="416" t="s">
        <v>251</v>
      </c>
      <c r="C39" s="801" t="s">
        <v>753</v>
      </c>
      <c r="D39" s="801" t="s">
        <v>749</v>
      </c>
      <c r="E39" s="806" t="s">
        <v>751</v>
      </c>
    </row>
  </sheetData>
  <mergeCells count="4">
    <mergeCell ref="C3:E3"/>
    <mergeCell ref="A6:E6"/>
    <mergeCell ref="A7:E7"/>
    <mergeCell ref="A8:E8"/>
  </mergeCells>
  <pageMargins left="0.19685039370078741" right="0.19685039370078741" top="0.23622047244094491" bottom="0.19" header="0.15748031496062992" footer="0.19"/>
  <pageSetup paperSize="9" scale="9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showGridLines="0" view="pageBreakPreview" topLeftCell="A148" zoomScale="90" zoomScaleSheetLayoutView="90" workbookViewId="0">
      <selection activeCell="X18" sqref="X18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48" style="1" customWidth="1"/>
    <col min="14" max="14" width="7.140625" style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7.140625" style="1" customWidth="1"/>
    <col min="22" max="22" width="7.7109375" style="1" customWidth="1"/>
    <col min="23" max="23" width="0" style="1" hidden="1" customWidth="1"/>
    <col min="24" max="25" width="14.28515625" style="1" customWidth="1"/>
    <col min="26" max="26" width="14.14062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614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76"/>
      <c r="N3" s="777"/>
      <c r="O3" s="775"/>
      <c r="P3" s="76"/>
      <c r="Q3" s="76"/>
      <c r="R3" s="76"/>
      <c r="S3" s="76"/>
      <c r="T3" s="76"/>
      <c r="U3" s="76"/>
      <c r="V3" s="78" t="s">
        <v>185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6"/>
      <c r="N4" s="777"/>
      <c r="O4" s="777"/>
      <c r="P4" s="76"/>
      <c r="Q4" s="76"/>
      <c r="R4" s="76"/>
      <c r="S4" s="76"/>
      <c r="T4" s="76"/>
      <c r="U4" s="76"/>
      <c r="V4" s="78" t="s">
        <v>184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576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733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893" t="s">
        <v>732</v>
      </c>
      <c r="N8" s="894"/>
      <c r="O8" s="894"/>
      <c r="P8" s="894"/>
      <c r="Q8" s="894"/>
      <c r="R8" s="894"/>
      <c r="S8" s="894"/>
      <c r="T8" s="894"/>
      <c r="U8" s="894"/>
      <c r="V8" s="894"/>
      <c r="W8" s="894"/>
      <c r="X8" s="894"/>
      <c r="Y8" s="894"/>
      <c r="Z8" s="894"/>
      <c r="AA8" s="3"/>
      <c r="AB8" s="2"/>
    </row>
    <row r="9" spans="1:28" ht="12.75" customHeight="1" x14ac:dyDescent="0.25">
      <c r="A9" s="74" t="s">
        <v>183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894"/>
      <c r="N9" s="894"/>
      <c r="O9" s="894"/>
      <c r="P9" s="894"/>
      <c r="Q9" s="894"/>
      <c r="R9" s="894"/>
      <c r="S9" s="894"/>
      <c r="T9" s="894"/>
      <c r="U9" s="894"/>
      <c r="V9" s="894"/>
      <c r="W9" s="894"/>
      <c r="X9" s="894"/>
      <c r="Y9" s="894"/>
      <c r="Z9" s="894"/>
      <c r="AA9" s="3"/>
      <c r="AB9" s="2"/>
    </row>
    <row r="10" spans="1:28" ht="27.75" customHeight="1" x14ac:dyDescent="0.25">
      <c r="A10" s="74" t="s">
        <v>186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4"/>
      <c r="Z10" s="894"/>
      <c r="AA10" s="3"/>
      <c r="AB10" s="2"/>
    </row>
    <row r="11" spans="1:28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3"/>
      <c r="AB11" s="2"/>
    </row>
    <row r="12" spans="1:28" ht="12.75" customHeight="1" thickBot="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7"/>
      <c r="Z12" s="8" t="s">
        <v>182</v>
      </c>
      <c r="AA12" s="3"/>
      <c r="AB12" s="2"/>
    </row>
    <row r="13" spans="1:28" ht="45.75" customHeight="1" thickBot="1" x14ac:dyDescent="0.25">
      <c r="A13" s="7"/>
      <c r="B13" s="66"/>
      <c r="C13" s="66"/>
      <c r="D13" s="66"/>
      <c r="E13" s="66"/>
      <c r="F13" s="66"/>
      <c r="G13" s="66"/>
      <c r="H13" s="66"/>
      <c r="I13" s="66"/>
      <c r="J13" s="66"/>
      <c r="K13" s="65"/>
      <c r="L13" s="64"/>
      <c r="M13" s="60" t="s">
        <v>181</v>
      </c>
      <c r="N13" s="62" t="s">
        <v>180</v>
      </c>
      <c r="O13" s="61" t="s">
        <v>179</v>
      </c>
      <c r="P13" s="61" t="s">
        <v>178</v>
      </c>
      <c r="Q13" s="63" t="s">
        <v>177</v>
      </c>
      <c r="R13" s="869" t="s">
        <v>176</v>
      </c>
      <c r="S13" s="869"/>
      <c r="T13" s="869"/>
      <c r="U13" s="869"/>
      <c r="V13" s="62" t="s">
        <v>175</v>
      </c>
      <c r="W13" s="61" t="s">
        <v>174</v>
      </c>
      <c r="X13" s="61">
        <v>2020</v>
      </c>
      <c r="Y13" s="60">
        <v>2021</v>
      </c>
      <c r="Z13" s="59">
        <v>2022</v>
      </c>
      <c r="AA13" s="58"/>
      <c r="AB13" s="3"/>
    </row>
    <row r="14" spans="1:28" ht="13.5" customHeight="1" thickBot="1" x14ac:dyDescent="0.25">
      <c r="A14" s="49"/>
      <c r="B14" s="57"/>
      <c r="C14" s="56"/>
      <c r="D14" s="55"/>
      <c r="E14" s="54"/>
      <c r="F14" s="54"/>
      <c r="G14" s="54"/>
      <c r="H14" s="54"/>
      <c r="I14" s="54"/>
      <c r="J14" s="54"/>
      <c r="K14" s="54"/>
      <c r="L14" s="53"/>
      <c r="M14" s="50">
        <v>1</v>
      </c>
      <c r="N14" s="50">
        <v>2</v>
      </c>
      <c r="O14" s="50">
        <v>3</v>
      </c>
      <c r="P14" s="50">
        <v>4</v>
      </c>
      <c r="Q14" s="52">
        <v>5</v>
      </c>
      <c r="R14" s="870">
        <v>5</v>
      </c>
      <c r="S14" s="870"/>
      <c r="T14" s="870"/>
      <c r="U14" s="870"/>
      <c r="V14" s="51">
        <v>6</v>
      </c>
      <c r="W14" s="50">
        <v>7</v>
      </c>
      <c r="X14" s="50">
        <v>7</v>
      </c>
      <c r="Y14" s="50">
        <v>8</v>
      </c>
      <c r="Z14" s="50">
        <v>9</v>
      </c>
      <c r="AA14" s="49"/>
      <c r="AB14" s="3"/>
    </row>
    <row r="15" spans="1:28" ht="43.5" customHeight="1" x14ac:dyDescent="0.2">
      <c r="A15" s="21"/>
      <c r="B15" s="20"/>
      <c r="C15" s="871" t="s">
        <v>581</v>
      </c>
      <c r="D15" s="872"/>
      <c r="E15" s="872"/>
      <c r="F15" s="872"/>
      <c r="G15" s="872"/>
      <c r="H15" s="872"/>
      <c r="I15" s="872"/>
      <c r="J15" s="872"/>
      <c r="K15" s="872"/>
      <c r="L15" s="872"/>
      <c r="M15" s="873"/>
      <c r="N15" s="102">
        <v>616</v>
      </c>
      <c r="O15" s="103" t="s">
        <v>1</v>
      </c>
      <c r="P15" s="104" t="s">
        <v>1</v>
      </c>
      <c r="Q15" s="105" t="s">
        <v>1</v>
      </c>
      <c r="R15" s="106" t="s">
        <v>1</v>
      </c>
      <c r="S15" s="107" t="s">
        <v>1</v>
      </c>
      <c r="T15" s="106" t="s">
        <v>1</v>
      </c>
      <c r="U15" s="108" t="s">
        <v>1</v>
      </c>
      <c r="V15" s="289"/>
      <c r="W15" s="290"/>
      <c r="X15" s="291"/>
      <c r="Y15" s="291"/>
      <c r="Z15" s="292"/>
      <c r="AA15" s="8"/>
      <c r="AB15" s="3"/>
    </row>
    <row r="16" spans="1:28" ht="23.25" customHeight="1" x14ac:dyDescent="0.2">
      <c r="A16" s="21"/>
      <c r="B16" s="20"/>
      <c r="C16" s="109"/>
      <c r="D16" s="874" t="s">
        <v>173</v>
      </c>
      <c r="E16" s="875"/>
      <c r="F16" s="875"/>
      <c r="G16" s="875"/>
      <c r="H16" s="875"/>
      <c r="I16" s="875"/>
      <c r="J16" s="875"/>
      <c r="K16" s="875"/>
      <c r="L16" s="875"/>
      <c r="M16" s="876"/>
      <c r="N16" s="48">
        <v>616</v>
      </c>
      <c r="O16" s="47">
        <v>1</v>
      </c>
      <c r="P16" s="46" t="s">
        <v>1</v>
      </c>
      <c r="Q16" s="12" t="s">
        <v>1</v>
      </c>
      <c r="R16" s="44" t="s">
        <v>1</v>
      </c>
      <c r="S16" s="45" t="s">
        <v>1</v>
      </c>
      <c r="T16" s="44" t="s">
        <v>1</v>
      </c>
      <c r="U16" s="43" t="s">
        <v>1</v>
      </c>
      <c r="V16" s="293"/>
      <c r="W16" s="294"/>
      <c r="X16" s="295">
        <f>X17+X39+X34+X43</f>
        <v>13035780</v>
      </c>
      <c r="Y16" s="295">
        <f>Y18+Y22+Y42</f>
        <v>12107861</v>
      </c>
      <c r="Z16" s="296">
        <f>Z18+Z22+Z42</f>
        <v>12080682</v>
      </c>
      <c r="AA16" s="8"/>
      <c r="AB16" s="3"/>
    </row>
    <row r="17" spans="1:28" ht="83.25" customHeight="1" x14ac:dyDescent="0.2">
      <c r="A17" s="21"/>
      <c r="B17" s="20"/>
      <c r="C17" s="109"/>
      <c r="D17" s="30"/>
      <c r="E17" s="669"/>
      <c r="F17" s="669"/>
      <c r="G17" s="669"/>
      <c r="H17" s="669"/>
      <c r="I17" s="669"/>
      <c r="J17" s="669"/>
      <c r="K17" s="669"/>
      <c r="L17" s="669"/>
      <c r="M17" s="670" t="s">
        <v>577</v>
      </c>
      <c r="N17" s="671">
        <v>616</v>
      </c>
      <c r="O17" s="47">
        <v>1</v>
      </c>
      <c r="P17" s="46"/>
      <c r="Q17" s="12"/>
      <c r="R17" s="44"/>
      <c r="S17" s="45"/>
      <c r="T17" s="44"/>
      <c r="U17" s="43"/>
      <c r="V17" s="293"/>
      <c r="W17" s="294"/>
      <c r="X17" s="295">
        <f>X19+X23+X51+X57</f>
        <v>12793913</v>
      </c>
      <c r="Y17" s="295">
        <f>Y19+Y23+Y51</f>
        <v>11695173</v>
      </c>
      <c r="Z17" s="296">
        <f>Z19+Z23+Z51</f>
        <v>11704833</v>
      </c>
      <c r="AA17" s="8"/>
      <c r="AB17" s="3"/>
    </row>
    <row r="18" spans="1:28" ht="43.5" customHeight="1" x14ac:dyDescent="0.2">
      <c r="A18" s="21"/>
      <c r="B18" s="20"/>
      <c r="C18" s="110"/>
      <c r="D18" s="30"/>
      <c r="E18" s="884" t="s">
        <v>172</v>
      </c>
      <c r="F18" s="885"/>
      <c r="G18" s="885"/>
      <c r="H18" s="885"/>
      <c r="I18" s="885"/>
      <c r="J18" s="885"/>
      <c r="K18" s="885"/>
      <c r="L18" s="885"/>
      <c r="M18" s="886"/>
      <c r="N18" s="94">
        <v>616</v>
      </c>
      <c r="O18" s="95">
        <v>1</v>
      </c>
      <c r="P18" s="96">
        <v>2</v>
      </c>
      <c r="Q18" s="92" t="s">
        <v>1</v>
      </c>
      <c r="R18" s="97" t="s">
        <v>1</v>
      </c>
      <c r="S18" s="98" t="s">
        <v>1</v>
      </c>
      <c r="T18" s="97" t="s">
        <v>1</v>
      </c>
      <c r="U18" s="99" t="s">
        <v>1</v>
      </c>
      <c r="V18" s="297"/>
      <c r="W18" s="298"/>
      <c r="X18" s="299">
        <f t="shared" ref="X18:Z20" si="0">X19</f>
        <v>1435864</v>
      </c>
      <c r="Y18" s="299">
        <f t="shared" si="0"/>
        <v>1435864</v>
      </c>
      <c r="Z18" s="300">
        <f t="shared" si="0"/>
        <v>1435864</v>
      </c>
      <c r="AA18" s="8"/>
      <c r="AB18" s="3"/>
    </row>
    <row r="19" spans="1:28" ht="78" customHeight="1" x14ac:dyDescent="0.2">
      <c r="A19" s="21"/>
      <c r="B19" s="20"/>
      <c r="C19" s="110"/>
      <c r="D19" s="19"/>
      <c r="E19" s="29"/>
      <c r="F19" s="879" t="s">
        <v>577</v>
      </c>
      <c r="G19" s="879"/>
      <c r="H19" s="879"/>
      <c r="I19" s="880"/>
      <c r="J19" s="880"/>
      <c r="K19" s="880"/>
      <c r="L19" s="880"/>
      <c r="M19" s="881"/>
      <c r="N19" s="28">
        <v>616</v>
      </c>
      <c r="O19" s="27">
        <v>1</v>
      </c>
      <c r="P19" s="26">
        <v>2</v>
      </c>
      <c r="Q19" s="12" t="s">
        <v>136</v>
      </c>
      <c r="R19" s="24">
        <v>86</v>
      </c>
      <c r="S19" s="25" t="s">
        <v>6</v>
      </c>
      <c r="T19" s="24" t="s">
        <v>5</v>
      </c>
      <c r="U19" s="23" t="s">
        <v>4</v>
      </c>
      <c r="V19" s="301"/>
      <c r="W19" s="294"/>
      <c r="X19" s="302">
        <f t="shared" si="0"/>
        <v>1435864</v>
      </c>
      <c r="Y19" s="302">
        <f t="shared" si="0"/>
        <v>1435864</v>
      </c>
      <c r="Z19" s="303">
        <f t="shared" si="0"/>
        <v>1435864</v>
      </c>
      <c r="AA19" s="8"/>
      <c r="AB19" s="3"/>
    </row>
    <row r="20" spans="1:28" ht="29.25" customHeight="1" x14ac:dyDescent="0.2">
      <c r="A20" s="21"/>
      <c r="B20" s="20"/>
      <c r="C20" s="110"/>
      <c r="D20" s="19"/>
      <c r="E20" s="18"/>
      <c r="F20" s="16"/>
      <c r="G20" s="16"/>
      <c r="H20" s="16"/>
      <c r="I20" s="879" t="s">
        <v>171</v>
      </c>
      <c r="J20" s="880"/>
      <c r="K20" s="880"/>
      <c r="L20" s="880"/>
      <c r="M20" s="881"/>
      <c r="N20" s="28">
        <v>616</v>
      </c>
      <c r="O20" s="27">
        <v>1</v>
      </c>
      <c r="P20" s="26">
        <v>2</v>
      </c>
      <c r="Q20" s="12" t="s">
        <v>170</v>
      </c>
      <c r="R20" s="24">
        <v>86</v>
      </c>
      <c r="S20" s="25" t="s">
        <v>6</v>
      </c>
      <c r="T20" s="24" t="s">
        <v>5</v>
      </c>
      <c r="U20" s="23" t="s">
        <v>169</v>
      </c>
      <c r="V20" s="301"/>
      <c r="W20" s="294"/>
      <c r="X20" s="302">
        <f t="shared" si="0"/>
        <v>1435864</v>
      </c>
      <c r="Y20" s="302">
        <f t="shared" si="0"/>
        <v>1435864</v>
      </c>
      <c r="Z20" s="303">
        <f t="shared" si="0"/>
        <v>1435864</v>
      </c>
      <c r="AA20" s="8"/>
      <c r="AB20" s="3"/>
    </row>
    <row r="21" spans="1:28" ht="39" customHeight="1" x14ac:dyDescent="0.2">
      <c r="A21" s="21"/>
      <c r="B21" s="20"/>
      <c r="C21" s="110"/>
      <c r="D21" s="19"/>
      <c r="E21" s="37"/>
      <c r="F21" s="36"/>
      <c r="G21" s="36"/>
      <c r="H21" s="36"/>
      <c r="I21" s="35"/>
      <c r="J21" s="889" t="s">
        <v>145</v>
      </c>
      <c r="K21" s="889"/>
      <c r="L21" s="889"/>
      <c r="M21" s="890"/>
      <c r="N21" s="15">
        <v>616</v>
      </c>
      <c r="O21" s="14">
        <v>1</v>
      </c>
      <c r="P21" s="13">
        <v>2</v>
      </c>
      <c r="Q21" s="12" t="s">
        <v>170</v>
      </c>
      <c r="R21" s="10">
        <v>86</v>
      </c>
      <c r="S21" s="11" t="s">
        <v>6</v>
      </c>
      <c r="T21" s="10" t="s">
        <v>5</v>
      </c>
      <c r="U21" s="9" t="s">
        <v>169</v>
      </c>
      <c r="V21" s="304" t="s">
        <v>144</v>
      </c>
      <c r="W21" s="294"/>
      <c r="X21" s="305">
        <v>1435864</v>
      </c>
      <c r="Y21" s="305">
        <v>1435864</v>
      </c>
      <c r="Z21" s="306">
        <v>1435864</v>
      </c>
      <c r="AA21" s="8"/>
      <c r="AB21" s="3"/>
    </row>
    <row r="22" spans="1:28" ht="76.5" customHeight="1" x14ac:dyDescent="0.2">
      <c r="A22" s="21"/>
      <c r="B22" s="20"/>
      <c r="C22" s="110"/>
      <c r="D22" s="19"/>
      <c r="E22" s="884" t="s">
        <v>168</v>
      </c>
      <c r="F22" s="885"/>
      <c r="G22" s="885"/>
      <c r="H22" s="885"/>
      <c r="I22" s="885"/>
      <c r="J22" s="887"/>
      <c r="K22" s="887"/>
      <c r="L22" s="887"/>
      <c r="M22" s="888"/>
      <c r="N22" s="89">
        <v>616</v>
      </c>
      <c r="O22" s="90">
        <v>1</v>
      </c>
      <c r="P22" s="91">
        <v>4</v>
      </c>
      <c r="Q22" s="92" t="s">
        <v>1</v>
      </c>
      <c r="R22" s="111" t="s">
        <v>1</v>
      </c>
      <c r="S22" s="112" t="s">
        <v>1</v>
      </c>
      <c r="T22" s="111" t="s">
        <v>1</v>
      </c>
      <c r="U22" s="113" t="s">
        <v>1</v>
      </c>
      <c r="V22" s="307"/>
      <c r="W22" s="298"/>
      <c r="X22" s="308">
        <f>X23+X34</f>
        <v>3539509</v>
      </c>
      <c r="Y22" s="308">
        <f t="shared" ref="X22:Z24" si="1">Y23</f>
        <v>3522785</v>
      </c>
      <c r="Z22" s="309">
        <f t="shared" si="1"/>
        <v>3527445</v>
      </c>
      <c r="AA22" s="8"/>
      <c r="AB22" s="3"/>
    </row>
    <row r="23" spans="1:28" ht="75.75" customHeight="1" x14ac:dyDescent="0.2">
      <c r="A23" s="21"/>
      <c r="B23" s="20"/>
      <c r="C23" s="110"/>
      <c r="D23" s="19"/>
      <c r="E23" s="29"/>
      <c r="F23" s="879" t="s">
        <v>626</v>
      </c>
      <c r="G23" s="879"/>
      <c r="H23" s="880"/>
      <c r="I23" s="880"/>
      <c r="J23" s="880"/>
      <c r="K23" s="880"/>
      <c r="L23" s="880"/>
      <c r="M23" s="881"/>
      <c r="N23" s="28">
        <v>616</v>
      </c>
      <c r="O23" s="27">
        <v>1</v>
      </c>
      <c r="P23" s="26">
        <v>4</v>
      </c>
      <c r="Q23" s="12" t="s">
        <v>149</v>
      </c>
      <c r="R23" s="24" t="s">
        <v>142</v>
      </c>
      <c r="S23" s="25" t="s">
        <v>6</v>
      </c>
      <c r="T23" s="24" t="s">
        <v>5</v>
      </c>
      <c r="U23" s="23" t="s">
        <v>4</v>
      </c>
      <c r="V23" s="301"/>
      <c r="W23" s="294"/>
      <c r="X23" s="302">
        <f>X24+X28+X31</f>
        <v>3523189</v>
      </c>
      <c r="Y23" s="302">
        <f>Y24+Y28</f>
        <v>3522785</v>
      </c>
      <c r="Z23" s="303">
        <f>Z24+Z28</f>
        <v>3527445</v>
      </c>
      <c r="AA23" s="8"/>
      <c r="AB23" s="3"/>
    </row>
    <row r="24" spans="1:28" ht="29.25" customHeight="1" x14ac:dyDescent="0.2">
      <c r="A24" s="21"/>
      <c r="B24" s="20"/>
      <c r="C24" s="110"/>
      <c r="D24" s="19"/>
      <c r="E24" s="18"/>
      <c r="F24" s="16"/>
      <c r="G24" s="16"/>
      <c r="H24" s="879" t="s">
        <v>167</v>
      </c>
      <c r="I24" s="880"/>
      <c r="J24" s="880"/>
      <c r="K24" s="880"/>
      <c r="L24" s="880"/>
      <c r="M24" s="881"/>
      <c r="N24" s="28">
        <v>616</v>
      </c>
      <c r="O24" s="27">
        <v>1</v>
      </c>
      <c r="P24" s="26">
        <v>4</v>
      </c>
      <c r="Q24" s="12" t="s">
        <v>166</v>
      </c>
      <c r="R24" s="24" t="s">
        <v>142</v>
      </c>
      <c r="S24" s="25" t="s">
        <v>6</v>
      </c>
      <c r="T24" s="24" t="s">
        <v>9</v>
      </c>
      <c r="U24" s="23" t="s">
        <v>4</v>
      </c>
      <c r="V24" s="301"/>
      <c r="W24" s="294"/>
      <c r="X24" s="302">
        <f t="shared" si="1"/>
        <v>3493189</v>
      </c>
      <c r="Y24" s="302">
        <f t="shared" si="1"/>
        <v>3497785</v>
      </c>
      <c r="Z24" s="303">
        <f t="shared" si="1"/>
        <v>3502445</v>
      </c>
      <c r="AA24" s="8"/>
      <c r="AB24" s="3"/>
    </row>
    <row r="25" spans="1:28" ht="23.25" customHeight="1" x14ac:dyDescent="0.2">
      <c r="A25" s="21"/>
      <c r="B25" s="20"/>
      <c r="C25" s="110"/>
      <c r="D25" s="19"/>
      <c r="E25" s="18"/>
      <c r="F25" s="17"/>
      <c r="G25" s="17"/>
      <c r="H25" s="16"/>
      <c r="I25" s="879" t="s">
        <v>165</v>
      </c>
      <c r="J25" s="880"/>
      <c r="K25" s="880"/>
      <c r="L25" s="880"/>
      <c r="M25" s="881"/>
      <c r="N25" s="28">
        <v>616</v>
      </c>
      <c r="O25" s="27">
        <v>1</v>
      </c>
      <c r="P25" s="26">
        <v>4</v>
      </c>
      <c r="Q25" s="12" t="s">
        <v>164</v>
      </c>
      <c r="R25" s="24" t="s">
        <v>142</v>
      </c>
      <c r="S25" s="25" t="s">
        <v>6</v>
      </c>
      <c r="T25" s="24" t="s">
        <v>9</v>
      </c>
      <c r="U25" s="23" t="s">
        <v>163</v>
      </c>
      <c r="V25" s="301"/>
      <c r="W25" s="294"/>
      <c r="X25" s="302">
        <f>X26+X27</f>
        <v>3493189</v>
      </c>
      <c r="Y25" s="302">
        <f>Y26+Y27</f>
        <v>3497785</v>
      </c>
      <c r="Z25" s="303">
        <f>Z26+Z27</f>
        <v>3502445</v>
      </c>
      <c r="AA25" s="8"/>
      <c r="AB25" s="3"/>
    </row>
    <row r="26" spans="1:28" ht="29.25" customHeight="1" x14ac:dyDescent="0.2">
      <c r="A26" s="21"/>
      <c r="B26" s="20"/>
      <c r="C26" s="110"/>
      <c r="D26" s="19"/>
      <c r="E26" s="18"/>
      <c r="F26" s="17"/>
      <c r="G26" s="17"/>
      <c r="H26" s="17"/>
      <c r="I26" s="16"/>
      <c r="J26" s="891" t="s">
        <v>145</v>
      </c>
      <c r="K26" s="891"/>
      <c r="L26" s="891"/>
      <c r="M26" s="892"/>
      <c r="N26" s="28">
        <v>616</v>
      </c>
      <c r="O26" s="27">
        <v>1</v>
      </c>
      <c r="P26" s="26">
        <v>4</v>
      </c>
      <c r="Q26" s="12" t="s">
        <v>164</v>
      </c>
      <c r="R26" s="24" t="s">
        <v>142</v>
      </c>
      <c r="S26" s="25" t="s">
        <v>6</v>
      </c>
      <c r="T26" s="24" t="s">
        <v>9</v>
      </c>
      <c r="U26" s="23" t="s">
        <v>163</v>
      </c>
      <c r="V26" s="310" t="s">
        <v>144</v>
      </c>
      <c r="W26" s="294"/>
      <c r="X26" s="311">
        <v>3341185</v>
      </c>
      <c r="Y26" s="311">
        <v>3341185</v>
      </c>
      <c r="Z26" s="312">
        <v>3341185</v>
      </c>
      <c r="AA26" s="8"/>
      <c r="AB26" s="3"/>
    </row>
    <row r="27" spans="1:28" ht="43.5" customHeight="1" x14ac:dyDescent="0.2">
      <c r="A27" s="21"/>
      <c r="B27" s="20"/>
      <c r="C27" s="110"/>
      <c r="D27" s="19"/>
      <c r="E27" s="37"/>
      <c r="F27" s="36"/>
      <c r="G27" s="36"/>
      <c r="H27" s="36"/>
      <c r="I27" s="36"/>
      <c r="J27" s="889" t="s">
        <v>57</v>
      </c>
      <c r="K27" s="889"/>
      <c r="L27" s="889"/>
      <c r="M27" s="890"/>
      <c r="N27" s="15">
        <v>616</v>
      </c>
      <c r="O27" s="14">
        <v>1</v>
      </c>
      <c r="P27" s="13">
        <v>4</v>
      </c>
      <c r="Q27" s="12" t="s">
        <v>164</v>
      </c>
      <c r="R27" s="24" t="s">
        <v>142</v>
      </c>
      <c r="S27" s="25" t="s">
        <v>6</v>
      </c>
      <c r="T27" s="24" t="s">
        <v>9</v>
      </c>
      <c r="U27" s="23" t="s">
        <v>163</v>
      </c>
      <c r="V27" s="304" t="s">
        <v>52</v>
      </c>
      <c r="W27" s="294"/>
      <c r="X27" s="305">
        <v>152004</v>
      </c>
      <c r="Y27" s="305">
        <v>156600</v>
      </c>
      <c r="Z27" s="306">
        <v>161260</v>
      </c>
      <c r="AA27" s="8"/>
      <c r="AB27" s="3"/>
    </row>
    <row r="28" spans="1:28" ht="31.5" customHeight="1" x14ac:dyDescent="0.2">
      <c r="A28" s="21"/>
      <c r="B28" s="20"/>
      <c r="C28" s="110"/>
      <c r="D28" s="19"/>
      <c r="E28" s="37"/>
      <c r="F28" s="756"/>
      <c r="G28" s="756"/>
      <c r="H28" s="756"/>
      <c r="I28" s="756"/>
      <c r="J28" s="85"/>
      <c r="K28" s="85"/>
      <c r="L28" s="85"/>
      <c r="M28" s="754" t="s">
        <v>704</v>
      </c>
      <c r="N28" s="758">
        <v>616</v>
      </c>
      <c r="O28" s="752">
        <v>1</v>
      </c>
      <c r="P28" s="13">
        <v>4</v>
      </c>
      <c r="Q28" s="12"/>
      <c r="R28" s="24">
        <v>86</v>
      </c>
      <c r="S28" s="25">
        <v>0</v>
      </c>
      <c r="T28" s="24">
        <v>6</v>
      </c>
      <c r="U28" s="687">
        <v>0</v>
      </c>
      <c r="V28" s="573"/>
      <c r="W28" s="294"/>
      <c r="X28" s="565">
        <f t="shared" ref="X28:Z29" si="2">X29</f>
        <v>25000</v>
      </c>
      <c r="Y28" s="565">
        <f t="shared" si="2"/>
        <v>25000</v>
      </c>
      <c r="Z28" s="565">
        <f t="shared" si="2"/>
        <v>25000</v>
      </c>
      <c r="AA28" s="8"/>
      <c r="AB28" s="3"/>
    </row>
    <row r="29" spans="1:28" ht="33.75" customHeight="1" x14ac:dyDescent="0.2">
      <c r="A29" s="21"/>
      <c r="B29" s="20"/>
      <c r="C29" s="110"/>
      <c r="D29" s="19"/>
      <c r="E29" s="37"/>
      <c r="F29" s="756"/>
      <c r="G29" s="756"/>
      <c r="H29" s="756"/>
      <c r="I29" s="756"/>
      <c r="J29" s="85"/>
      <c r="K29" s="85"/>
      <c r="L29" s="85"/>
      <c r="M29" s="754" t="s">
        <v>705</v>
      </c>
      <c r="N29" s="758">
        <v>616</v>
      </c>
      <c r="O29" s="752">
        <v>1</v>
      </c>
      <c r="P29" s="13">
        <v>4</v>
      </c>
      <c r="Q29" s="12"/>
      <c r="R29" s="24">
        <v>86</v>
      </c>
      <c r="S29" s="25">
        <v>0</v>
      </c>
      <c r="T29" s="24">
        <v>6</v>
      </c>
      <c r="U29" s="687">
        <v>90008</v>
      </c>
      <c r="V29" s="573"/>
      <c r="W29" s="294"/>
      <c r="X29" s="565">
        <f t="shared" si="2"/>
        <v>25000</v>
      </c>
      <c r="Y29" s="565">
        <f t="shared" si="2"/>
        <v>25000</v>
      </c>
      <c r="Z29" s="565">
        <f t="shared" si="2"/>
        <v>25000</v>
      </c>
      <c r="AA29" s="8"/>
      <c r="AB29" s="3"/>
    </row>
    <row r="30" spans="1:28" ht="43.5" customHeight="1" x14ac:dyDescent="0.2">
      <c r="A30" s="21"/>
      <c r="B30" s="20"/>
      <c r="C30" s="110"/>
      <c r="D30" s="19"/>
      <c r="E30" s="37"/>
      <c r="F30" s="756"/>
      <c r="G30" s="756"/>
      <c r="H30" s="756"/>
      <c r="I30" s="756"/>
      <c r="J30" s="85"/>
      <c r="K30" s="85"/>
      <c r="L30" s="85"/>
      <c r="M30" s="754" t="s">
        <v>57</v>
      </c>
      <c r="N30" s="758">
        <v>616</v>
      </c>
      <c r="O30" s="752">
        <v>1</v>
      </c>
      <c r="P30" s="13">
        <v>4</v>
      </c>
      <c r="Q30" s="12"/>
      <c r="R30" s="24">
        <v>86</v>
      </c>
      <c r="S30" s="25">
        <v>0</v>
      </c>
      <c r="T30" s="24">
        <v>6</v>
      </c>
      <c r="U30" s="570">
        <v>90008</v>
      </c>
      <c r="V30" s="714">
        <v>240</v>
      </c>
      <c r="W30" s="294"/>
      <c r="X30" s="305">
        <v>25000</v>
      </c>
      <c r="Y30" s="305">
        <v>25000</v>
      </c>
      <c r="Z30" s="305">
        <v>25000</v>
      </c>
      <c r="AA30" s="8"/>
      <c r="AB30" s="3"/>
    </row>
    <row r="31" spans="1:28" ht="43.5" customHeight="1" x14ac:dyDescent="0.2">
      <c r="A31" s="21"/>
      <c r="B31" s="20"/>
      <c r="C31" s="110"/>
      <c r="D31" s="19"/>
      <c r="E31" s="37"/>
      <c r="F31" s="761"/>
      <c r="G31" s="761"/>
      <c r="H31" s="761"/>
      <c r="I31" s="761"/>
      <c r="J31" s="85"/>
      <c r="K31" s="85"/>
      <c r="L31" s="85"/>
      <c r="M31" s="762" t="s">
        <v>706</v>
      </c>
      <c r="N31" s="764">
        <v>616</v>
      </c>
      <c r="O31" s="763">
        <v>1</v>
      </c>
      <c r="P31" s="13">
        <v>4</v>
      </c>
      <c r="Q31" s="12"/>
      <c r="R31" s="24">
        <v>86</v>
      </c>
      <c r="S31" s="25">
        <v>0</v>
      </c>
      <c r="T31" s="24">
        <v>10</v>
      </c>
      <c r="U31" s="570">
        <v>0</v>
      </c>
      <c r="V31" s="774"/>
      <c r="W31" s="294"/>
      <c r="X31" s="565">
        <f>X32</f>
        <v>5000</v>
      </c>
      <c r="Y31" s="565"/>
      <c r="Z31" s="565"/>
      <c r="AA31" s="8"/>
      <c r="AB31" s="3"/>
    </row>
    <row r="32" spans="1:28" ht="62.25" customHeight="1" x14ac:dyDescent="0.2">
      <c r="A32" s="21"/>
      <c r="B32" s="20"/>
      <c r="C32" s="110"/>
      <c r="D32" s="19"/>
      <c r="E32" s="37"/>
      <c r="F32" s="761"/>
      <c r="G32" s="761"/>
      <c r="H32" s="761"/>
      <c r="I32" s="761"/>
      <c r="J32" s="85"/>
      <c r="K32" s="85"/>
      <c r="L32" s="85"/>
      <c r="M32" s="762" t="s">
        <v>707</v>
      </c>
      <c r="N32" s="764">
        <v>616</v>
      </c>
      <c r="O32" s="763">
        <v>1</v>
      </c>
      <c r="P32" s="13">
        <v>4</v>
      </c>
      <c r="Q32" s="12"/>
      <c r="R32" s="24">
        <v>86</v>
      </c>
      <c r="S32" s="25">
        <v>0</v>
      </c>
      <c r="T32" s="24">
        <v>10</v>
      </c>
      <c r="U32" s="570">
        <v>10040</v>
      </c>
      <c r="V32" s="774"/>
      <c r="W32" s="294"/>
      <c r="X32" s="565">
        <f>X33</f>
        <v>5000</v>
      </c>
      <c r="Y32" s="565"/>
      <c r="Z32" s="565"/>
      <c r="AA32" s="8"/>
      <c r="AB32" s="3"/>
    </row>
    <row r="33" spans="1:28" ht="19.5" customHeight="1" x14ac:dyDescent="0.2">
      <c r="A33" s="21"/>
      <c r="B33" s="20"/>
      <c r="C33" s="110"/>
      <c r="D33" s="19"/>
      <c r="E33" s="37"/>
      <c r="F33" s="761"/>
      <c r="G33" s="761"/>
      <c r="H33" s="761"/>
      <c r="I33" s="761"/>
      <c r="J33" s="85"/>
      <c r="K33" s="85"/>
      <c r="L33" s="85"/>
      <c r="M33" s="762" t="s">
        <v>423</v>
      </c>
      <c r="N33" s="764">
        <v>616</v>
      </c>
      <c r="O33" s="763">
        <v>1</v>
      </c>
      <c r="P33" s="13">
        <v>4</v>
      </c>
      <c r="Q33" s="12"/>
      <c r="R33" s="24">
        <v>86</v>
      </c>
      <c r="S33" s="25">
        <v>0</v>
      </c>
      <c r="T33" s="24">
        <v>10</v>
      </c>
      <c r="U33" s="570">
        <v>10040</v>
      </c>
      <c r="V33" s="714" t="s">
        <v>708</v>
      </c>
      <c r="W33" s="294"/>
      <c r="X33" s="305">
        <v>5000</v>
      </c>
      <c r="Y33" s="305"/>
      <c r="Z33" s="305"/>
      <c r="AA33" s="8"/>
      <c r="AB33" s="3"/>
    </row>
    <row r="34" spans="1:28" ht="81" customHeight="1" x14ac:dyDescent="0.2">
      <c r="A34" s="21"/>
      <c r="B34" s="20"/>
      <c r="C34" s="110"/>
      <c r="D34" s="19"/>
      <c r="E34" s="37"/>
      <c r="F34" s="810"/>
      <c r="G34" s="810"/>
      <c r="H34" s="810"/>
      <c r="I34" s="810"/>
      <c r="J34" s="85"/>
      <c r="K34" s="85"/>
      <c r="L34" s="85"/>
      <c r="M34" s="814" t="s">
        <v>734</v>
      </c>
      <c r="N34" s="818">
        <v>616</v>
      </c>
      <c r="O34" s="815">
        <v>1</v>
      </c>
      <c r="P34" s="13">
        <v>4</v>
      </c>
      <c r="Q34" s="12"/>
      <c r="R34" s="24">
        <v>0</v>
      </c>
      <c r="S34" s="25">
        <v>0</v>
      </c>
      <c r="T34" s="24">
        <v>0</v>
      </c>
      <c r="U34" s="570">
        <v>0</v>
      </c>
      <c r="V34" s="774"/>
      <c r="W34" s="294"/>
      <c r="X34" s="565">
        <f>X35</f>
        <v>16320</v>
      </c>
      <c r="Y34" s="565"/>
      <c r="Z34" s="565"/>
      <c r="AA34" s="8"/>
      <c r="AB34" s="3"/>
    </row>
    <row r="35" spans="1:28" ht="28.5" customHeight="1" x14ac:dyDescent="0.2">
      <c r="A35" s="21"/>
      <c r="B35" s="20"/>
      <c r="C35" s="110"/>
      <c r="D35" s="19"/>
      <c r="E35" s="37"/>
      <c r="F35" s="810"/>
      <c r="G35" s="810"/>
      <c r="H35" s="810"/>
      <c r="I35" s="810"/>
      <c r="J35" s="85"/>
      <c r="K35" s="85"/>
      <c r="L35" s="85"/>
      <c r="M35" s="814" t="s">
        <v>97</v>
      </c>
      <c r="N35" s="818">
        <v>616</v>
      </c>
      <c r="O35" s="815">
        <v>1</v>
      </c>
      <c r="P35" s="13">
        <v>4</v>
      </c>
      <c r="Q35" s="12"/>
      <c r="R35" s="24">
        <v>85</v>
      </c>
      <c r="S35" s="25">
        <v>0</v>
      </c>
      <c r="T35" s="24">
        <v>0</v>
      </c>
      <c r="U35" s="570">
        <v>0</v>
      </c>
      <c r="V35" s="774"/>
      <c r="W35" s="294"/>
      <c r="X35" s="565">
        <f>X36</f>
        <v>16320</v>
      </c>
      <c r="Y35" s="565"/>
      <c r="Z35" s="565"/>
      <c r="AA35" s="8"/>
      <c r="AB35" s="3"/>
    </row>
    <row r="36" spans="1:28" ht="28.5" customHeight="1" x14ac:dyDescent="0.2">
      <c r="A36" s="21"/>
      <c r="B36" s="20"/>
      <c r="C36" s="110"/>
      <c r="D36" s="19"/>
      <c r="E36" s="37"/>
      <c r="F36" s="810"/>
      <c r="G36" s="810"/>
      <c r="H36" s="810"/>
      <c r="I36" s="810"/>
      <c r="J36" s="85"/>
      <c r="K36" s="85"/>
      <c r="L36" s="85"/>
      <c r="M36" s="814" t="s">
        <v>735</v>
      </c>
      <c r="N36" s="818">
        <v>616</v>
      </c>
      <c r="O36" s="815">
        <v>1</v>
      </c>
      <c r="P36" s="13">
        <v>4</v>
      </c>
      <c r="Q36" s="12"/>
      <c r="R36" s="24">
        <v>85</v>
      </c>
      <c r="S36" s="25">
        <v>3</v>
      </c>
      <c r="T36" s="24">
        <v>5</v>
      </c>
      <c r="U36" s="570">
        <v>0</v>
      </c>
      <c r="V36" s="774"/>
      <c r="W36" s="294"/>
      <c r="X36" s="565">
        <f>X37</f>
        <v>16320</v>
      </c>
      <c r="Y36" s="565"/>
      <c r="Z36" s="565"/>
      <c r="AA36" s="8"/>
      <c r="AB36" s="3"/>
    </row>
    <row r="37" spans="1:28" ht="21" customHeight="1" x14ac:dyDescent="0.2">
      <c r="A37" s="21"/>
      <c r="B37" s="20"/>
      <c r="C37" s="110"/>
      <c r="D37" s="19"/>
      <c r="E37" s="37"/>
      <c r="F37" s="810"/>
      <c r="G37" s="810"/>
      <c r="H37" s="810"/>
      <c r="I37" s="810"/>
      <c r="J37" s="85"/>
      <c r="K37" s="85"/>
      <c r="L37" s="85"/>
      <c r="M37" s="814" t="s">
        <v>736</v>
      </c>
      <c r="N37" s="818">
        <v>616</v>
      </c>
      <c r="O37" s="815">
        <v>1</v>
      </c>
      <c r="P37" s="13">
        <v>4</v>
      </c>
      <c r="Q37" s="12"/>
      <c r="R37" s="24">
        <v>85</v>
      </c>
      <c r="S37" s="25">
        <v>3</v>
      </c>
      <c r="T37" s="24">
        <v>5</v>
      </c>
      <c r="U37" s="570">
        <v>60004</v>
      </c>
      <c r="V37" s="774"/>
      <c r="W37" s="294"/>
      <c r="X37" s="565">
        <f>X38</f>
        <v>16320</v>
      </c>
      <c r="Y37" s="565"/>
      <c r="Z37" s="565"/>
      <c r="AA37" s="8"/>
      <c r="AB37" s="3"/>
    </row>
    <row r="38" spans="1:28" ht="19.5" customHeight="1" x14ac:dyDescent="0.2">
      <c r="A38" s="21"/>
      <c r="B38" s="20"/>
      <c r="C38" s="110"/>
      <c r="D38" s="19"/>
      <c r="E38" s="37"/>
      <c r="F38" s="810"/>
      <c r="G38" s="810"/>
      <c r="H38" s="810"/>
      <c r="I38" s="810"/>
      <c r="J38" s="85"/>
      <c r="K38" s="85"/>
      <c r="L38" s="85"/>
      <c r="M38" s="814" t="s">
        <v>423</v>
      </c>
      <c r="N38" s="818">
        <v>616</v>
      </c>
      <c r="O38" s="815">
        <v>1</v>
      </c>
      <c r="P38" s="13">
        <v>4</v>
      </c>
      <c r="Q38" s="12"/>
      <c r="R38" s="24">
        <v>85</v>
      </c>
      <c r="S38" s="25">
        <v>3</v>
      </c>
      <c r="T38" s="24">
        <v>5</v>
      </c>
      <c r="U38" s="570">
        <v>60004</v>
      </c>
      <c r="V38" s="714" t="s">
        <v>708</v>
      </c>
      <c r="W38" s="294"/>
      <c r="X38" s="305">
        <v>16320</v>
      </c>
      <c r="Y38" s="305"/>
      <c r="Z38" s="305"/>
      <c r="AA38" s="8"/>
      <c r="AB38" s="3"/>
    </row>
    <row r="39" spans="1:28" ht="47.25" customHeight="1" x14ac:dyDescent="0.25">
      <c r="A39" s="21"/>
      <c r="B39" s="20"/>
      <c r="C39" s="110"/>
      <c r="D39" s="19"/>
      <c r="E39" s="37"/>
      <c r="F39" s="696"/>
      <c r="G39" s="696"/>
      <c r="H39" s="696"/>
      <c r="I39" s="696"/>
      <c r="J39" s="85"/>
      <c r="K39" s="85"/>
      <c r="L39" s="85"/>
      <c r="M39" s="727" t="s">
        <v>639</v>
      </c>
      <c r="N39" s="705">
        <v>616</v>
      </c>
      <c r="O39" s="13">
        <v>1</v>
      </c>
      <c r="P39" s="13">
        <v>6</v>
      </c>
      <c r="Q39" s="569"/>
      <c r="R39" s="692">
        <v>75</v>
      </c>
      <c r="S39" s="11">
        <v>0</v>
      </c>
      <c r="T39" s="692">
        <v>0</v>
      </c>
      <c r="U39" s="570">
        <v>61002</v>
      </c>
      <c r="V39" s="573"/>
      <c r="W39" s="557"/>
      <c r="X39" s="574">
        <f>X40</f>
        <v>56700</v>
      </c>
      <c r="Y39" s="574"/>
      <c r="Z39" s="574"/>
      <c r="AA39" s="8"/>
      <c r="AB39" s="3"/>
    </row>
    <row r="40" spans="1:28" ht="47.25" customHeight="1" x14ac:dyDescent="0.25">
      <c r="A40" s="21"/>
      <c r="B40" s="20"/>
      <c r="C40" s="110"/>
      <c r="D40" s="19"/>
      <c r="E40" s="37"/>
      <c r="F40" s="709"/>
      <c r="G40" s="709"/>
      <c r="H40" s="709"/>
      <c r="I40" s="709"/>
      <c r="J40" s="85"/>
      <c r="K40" s="85"/>
      <c r="L40" s="85"/>
      <c r="M40" s="728" t="s">
        <v>640</v>
      </c>
      <c r="N40" s="711">
        <v>616</v>
      </c>
      <c r="O40" s="13">
        <v>1</v>
      </c>
      <c r="P40" s="13">
        <v>6</v>
      </c>
      <c r="Q40" s="569"/>
      <c r="R40" s="710">
        <v>75</v>
      </c>
      <c r="S40" s="11">
        <v>0</v>
      </c>
      <c r="T40" s="710">
        <v>0</v>
      </c>
      <c r="U40" s="570">
        <v>61002</v>
      </c>
      <c r="V40" s="573"/>
      <c r="W40" s="557"/>
      <c r="X40" s="574">
        <f>X41</f>
        <v>56700</v>
      </c>
      <c r="Y40" s="574"/>
      <c r="Z40" s="574"/>
      <c r="AA40" s="8"/>
      <c r="AB40" s="3"/>
    </row>
    <row r="41" spans="1:28" ht="26.25" customHeight="1" x14ac:dyDescent="0.2">
      <c r="A41" s="21"/>
      <c r="B41" s="20"/>
      <c r="C41" s="110"/>
      <c r="D41" s="19"/>
      <c r="E41" s="37"/>
      <c r="F41" s="696"/>
      <c r="G41" s="696"/>
      <c r="H41" s="696"/>
      <c r="I41" s="696"/>
      <c r="J41" s="85"/>
      <c r="K41" s="85"/>
      <c r="L41" s="85"/>
      <c r="M41" s="693" t="s">
        <v>423</v>
      </c>
      <c r="N41" s="705">
        <v>616</v>
      </c>
      <c r="O41" s="13">
        <v>1</v>
      </c>
      <c r="P41" s="13">
        <v>6</v>
      </c>
      <c r="Q41" s="569"/>
      <c r="R41" s="692">
        <v>75</v>
      </c>
      <c r="S41" s="11">
        <v>0</v>
      </c>
      <c r="T41" s="692">
        <v>0</v>
      </c>
      <c r="U41" s="570">
        <v>61002</v>
      </c>
      <c r="V41" s="714">
        <v>540</v>
      </c>
      <c r="W41" s="557"/>
      <c r="X41" s="558">
        <v>56700</v>
      </c>
      <c r="Y41" s="558"/>
      <c r="Z41" s="558"/>
      <c r="AA41" s="8"/>
      <c r="AB41" s="3"/>
    </row>
    <row r="42" spans="1:28" ht="23.25" customHeight="1" x14ac:dyDescent="0.2">
      <c r="A42" s="21"/>
      <c r="B42" s="20"/>
      <c r="C42" s="110"/>
      <c r="D42" s="19"/>
      <c r="E42" s="884" t="s">
        <v>162</v>
      </c>
      <c r="F42" s="885"/>
      <c r="G42" s="885"/>
      <c r="H42" s="885"/>
      <c r="I42" s="885"/>
      <c r="J42" s="887"/>
      <c r="K42" s="887"/>
      <c r="L42" s="887"/>
      <c r="M42" s="888"/>
      <c r="N42" s="89">
        <v>616</v>
      </c>
      <c r="O42" s="90">
        <v>1</v>
      </c>
      <c r="P42" s="91">
        <v>13</v>
      </c>
      <c r="Q42" s="712" t="s">
        <v>1</v>
      </c>
      <c r="R42" s="111" t="s">
        <v>1</v>
      </c>
      <c r="S42" s="112" t="s">
        <v>1</v>
      </c>
      <c r="T42" s="111" t="s">
        <v>1</v>
      </c>
      <c r="U42" s="113" t="s">
        <v>1</v>
      </c>
      <c r="V42" s="307"/>
      <c r="W42" s="713"/>
      <c r="X42" s="308">
        <f>X43+X51+X57</f>
        <v>8003707</v>
      </c>
      <c r="Y42" s="308">
        <f>Y43+Y51+Y57</f>
        <v>7149212</v>
      </c>
      <c r="Z42" s="309">
        <f>Z43+Z51+Z57</f>
        <v>7117373</v>
      </c>
      <c r="AA42" s="8"/>
      <c r="AB42" s="3"/>
    </row>
    <row r="43" spans="1:28" ht="29.25" customHeight="1" x14ac:dyDescent="0.2">
      <c r="A43" s="21"/>
      <c r="B43" s="20"/>
      <c r="C43" s="110"/>
      <c r="D43" s="19"/>
      <c r="E43" s="29"/>
      <c r="F43" s="879" t="s">
        <v>137</v>
      </c>
      <c r="G43" s="879"/>
      <c r="H43" s="879"/>
      <c r="I43" s="880"/>
      <c r="J43" s="880"/>
      <c r="K43" s="880"/>
      <c r="L43" s="880"/>
      <c r="M43" s="881"/>
      <c r="N43" s="28">
        <v>616</v>
      </c>
      <c r="O43" s="27">
        <v>1</v>
      </c>
      <c r="P43" s="26">
        <v>13</v>
      </c>
      <c r="Q43" s="12" t="s">
        <v>136</v>
      </c>
      <c r="R43" s="24" t="s">
        <v>133</v>
      </c>
      <c r="S43" s="25" t="s">
        <v>6</v>
      </c>
      <c r="T43" s="24" t="s">
        <v>5</v>
      </c>
      <c r="U43" s="23" t="s">
        <v>4</v>
      </c>
      <c r="V43" s="301"/>
      <c r="W43" s="294"/>
      <c r="X43" s="302">
        <f>X44+X47</f>
        <v>168846.99999999997</v>
      </c>
      <c r="Y43" s="302">
        <f>Y44+Y47</f>
        <v>45300</v>
      </c>
      <c r="Z43" s="303">
        <f>Z44+Z47</f>
        <v>45300</v>
      </c>
      <c r="AA43" s="8"/>
      <c r="AB43" s="3"/>
    </row>
    <row r="44" spans="1:28" ht="23.25" customHeight="1" x14ac:dyDescent="0.2">
      <c r="A44" s="21"/>
      <c r="B44" s="20"/>
      <c r="C44" s="110"/>
      <c r="D44" s="19"/>
      <c r="E44" s="18"/>
      <c r="F44" s="16"/>
      <c r="G44" s="16"/>
      <c r="H44" s="16"/>
      <c r="I44" s="879" t="s">
        <v>161</v>
      </c>
      <c r="J44" s="880"/>
      <c r="K44" s="880"/>
      <c r="L44" s="880"/>
      <c r="M44" s="881"/>
      <c r="N44" s="28">
        <v>616</v>
      </c>
      <c r="O44" s="27">
        <v>1</v>
      </c>
      <c r="P44" s="26">
        <v>13</v>
      </c>
      <c r="Q44" s="12" t="s">
        <v>160</v>
      </c>
      <c r="R44" s="24" t="s">
        <v>133</v>
      </c>
      <c r="S44" s="25" t="s">
        <v>6</v>
      </c>
      <c r="T44" s="24" t="s">
        <v>5</v>
      </c>
      <c r="U44" s="23" t="s">
        <v>159</v>
      </c>
      <c r="V44" s="301"/>
      <c r="W44" s="294"/>
      <c r="X44" s="302">
        <f>X45+X46</f>
        <v>4999.71</v>
      </c>
      <c r="Y44" s="302">
        <f>Y45+Y46</f>
        <v>5300</v>
      </c>
      <c r="Z44" s="303">
        <f>Z45+Z46</f>
        <v>5300</v>
      </c>
      <c r="AA44" s="8"/>
      <c r="AB44" s="3"/>
    </row>
    <row r="45" spans="1:28" ht="23.25" customHeight="1" x14ac:dyDescent="0.2">
      <c r="A45" s="21"/>
      <c r="B45" s="20"/>
      <c r="C45" s="110"/>
      <c r="D45" s="19"/>
      <c r="E45" s="18"/>
      <c r="F45" s="17"/>
      <c r="G45" s="17"/>
      <c r="H45" s="17"/>
      <c r="I45" s="35"/>
      <c r="J45" s="889" t="s">
        <v>155</v>
      </c>
      <c r="K45" s="889"/>
      <c r="L45" s="889"/>
      <c r="M45" s="890"/>
      <c r="N45" s="15">
        <v>616</v>
      </c>
      <c r="O45" s="14">
        <v>1</v>
      </c>
      <c r="P45" s="13">
        <v>13</v>
      </c>
      <c r="Q45" s="12" t="s">
        <v>160</v>
      </c>
      <c r="R45" s="24" t="s">
        <v>133</v>
      </c>
      <c r="S45" s="25" t="s">
        <v>6</v>
      </c>
      <c r="T45" s="24" t="s">
        <v>5</v>
      </c>
      <c r="U45" s="23" t="s">
        <v>159</v>
      </c>
      <c r="V45" s="304" t="s">
        <v>152</v>
      </c>
      <c r="W45" s="294"/>
      <c r="X45" s="305">
        <v>4300</v>
      </c>
      <c r="Y45" s="305">
        <v>4300</v>
      </c>
      <c r="Z45" s="306">
        <v>4300</v>
      </c>
      <c r="AA45" s="8"/>
      <c r="AB45" s="3"/>
    </row>
    <row r="46" spans="1:28" ht="23.25" customHeight="1" x14ac:dyDescent="0.2">
      <c r="A46" s="21"/>
      <c r="B46" s="20"/>
      <c r="C46" s="110"/>
      <c r="D46" s="19"/>
      <c r="E46" s="18"/>
      <c r="F46" s="17"/>
      <c r="G46" s="17"/>
      <c r="H46" s="17"/>
      <c r="I46" s="510"/>
      <c r="J46" s="85"/>
      <c r="K46" s="85"/>
      <c r="L46" s="85"/>
      <c r="M46" s="511" t="s">
        <v>155</v>
      </c>
      <c r="N46" s="515">
        <v>616</v>
      </c>
      <c r="O46" s="13">
        <v>1</v>
      </c>
      <c r="P46" s="13">
        <v>13</v>
      </c>
      <c r="Q46" s="569"/>
      <c r="R46" s="559">
        <v>75</v>
      </c>
      <c r="S46" s="11">
        <v>0</v>
      </c>
      <c r="T46" s="560">
        <v>0</v>
      </c>
      <c r="U46" s="570">
        <v>90009</v>
      </c>
      <c r="V46" s="585">
        <v>850</v>
      </c>
      <c r="W46" s="557"/>
      <c r="X46" s="558">
        <v>699.71</v>
      </c>
      <c r="Y46" s="558">
        <v>1000</v>
      </c>
      <c r="Z46" s="558">
        <v>1000</v>
      </c>
      <c r="AA46" s="8"/>
      <c r="AB46" s="3"/>
    </row>
    <row r="47" spans="1:28" ht="29.25" customHeight="1" x14ac:dyDescent="0.2">
      <c r="A47" s="21"/>
      <c r="B47" s="20"/>
      <c r="C47" s="110"/>
      <c r="D47" s="19"/>
      <c r="E47" s="18"/>
      <c r="F47" s="17"/>
      <c r="G47" s="17"/>
      <c r="H47" s="17"/>
      <c r="I47" s="879" t="s">
        <v>158</v>
      </c>
      <c r="J47" s="882"/>
      <c r="K47" s="882"/>
      <c r="L47" s="882"/>
      <c r="M47" s="883"/>
      <c r="N47" s="42">
        <v>616</v>
      </c>
      <c r="O47" s="41">
        <v>1</v>
      </c>
      <c r="P47" s="40">
        <v>13</v>
      </c>
      <c r="Q47" s="554" t="s">
        <v>154</v>
      </c>
      <c r="R47" s="114" t="s">
        <v>133</v>
      </c>
      <c r="S47" s="115" t="s">
        <v>6</v>
      </c>
      <c r="T47" s="114" t="s">
        <v>5</v>
      </c>
      <c r="U47" s="116" t="s">
        <v>153</v>
      </c>
      <c r="V47" s="313"/>
      <c r="W47" s="555"/>
      <c r="X47" s="314">
        <f>X48+X49+X50</f>
        <v>163847.28999999998</v>
      </c>
      <c r="Y47" s="314">
        <f>Y48+Y49+Y50</f>
        <v>40000</v>
      </c>
      <c r="Z47" s="315">
        <f>Z48+Z49+Z50</f>
        <v>40000</v>
      </c>
      <c r="AA47" s="8"/>
      <c r="AB47" s="3"/>
    </row>
    <row r="48" spans="1:28" ht="43.5" customHeight="1" x14ac:dyDescent="0.2">
      <c r="A48" s="21"/>
      <c r="B48" s="20"/>
      <c r="C48" s="110"/>
      <c r="D48" s="19"/>
      <c r="E48" s="18"/>
      <c r="F48" s="17"/>
      <c r="G48" s="17"/>
      <c r="H48" s="17"/>
      <c r="I48" s="16"/>
      <c r="J48" s="891" t="s">
        <v>57</v>
      </c>
      <c r="K48" s="891"/>
      <c r="L48" s="891"/>
      <c r="M48" s="892"/>
      <c r="N48" s="28">
        <v>616</v>
      </c>
      <c r="O48" s="27">
        <v>1</v>
      </c>
      <c r="P48" s="26">
        <v>13</v>
      </c>
      <c r="Q48" s="12" t="s">
        <v>154</v>
      </c>
      <c r="R48" s="24" t="s">
        <v>133</v>
      </c>
      <c r="S48" s="25" t="s">
        <v>6</v>
      </c>
      <c r="T48" s="24" t="s">
        <v>5</v>
      </c>
      <c r="U48" s="23" t="s">
        <v>153</v>
      </c>
      <c r="V48" s="310" t="s">
        <v>52</v>
      </c>
      <c r="W48" s="294"/>
      <c r="X48" s="311">
        <v>40000</v>
      </c>
      <c r="Y48" s="311">
        <v>40000</v>
      </c>
      <c r="Z48" s="312">
        <v>40000</v>
      </c>
      <c r="AA48" s="8"/>
      <c r="AB48" s="3"/>
    </row>
    <row r="49" spans="1:28" ht="23.25" customHeight="1" x14ac:dyDescent="0.2">
      <c r="A49" s="21"/>
      <c r="B49" s="20"/>
      <c r="C49" s="110"/>
      <c r="D49" s="19"/>
      <c r="E49" s="18"/>
      <c r="F49" s="17"/>
      <c r="G49" s="17"/>
      <c r="H49" s="17"/>
      <c r="I49" s="17"/>
      <c r="J49" s="891" t="s">
        <v>157</v>
      </c>
      <c r="K49" s="891"/>
      <c r="L49" s="891"/>
      <c r="M49" s="892"/>
      <c r="N49" s="28">
        <v>616</v>
      </c>
      <c r="O49" s="27">
        <v>1</v>
      </c>
      <c r="P49" s="26">
        <v>13</v>
      </c>
      <c r="Q49" s="12" t="s">
        <v>154</v>
      </c>
      <c r="R49" s="24" t="s">
        <v>133</v>
      </c>
      <c r="S49" s="25" t="s">
        <v>6</v>
      </c>
      <c r="T49" s="24" t="s">
        <v>5</v>
      </c>
      <c r="U49" s="23">
        <v>90009</v>
      </c>
      <c r="V49" s="310" t="s">
        <v>156</v>
      </c>
      <c r="W49" s="294"/>
      <c r="X49" s="311">
        <v>18378</v>
      </c>
      <c r="Y49" s="311"/>
      <c r="Z49" s="312"/>
      <c r="AA49" s="8"/>
      <c r="AB49" s="3"/>
    </row>
    <row r="50" spans="1:28" ht="23.25" customHeight="1" x14ac:dyDescent="0.2">
      <c r="A50" s="21"/>
      <c r="B50" s="20"/>
      <c r="C50" s="110"/>
      <c r="D50" s="38"/>
      <c r="E50" s="37"/>
      <c r="F50" s="36"/>
      <c r="G50" s="36"/>
      <c r="H50" s="36"/>
      <c r="I50" s="36"/>
      <c r="J50" s="889" t="s">
        <v>155</v>
      </c>
      <c r="K50" s="889"/>
      <c r="L50" s="889"/>
      <c r="M50" s="890"/>
      <c r="N50" s="15">
        <v>616</v>
      </c>
      <c r="O50" s="14">
        <v>1</v>
      </c>
      <c r="P50" s="13">
        <v>13</v>
      </c>
      <c r="Q50" s="12" t="s">
        <v>154</v>
      </c>
      <c r="R50" s="10" t="s">
        <v>133</v>
      </c>
      <c r="S50" s="11" t="s">
        <v>6</v>
      </c>
      <c r="T50" s="10" t="s">
        <v>5</v>
      </c>
      <c r="U50" s="9">
        <v>90009</v>
      </c>
      <c r="V50" s="304" t="s">
        <v>152</v>
      </c>
      <c r="W50" s="294"/>
      <c r="X50" s="305">
        <v>105469.29</v>
      </c>
      <c r="Y50" s="305"/>
      <c r="Z50" s="306"/>
      <c r="AA50" s="8"/>
      <c r="AB50" s="3"/>
    </row>
    <row r="51" spans="1:28" ht="76.5" customHeight="1" x14ac:dyDescent="0.2">
      <c r="A51" s="21"/>
      <c r="B51" s="20"/>
      <c r="C51" s="110"/>
      <c r="D51" s="501"/>
      <c r="E51" s="37"/>
      <c r="F51" s="499"/>
      <c r="G51" s="499"/>
      <c r="H51" s="499"/>
      <c r="I51" s="499"/>
      <c r="J51" s="85"/>
      <c r="K51" s="85"/>
      <c r="L51" s="85"/>
      <c r="M51" s="497" t="s">
        <v>627</v>
      </c>
      <c r="N51" s="502">
        <v>616</v>
      </c>
      <c r="O51" s="13">
        <v>1</v>
      </c>
      <c r="P51" s="13">
        <v>13</v>
      </c>
      <c r="Q51" s="556"/>
      <c r="R51" s="895">
        <v>8600300000</v>
      </c>
      <c r="S51" s="896"/>
      <c r="T51" s="896"/>
      <c r="U51" s="897"/>
      <c r="V51" s="319"/>
      <c r="W51" s="561"/>
      <c r="X51" s="562">
        <f>X52+X55</f>
        <v>6968460</v>
      </c>
      <c r="Y51" s="562">
        <f t="shared" ref="X51:Z52" si="3">Y52</f>
        <v>6736524</v>
      </c>
      <c r="Z51" s="562">
        <f t="shared" si="3"/>
        <v>6741524</v>
      </c>
      <c r="AA51" s="8"/>
      <c r="AB51" s="3"/>
    </row>
    <row r="52" spans="1:28" ht="45.75" customHeight="1" x14ac:dyDescent="0.2">
      <c r="A52" s="21"/>
      <c r="B52" s="20"/>
      <c r="C52" s="110"/>
      <c r="D52" s="501"/>
      <c r="E52" s="37"/>
      <c r="F52" s="499"/>
      <c r="G52" s="499"/>
      <c r="H52" s="499"/>
      <c r="I52" s="499"/>
      <c r="J52" s="85"/>
      <c r="K52" s="85"/>
      <c r="L52" s="85"/>
      <c r="M52" s="497" t="s">
        <v>578</v>
      </c>
      <c r="N52" s="502">
        <v>616</v>
      </c>
      <c r="O52" s="13">
        <v>1</v>
      </c>
      <c r="P52" s="13">
        <v>13</v>
      </c>
      <c r="Q52" s="556"/>
      <c r="R52" s="895">
        <v>8600370003</v>
      </c>
      <c r="S52" s="898"/>
      <c r="T52" s="898"/>
      <c r="U52" s="899"/>
      <c r="V52" s="319"/>
      <c r="W52" s="561"/>
      <c r="X52" s="562">
        <f t="shared" si="3"/>
        <v>6968460</v>
      </c>
      <c r="Y52" s="562">
        <f t="shared" si="3"/>
        <v>6736524</v>
      </c>
      <c r="Z52" s="562">
        <f t="shared" si="3"/>
        <v>6741524</v>
      </c>
      <c r="AA52" s="8"/>
      <c r="AB52" s="3"/>
    </row>
    <row r="53" spans="1:28" ht="45.75" customHeight="1" x14ac:dyDescent="0.2">
      <c r="A53" s="21"/>
      <c r="B53" s="20"/>
      <c r="C53" s="110"/>
      <c r="D53" s="501"/>
      <c r="E53" s="37"/>
      <c r="F53" s="499"/>
      <c r="G53" s="499"/>
      <c r="H53" s="499"/>
      <c r="I53" s="499"/>
      <c r="J53" s="85"/>
      <c r="K53" s="85"/>
      <c r="L53" s="85"/>
      <c r="M53" s="497" t="s">
        <v>579</v>
      </c>
      <c r="N53" s="502">
        <v>616</v>
      </c>
      <c r="O53" s="13">
        <v>1</v>
      </c>
      <c r="P53" s="13">
        <v>13</v>
      </c>
      <c r="Q53" s="556"/>
      <c r="R53" s="895">
        <v>8600370003</v>
      </c>
      <c r="S53" s="898"/>
      <c r="T53" s="898"/>
      <c r="U53" s="899"/>
      <c r="V53" s="319"/>
      <c r="W53" s="561"/>
      <c r="X53" s="562">
        <f>X54+X56</f>
        <v>6968460</v>
      </c>
      <c r="Y53" s="562">
        <f>Y54+Y56</f>
        <v>6736524</v>
      </c>
      <c r="Z53" s="562">
        <f>Z54+Z56</f>
        <v>6741524</v>
      </c>
      <c r="AA53" s="8"/>
      <c r="AB53" s="3"/>
    </row>
    <row r="54" spans="1:28" ht="28.5" customHeight="1" x14ac:dyDescent="0.2">
      <c r="A54" s="21"/>
      <c r="B54" s="20"/>
      <c r="C54" s="110"/>
      <c r="D54" s="501"/>
      <c r="E54" s="37"/>
      <c r="F54" s="499"/>
      <c r="G54" s="499"/>
      <c r="H54" s="499"/>
      <c r="I54" s="499"/>
      <c r="J54" s="85"/>
      <c r="K54" s="85"/>
      <c r="L54" s="85"/>
      <c r="M54" s="497" t="s">
        <v>145</v>
      </c>
      <c r="N54" s="502">
        <v>616</v>
      </c>
      <c r="O54" s="13">
        <v>1</v>
      </c>
      <c r="P54" s="13">
        <v>13</v>
      </c>
      <c r="Q54" s="556"/>
      <c r="R54" s="895">
        <v>8600370003</v>
      </c>
      <c r="S54" s="898"/>
      <c r="T54" s="898"/>
      <c r="U54" s="899"/>
      <c r="V54" s="563">
        <v>110</v>
      </c>
      <c r="W54" s="557"/>
      <c r="X54" s="558">
        <v>6016524</v>
      </c>
      <c r="Y54" s="558">
        <v>6016524</v>
      </c>
      <c r="Z54" s="558">
        <v>6016524</v>
      </c>
      <c r="AA54" s="8"/>
      <c r="AB54" s="3"/>
    </row>
    <row r="55" spans="1:28" ht="46.5" customHeight="1" x14ac:dyDescent="0.2">
      <c r="A55" s="21"/>
      <c r="B55" s="20"/>
      <c r="C55" s="110"/>
      <c r="D55" s="797"/>
      <c r="E55" s="37"/>
      <c r="F55" s="795"/>
      <c r="G55" s="795"/>
      <c r="H55" s="795"/>
      <c r="I55" s="795"/>
      <c r="J55" s="85"/>
      <c r="K55" s="85"/>
      <c r="L55" s="85"/>
      <c r="M55" s="792" t="s">
        <v>723</v>
      </c>
      <c r="N55" s="798">
        <v>616</v>
      </c>
      <c r="O55" s="13">
        <v>1</v>
      </c>
      <c r="P55" s="13">
        <v>13</v>
      </c>
      <c r="Q55" s="556"/>
      <c r="R55" s="791">
        <v>86</v>
      </c>
      <c r="S55" s="807">
        <v>0</v>
      </c>
      <c r="T55" s="807">
        <v>1</v>
      </c>
      <c r="U55" s="808">
        <v>71111</v>
      </c>
      <c r="V55" s="563">
        <v>110</v>
      </c>
      <c r="W55" s="557"/>
      <c r="X55" s="558"/>
      <c r="Y55" s="558"/>
      <c r="Z55" s="558"/>
      <c r="AA55" s="8"/>
      <c r="AB55" s="3"/>
    </row>
    <row r="56" spans="1:28" ht="42.75" customHeight="1" x14ac:dyDescent="0.2">
      <c r="A56" s="21"/>
      <c r="B56" s="20"/>
      <c r="C56" s="110"/>
      <c r="D56" s="501"/>
      <c r="E56" s="37"/>
      <c r="F56" s="499"/>
      <c r="G56" s="499"/>
      <c r="H56" s="499"/>
      <c r="I56" s="499"/>
      <c r="J56" s="85"/>
      <c r="K56" s="85"/>
      <c r="L56" s="85"/>
      <c r="M56" s="497" t="s">
        <v>57</v>
      </c>
      <c r="N56" s="502">
        <v>616</v>
      </c>
      <c r="O56" s="13">
        <v>1</v>
      </c>
      <c r="P56" s="13">
        <v>13</v>
      </c>
      <c r="Q56" s="556"/>
      <c r="R56" s="900">
        <v>8600370003</v>
      </c>
      <c r="S56" s="901"/>
      <c r="T56" s="901"/>
      <c r="U56" s="902"/>
      <c r="V56" s="563">
        <v>240</v>
      </c>
      <c r="W56" s="557"/>
      <c r="X56" s="558">
        <v>951936</v>
      </c>
      <c r="Y56" s="558">
        <v>720000</v>
      </c>
      <c r="Z56" s="558">
        <v>725000</v>
      </c>
      <c r="AA56" s="8"/>
      <c r="AB56" s="3"/>
    </row>
    <row r="57" spans="1:28" ht="33.75" customHeight="1" x14ac:dyDescent="0.2">
      <c r="A57" s="21"/>
      <c r="B57" s="20"/>
      <c r="C57" s="110"/>
      <c r="D57" s="737"/>
      <c r="E57" s="37"/>
      <c r="F57" s="735"/>
      <c r="G57" s="735"/>
      <c r="H57" s="735"/>
      <c r="I57" s="735"/>
      <c r="J57" s="85"/>
      <c r="K57" s="85"/>
      <c r="L57" s="85"/>
      <c r="M57" s="732" t="s">
        <v>693</v>
      </c>
      <c r="N57" s="738">
        <v>616</v>
      </c>
      <c r="O57" s="13">
        <v>1</v>
      </c>
      <c r="P57" s="13">
        <v>13</v>
      </c>
      <c r="Q57" s="569"/>
      <c r="R57" s="743">
        <v>86</v>
      </c>
      <c r="S57" s="744">
        <v>0</v>
      </c>
      <c r="T57" s="744" t="s">
        <v>696</v>
      </c>
      <c r="U57" s="745" t="s">
        <v>4</v>
      </c>
      <c r="V57" s="742"/>
      <c r="W57" s="557"/>
      <c r="X57" s="574">
        <f t="shared" ref="X57:Z58" si="4">X58</f>
        <v>866400</v>
      </c>
      <c r="Y57" s="574">
        <f t="shared" si="4"/>
        <v>367388</v>
      </c>
      <c r="Z57" s="574">
        <f t="shared" si="4"/>
        <v>330549</v>
      </c>
      <c r="AA57" s="8"/>
      <c r="AB57" s="3"/>
    </row>
    <row r="58" spans="1:28" ht="17.25" customHeight="1" x14ac:dyDescent="0.2">
      <c r="A58" s="21"/>
      <c r="B58" s="20"/>
      <c r="C58" s="110"/>
      <c r="D58" s="737"/>
      <c r="E58" s="37"/>
      <c r="F58" s="735"/>
      <c r="G58" s="735"/>
      <c r="H58" s="735"/>
      <c r="I58" s="735"/>
      <c r="J58" s="85"/>
      <c r="K58" s="85"/>
      <c r="L58" s="85"/>
      <c r="M58" s="732" t="s">
        <v>694</v>
      </c>
      <c r="N58" s="738">
        <v>616</v>
      </c>
      <c r="O58" s="13">
        <v>1</v>
      </c>
      <c r="P58" s="13">
        <v>13</v>
      </c>
      <c r="Q58" s="569"/>
      <c r="R58" s="743">
        <v>86</v>
      </c>
      <c r="S58" s="746">
        <v>0</v>
      </c>
      <c r="T58" s="746" t="s">
        <v>696</v>
      </c>
      <c r="U58" s="747">
        <v>95555</v>
      </c>
      <c r="V58" s="742"/>
      <c r="W58" s="557"/>
      <c r="X58" s="574">
        <f t="shared" si="4"/>
        <v>866400</v>
      </c>
      <c r="Y58" s="574">
        <f t="shared" si="4"/>
        <v>367388</v>
      </c>
      <c r="Z58" s="574">
        <f t="shared" si="4"/>
        <v>330549</v>
      </c>
      <c r="AA58" s="8"/>
      <c r="AB58" s="3"/>
    </row>
    <row r="59" spans="1:28" ht="33.75" customHeight="1" x14ac:dyDescent="0.2">
      <c r="A59" s="21"/>
      <c r="B59" s="20"/>
      <c r="C59" s="110"/>
      <c r="D59" s="737"/>
      <c r="E59" s="37"/>
      <c r="F59" s="735"/>
      <c r="G59" s="735"/>
      <c r="H59" s="735"/>
      <c r="I59" s="735"/>
      <c r="J59" s="85"/>
      <c r="K59" s="85"/>
      <c r="L59" s="85"/>
      <c r="M59" s="732" t="s">
        <v>695</v>
      </c>
      <c r="N59" s="738">
        <v>616</v>
      </c>
      <c r="O59" s="13">
        <v>1</v>
      </c>
      <c r="P59" s="13">
        <v>13</v>
      </c>
      <c r="Q59" s="569"/>
      <c r="R59" s="743">
        <v>86</v>
      </c>
      <c r="S59" s="746">
        <v>0</v>
      </c>
      <c r="T59" s="746" t="s">
        <v>696</v>
      </c>
      <c r="U59" s="747" t="s">
        <v>697</v>
      </c>
      <c r="V59" s="585">
        <v>850</v>
      </c>
      <c r="W59" s="557"/>
      <c r="X59" s="558">
        <v>866400</v>
      </c>
      <c r="Y59" s="558">
        <v>367388</v>
      </c>
      <c r="Z59" s="558">
        <v>330549</v>
      </c>
      <c r="AA59" s="8"/>
      <c r="AB59" s="3"/>
    </row>
    <row r="60" spans="1:28" ht="23.25" customHeight="1" x14ac:dyDescent="0.2">
      <c r="A60" s="21"/>
      <c r="B60" s="20"/>
      <c r="C60" s="110"/>
      <c r="D60" s="874" t="s">
        <v>151</v>
      </c>
      <c r="E60" s="875"/>
      <c r="F60" s="875"/>
      <c r="G60" s="875"/>
      <c r="H60" s="875"/>
      <c r="I60" s="875"/>
      <c r="J60" s="877"/>
      <c r="K60" s="877"/>
      <c r="L60" s="877"/>
      <c r="M60" s="878"/>
      <c r="N60" s="34">
        <v>616</v>
      </c>
      <c r="O60" s="33">
        <v>2</v>
      </c>
      <c r="P60" s="32" t="s">
        <v>1</v>
      </c>
      <c r="Q60" s="554" t="s">
        <v>1</v>
      </c>
      <c r="R60" s="117" t="s">
        <v>1</v>
      </c>
      <c r="S60" s="118" t="s">
        <v>1</v>
      </c>
      <c r="T60" s="117" t="s">
        <v>1</v>
      </c>
      <c r="U60" s="119" t="s">
        <v>1</v>
      </c>
      <c r="V60" s="316"/>
      <c r="W60" s="555"/>
      <c r="X60" s="317">
        <f t="shared" ref="X60:Z63" si="5">X61</f>
        <v>254903</v>
      </c>
      <c r="Y60" s="317">
        <f t="shared" si="5"/>
        <v>257554</v>
      </c>
      <c r="Z60" s="318">
        <f t="shared" si="5"/>
        <v>267783</v>
      </c>
      <c r="AA60" s="8"/>
      <c r="AB60" s="3"/>
    </row>
    <row r="61" spans="1:28" ht="23.25" customHeight="1" x14ac:dyDescent="0.2">
      <c r="A61" s="21"/>
      <c r="B61" s="20"/>
      <c r="C61" s="110"/>
      <c r="D61" s="30"/>
      <c r="E61" s="884" t="s">
        <v>150</v>
      </c>
      <c r="F61" s="885"/>
      <c r="G61" s="885"/>
      <c r="H61" s="885"/>
      <c r="I61" s="885"/>
      <c r="J61" s="885"/>
      <c r="K61" s="885"/>
      <c r="L61" s="885"/>
      <c r="M61" s="886"/>
      <c r="N61" s="94">
        <v>616</v>
      </c>
      <c r="O61" s="95">
        <v>2</v>
      </c>
      <c r="P61" s="96">
        <v>3</v>
      </c>
      <c r="Q61" s="92" t="s">
        <v>1</v>
      </c>
      <c r="R61" s="97" t="s">
        <v>1</v>
      </c>
      <c r="S61" s="98" t="s">
        <v>1</v>
      </c>
      <c r="T61" s="97" t="s">
        <v>1</v>
      </c>
      <c r="U61" s="99" t="s">
        <v>1</v>
      </c>
      <c r="V61" s="297"/>
      <c r="W61" s="298"/>
      <c r="X61" s="299">
        <f t="shared" si="5"/>
        <v>254903</v>
      </c>
      <c r="Y61" s="299">
        <f t="shared" si="5"/>
        <v>257554</v>
      </c>
      <c r="Z61" s="300">
        <f t="shared" si="5"/>
        <v>267783</v>
      </c>
      <c r="AA61" s="8"/>
      <c r="AB61" s="3"/>
    </row>
    <row r="62" spans="1:28" ht="79.5" customHeight="1" x14ac:dyDescent="0.2">
      <c r="A62" s="21"/>
      <c r="B62" s="20"/>
      <c r="C62" s="110"/>
      <c r="D62" s="19"/>
      <c r="E62" s="29"/>
      <c r="F62" s="879" t="s">
        <v>626</v>
      </c>
      <c r="G62" s="879"/>
      <c r="H62" s="880"/>
      <c r="I62" s="880"/>
      <c r="J62" s="880"/>
      <c r="K62" s="880"/>
      <c r="L62" s="880"/>
      <c r="M62" s="881"/>
      <c r="N62" s="28">
        <v>616</v>
      </c>
      <c r="O62" s="27">
        <v>2</v>
      </c>
      <c r="P62" s="26">
        <v>3</v>
      </c>
      <c r="Q62" s="12" t="s">
        <v>149</v>
      </c>
      <c r="R62" s="24" t="s">
        <v>142</v>
      </c>
      <c r="S62" s="25" t="s">
        <v>6</v>
      </c>
      <c r="T62" s="24" t="s">
        <v>5</v>
      </c>
      <c r="U62" s="23" t="s">
        <v>4</v>
      </c>
      <c r="V62" s="301"/>
      <c r="W62" s="294"/>
      <c r="X62" s="302">
        <f t="shared" si="5"/>
        <v>254903</v>
      </c>
      <c r="Y62" s="302">
        <f t="shared" si="5"/>
        <v>257554</v>
      </c>
      <c r="Z62" s="303">
        <f t="shared" si="5"/>
        <v>267783</v>
      </c>
      <c r="AA62" s="8"/>
      <c r="AB62" s="3"/>
    </row>
    <row r="63" spans="1:28" ht="43.5" customHeight="1" x14ac:dyDescent="0.2">
      <c r="A63" s="21"/>
      <c r="B63" s="20"/>
      <c r="C63" s="110"/>
      <c r="D63" s="19"/>
      <c r="E63" s="18"/>
      <c r="F63" s="16"/>
      <c r="G63" s="16"/>
      <c r="H63" s="879" t="s">
        <v>148</v>
      </c>
      <c r="I63" s="880"/>
      <c r="J63" s="880"/>
      <c r="K63" s="880"/>
      <c r="L63" s="880"/>
      <c r="M63" s="881"/>
      <c r="N63" s="28">
        <v>616</v>
      </c>
      <c r="O63" s="27">
        <v>2</v>
      </c>
      <c r="P63" s="26">
        <v>3</v>
      </c>
      <c r="Q63" s="12" t="s">
        <v>147</v>
      </c>
      <c r="R63" s="24" t="s">
        <v>142</v>
      </c>
      <c r="S63" s="25" t="s">
        <v>6</v>
      </c>
      <c r="T63" s="24" t="s">
        <v>141</v>
      </c>
      <c r="U63" s="23" t="s">
        <v>4</v>
      </c>
      <c r="V63" s="301"/>
      <c r="W63" s="294"/>
      <c r="X63" s="302">
        <f t="shared" si="5"/>
        <v>254903</v>
      </c>
      <c r="Y63" s="302">
        <f t="shared" si="5"/>
        <v>257554</v>
      </c>
      <c r="Z63" s="303">
        <f t="shared" si="5"/>
        <v>267783</v>
      </c>
      <c r="AA63" s="8"/>
      <c r="AB63" s="3"/>
    </row>
    <row r="64" spans="1:28" ht="43.5" customHeight="1" x14ac:dyDescent="0.2">
      <c r="A64" s="21"/>
      <c r="B64" s="20"/>
      <c r="C64" s="110"/>
      <c r="D64" s="19"/>
      <c r="E64" s="18"/>
      <c r="F64" s="17"/>
      <c r="G64" s="17"/>
      <c r="H64" s="16"/>
      <c r="I64" s="879" t="s">
        <v>146</v>
      </c>
      <c r="J64" s="880"/>
      <c r="K64" s="880"/>
      <c r="L64" s="880"/>
      <c r="M64" s="881"/>
      <c r="N64" s="28">
        <v>616</v>
      </c>
      <c r="O64" s="27">
        <v>2</v>
      </c>
      <c r="P64" s="26">
        <v>3</v>
      </c>
      <c r="Q64" s="12" t="s">
        <v>143</v>
      </c>
      <c r="R64" s="24" t="s">
        <v>142</v>
      </c>
      <c r="S64" s="25" t="s">
        <v>6</v>
      </c>
      <c r="T64" s="24" t="s">
        <v>141</v>
      </c>
      <c r="U64" s="23" t="s">
        <v>140</v>
      </c>
      <c r="V64" s="301"/>
      <c r="W64" s="294"/>
      <c r="X64" s="302">
        <f>X66+X65</f>
        <v>254903</v>
      </c>
      <c r="Y64" s="302">
        <f>Y66+Y65</f>
        <v>257554</v>
      </c>
      <c r="Z64" s="303">
        <f>Z66+Z65</f>
        <v>267783</v>
      </c>
      <c r="AA64" s="8"/>
      <c r="AB64" s="3"/>
    </row>
    <row r="65" spans="1:28" ht="29.25" customHeight="1" x14ac:dyDescent="0.2">
      <c r="A65" s="21"/>
      <c r="B65" s="20"/>
      <c r="C65" s="110"/>
      <c r="D65" s="19"/>
      <c r="E65" s="18"/>
      <c r="F65" s="17"/>
      <c r="G65" s="17"/>
      <c r="H65" s="17"/>
      <c r="I65" s="16"/>
      <c r="J65" s="891" t="s">
        <v>145</v>
      </c>
      <c r="K65" s="891"/>
      <c r="L65" s="891"/>
      <c r="M65" s="892"/>
      <c r="N65" s="28">
        <v>616</v>
      </c>
      <c r="O65" s="27">
        <v>2</v>
      </c>
      <c r="P65" s="26">
        <v>3</v>
      </c>
      <c r="Q65" s="12" t="s">
        <v>143</v>
      </c>
      <c r="R65" s="24" t="s">
        <v>142</v>
      </c>
      <c r="S65" s="25" t="s">
        <v>6</v>
      </c>
      <c r="T65" s="24" t="s">
        <v>141</v>
      </c>
      <c r="U65" s="23" t="s">
        <v>140</v>
      </c>
      <c r="V65" s="310" t="s">
        <v>144</v>
      </c>
      <c r="W65" s="294"/>
      <c r="X65" s="311">
        <v>247459</v>
      </c>
      <c r="Y65" s="311">
        <v>247459</v>
      </c>
      <c r="Z65" s="312">
        <v>247459</v>
      </c>
      <c r="AA65" s="8"/>
      <c r="AB65" s="3"/>
    </row>
    <row r="66" spans="1:28" ht="43.5" customHeight="1" x14ac:dyDescent="0.2">
      <c r="A66" s="21"/>
      <c r="B66" s="20"/>
      <c r="C66" s="110"/>
      <c r="D66" s="38"/>
      <c r="E66" s="37"/>
      <c r="F66" s="36"/>
      <c r="G66" s="36"/>
      <c r="H66" s="36"/>
      <c r="I66" s="36"/>
      <c r="J66" s="889" t="s">
        <v>57</v>
      </c>
      <c r="K66" s="889"/>
      <c r="L66" s="889"/>
      <c r="M66" s="890"/>
      <c r="N66" s="15">
        <v>616</v>
      </c>
      <c r="O66" s="14">
        <v>2</v>
      </c>
      <c r="P66" s="13">
        <v>3</v>
      </c>
      <c r="Q66" s="12" t="s">
        <v>143</v>
      </c>
      <c r="R66" s="10" t="s">
        <v>142</v>
      </c>
      <c r="S66" s="11" t="s">
        <v>6</v>
      </c>
      <c r="T66" s="10" t="s">
        <v>141</v>
      </c>
      <c r="U66" s="9" t="s">
        <v>140</v>
      </c>
      <c r="V66" s="304" t="s">
        <v>52</v>
      </c>
      <c r="W66" s="294"/>
      <c r="X66" s="305">
        <v>7444</v>
      </c>
      <c r="Y66" s="305">
        <v>10095</v>
      </c>
      <c r="Z66" s="306">
        <v>20324</v>
      </c>
      <c r="AA66" s="8"/>
      <c r="AB66" s="3"/>
    </row>
    <row r="67" spans="1:28" ht="29.25" customHeight="1" x14ac:dyDescent="0.2">
      <c r="A67" s="21"/>
      <c r="B67" s="20"/>
      <c r="C67" s="110"/>
      <c r="D67" s="874" t="s">
        <v>139</v>
      </c>
      <c r="E67" s="875"/>
      <c r="F67" s="875"/>
      <c r="G67" s="875"/>
      <c r="H67" s="875"/>
      <c r="I67" s="875"/>
      <c r="J67" s="877"/>
      <c r="K67" s="877"/>
      <c r="L67" s="877"/>
      <c r="M67" s="878"/>
      <c r="N67" s="34">
        <v>616</v>
      </c>
      <c r="O67" s="33">
        <v>3</v>
      </c>
      <c r="P67" s="32" t="s">
        <v>1</v>
      </c>
      <c r="Q67" s="12" t="s">
        <v>1</v>
      </c>
      <c r="R67" s="117" t="s">
        <v>1</v>
      </c>
      <c r="S67" s="118" t="s">
        <v>1</v>
      </c>
      <c r="T67" s="117" t="s">
        <v>1</v>
      </c>
      <c r="U67" s="119" t="s">
        <v>1</v>
      </c>
      <c r="V67" s="316"/>
      <c r="W67" s="294"/>
      <c r="X67" s="317">
        <f>X68+X72+X78+X84</f>
        <v>311800</v>
      </c>
      <c r="Y67" s="317">
        <f>Y68+Y72+Y78+Y84</f>
        <v>331800</v>
      </c>
      <c r="Z67" s="318">
        <f>Z68+Z72+Z78+Z84</f>
        <v>331800</v>
      </c>
      <c r="AA67" s="8"/>
      <c r="AB67" s="3"/>
    </row>
    <row r="68" spans="1:28" ht="23.25" customHeight="1" x14ac:dyDescent="0.2">
      <c r="A68" s="21"/>
      <c r="B68" s="20"/>
      <c r="C68" s="110"/>
      <c r="D68" s="30"/>
      <c r="E68" s="884" t="s">
        <v>138</v>
      </c>
      <c r="F68" s="885"/>
      <c r="G68" s="885"/>
      <c r="H68" s="885"/>
      <c r="I68" s="885"/>
      <c r="J68" s="885"/>
      <c r="K68" s="885"/>
      <c r="L68" s="885"/>
      <c r="M68" s="886"/>
      <c r="N68" s="94">
        <v>616</v>
      </c>
      <c r="O68" s="95">
        <v>3</v>
      </c>
      <c r="P68" s="96">
        <v>4</v>
      </c>
      <c r="Q68" s="92" t="s">
        <v>1</v>
      </c>
      <c r="R68" s="97" t="s">
        <v>1</v>
      </c>
      <c r="S68" s="98" t="s">
        <v>1</v>
      </c>
      <c r="T68" s="97" t="s">
        <v>1</v>
      </c>
      <c r="U68" s="99" t="s">
        <v>1</v>
      </c>
      <c r="V68" s="297"/>
      <c r="W68" s="298"/>
      <c r="X68" s="299">
        <f t="shared" ref="X68:Z70" si="6">X69</f>
        <v>21800</v>
      </c>
      <c r="Y68" s="299">
        <f t="shared" si="6"/>
        <v>21800</v>
      </c>
      <c r="Z68" s="300">
        <f t="shared" si="6"/>
        <v>21800</v>
      </c>
      <c r="AA68" s="8"/>
      <c r="AB68" s="3"/>
    </row>
    <row r="69" spans="1:28" ht="29.25" customHeight="1" x14ac:dyDescent="0.2">
      <c r="A69" s="21"/>
      <c r="B69" s="20"/>
      <c r="C69" s="110"/>
      <c r="D69" s="19"/>
      <c r="E69" s="29"/>
      <c r="F69" s="879" t="s">
        <v>137</v>
      </c>
      <c r="G69" s="879"/>
      <c r="H69" s="879"/>
      <c r="I69" s="880"/>
      <c r="J69" s="880"/>
      <c r="K69" s="880"/>
      <c r="L69" s="880"/>
      <c r="M69" s="881"/>
      <c r="N69" s="28">
        <v>616</v>
      </c>
      <c r="O69" s="27">
        <v>3</v>
      </c>
      <c r="P69" s="26">
        <v>4</v>
      </c>
      <c r="Q69" s="12" t="s">
        <v>136</v>
      </c>
      <c r="R69" s="24">
        <v>75</v>
      </c>
      <c r="S69" s="25" t="s">
        <v>6</v>
      </c>
      <c r="T69" s="24" t="s">
        <v>5</v>
      </c>
      <c r="U69" s="23" t="s">
        <v>4</v>
      </c>
      <c r="V69" s="301"/>
      <c r="W69" s="294"/>
      <c r="X69" s="302">
        <f t="shared" si="6"/>
        <v>21800</v>
      </c>
      <c r="Y69" s="302">
        <f t="shared" si="6"/>
        <v>21800</v>
      </c>
      <c r="Z69" s="303">
        <f t="shared" si="6"/>
        <v>21800</v>
      </c>
      <c r="AA69" s="8"/>
      <c r="AB69" s="3"/>
    </row>
    <row r="70" spans="1:28" ht="126.75" customHeight="1" x14ac:dyDescent="0.2">
      <c r="A70" s="21"/>
      <c r="B70" s="20"/>
      <c r="C70" s="110"/>
      <c r="D70" s="19"/>
      <c r="E70" s="18"/>
      <c r="F70" s="16"/>
      <c r="G70" s="16"/>
      <c r="H70" s="16"/>
      <c r="I70" s="879" t="s">
        <v>135</v>
      </c>
      <c r="J70" s="880"/>
      <c r="K70" s="880"/>
      <c r="L70" s="880"/>
      <c r="M70" s="881"/>
      <c r="N70" s="28">
        <v>616</v>
      </c>
      <c r="O70" s="27">
        <v>3</v>
      </c>
      <c r="P70" s="26">
        <v>4</v>
      </c>
      <c r="Q70" s="12" t="s">
        <v>134</v>
      </c>
      <c r="R70" s="24">
        <v>75</v>
      </c>
      <c r="S70" s="25" t="s">
        <v>6</v>
      </c>
      <c r="T70" s="24" t="s">
        <v>5</v>
      </c>
      <c r="U70" s="23">
        <v>59302</v>
      </c>
      <c r="V70" s="301"/>
      <c r="W70" s="294"/>
      <c r="X70" s="302">
        <f t="shared" si="6"/>
        <v>21800</v>
      </c>
      <c r="Y70" s="302">
        <f t="shared" si="6"/>
        <v>21800</v>
      </c>
      <c r="Z70" s="303">
        <f t="shared" si="6"/>
        <v>21800</v>
      </c>
      <c r="AA70" s="8"/>
      <c r="AB70" s="3"/>
    </row>
    <row r="71" spans="1:28" ht="43.5" customHeight="1" x14ac:dyDescent="0.2">
      <c r="A71" s="21"/>
      <c r="B71" s="20"/>
      <c r="C71" s="110"/>
      <c r="D71" s="19"/>
      <c r="E71" s="37"/>
      <c r="F71" s="36"/>
      <c r="G71" s="36"/>
      <c r="H71" s="36"/>
      <c r="I71" s="35"/>
      <c r="J71" s="889" t="s">
        <v>57</v>
      </c>
      <c r="K71" s="889"/>
      <c r="L71" s="889"/>
      <c r="M71" s="890"/>
      <c r="N71" s="15">
        <v>616</v>
      </c>
      <c r="O71" s="14">
        <v>3</v>
      </c>
      <c r="P71" s="13">
        <v>4</v>
      </c>
      <c r="Q71" s="12" t="s">
        <v>134</v>
      </c>
      <c r="R71" s="10">
        <v>75</v>
      </c>
      <c r="S71" s="11" t="s">
        <v>6</v>
      </c>
      <c r="T71" s="10" t="s">
        <v>5</v>
      </c>
      <c r="U71" s="9">
        <v>59302</v>
      </c>
      <c r="V71" s="304" t="s">
        <v>52</v>
      </c>
      <c r="W71" s="294"/>
      <c r="X71" s="305">
        <v>21800</v>
      </c>
      <c r="Y71" s="305">
        <v>21800</v>
      </c>
      <c r="Z71" s="306">
        <v>21800</v>
      </c>
      <c r="AA71" s="8"/>
      <c r="AB71" s="3"/>
    </row>
    <row r="72" spans="1:28" ht="63" customHeight="1" x14ac:dyDescent="0.2">
      <c r="A72" s="21"/>
      <c r="B72" s="20"/>
      <c r="C72" s="110"/>
      <c r="D72" s="19"/>
      <c r="E72" s="884" t="s">
        <v>131</v>
      </c>
      <c r="F72" s="885"/>
      <c r="G72" s="885"/>
      <c r="H72" s="885"/>
      <c r="I72" s="885"/>
      <c r="J72" s="887"/>
      <c r="K72" s="887"/>
      <c r="L72" s="887"/>
      <c r="M72" s="888"/>
      <c r="N72" s="89">
        <v>616</v>
      </c>
      <c r="O72" s="90">
        <v>3</v>
      </c>
      <c r="P72" s="91">
        <v>9</v>
      </c>
      <c r="Q72" s="92" t="s">
        <v>1</v>
      </c>
      <c r="R72" s="111" t="s">
        <v>1</v>
      </c>
      <c r="S72" s="112" t="s">
        <v>1</v>
      </c>
      <c r="T72" s="111" t="s">
        <v>1</v>
      </c>
      <c r="U72" s="113" t="s">
        <v>1</v>
      </c>
      <c r="V72" s="307"/>
      <c r="W72" s="298"/>
      <c r="X72" s="308">
        <f>X73</f>
        <v>0</v>
      </c>
      <c r="Y72" s="308">
        <f>Y73</f>
        <v>0</v>
      </c>
      <c r="Z72" s="309">
        <f>Z73</f>
        <v>0</v>
      </c>
      <c r="AA72" s="8"/>
      <c r="AB72" s="3"/>
    </row>
    <row r="73" spans="1:28" ht="72" customHeight="1" x14ac:dyDescent="0.2">
      <c r="A73" s="21"/>
      <c r="B73" s="20"/>
      <c r="C73" s="110"/>
      <c r="D73" s="19"/>
      <c r="E73" s="29"/>
      <c r="F73" s="879" t="s">
        <v>20</v>
      </c>
      <c r="G73" s="880"/>
      <c r="H73" s="880"/>
      <c r="I73" s="880"/>
      <c r="J73" s="880"/>
      <c r="K73" s="880"/>
      <c r="L73" s="880"/>
      <c r="M73" s="881"/>
      <c r="N73" s="28">
        <v>616</v>
      </c>
      <c r="O73" s="27">
        <v>3</v>
      </c>
      <c r="P73" s="26">
        <v>9</v>
      </c>
      <c r="Q73" s="12" t="s">
        <v>19</v>
      </c>
      <c r="R73" s="24" t="s">
        <v>11</v>
      </c>
      <c r="S73" s="25" t="s">
        <v>6</v>
      </c>
      <c r="T73" s="24" t="s">
        <v>5</v>
      </c>
      <c r="U73" s="23" t="s">
        <v>4</v>
      </c>
      <c r="V73" s="301"/>
      <c r="W73" s="294"/>
      <c r="X73" s="302">
        <f t="shared" ref="X73:Z75" si="7">X74</f>
        <v>0</v>
      </c>
      <c r="Y73" s="302">
        <f t="shared" si="7"/>
        <v>0</v>
      </c>
      <c r="Z73" s="303">
        <f t="shared" si="7"/>
        <v>0</v>
      </c>
      <c r="AA73" s="8"/>
      <c r="AB73" s="3"/>
    </row>
    <row r="74" spans="1:28" ht="57.75" customHeight="1" x14ac:dyDescent="0.2">
      <c r="A74" s="21"/>
      <c r="B74" s="20"/>
      <c r="C74" s="110"/>
      <c r="D74" s="19"/>
      <c r="E74" s="18"/>
      <c r="F74" s="16"/>
      <c r="G74" s="879" t="s">
        <v>130</v>
      </c>
      <c r="H74" s="880"/>
      <c r="I74" s="880"/>
      <c r="J74" s="880"/>
      <c r="K74" s="880"/>
      <c r="L74" s="880"/>
      <c r="M74" s="881"/>
      <c r="N74" s="28">
        <v>616</v>
      </c>
      <c r="O74" s="27">
        <v>3</v>
      </c>
      <c r="P74" s="26">
        <v>9</v>
      </c>
      <c r="Q74" s="12" t="s">
        <v>129</v>
      </c>
      <c r="R74" s="24" t="s">
        <v>11</v>
      </c>
      <c r="S74" s="25" t="s">
        <v>124</v>
      </c>
      <c r="T74" s="24" t="s">
        <v>5</v>
      </c>
      <c r="U74" s="23" t="s">
        <v>4</v>
      </c>
      <c r="V74" s="301"/>
      <c r="W74" s="294"/>
      <c r="X74" s="302">
        <f t="shared" si="7"/>
        <v>0</v>
      </c>
      <c r="Y74" s="302">
        <f t="shared" si="7"/>
        <v>0</v>
      </c>
      <c r="Z74" s="303">
        <f t="shared" si="7"/>
        <v>0</v>
      </c>
      <c r="AA74" s="8"/>
      <c r="AB74" s="3"/>
    </row>
    <row r="75" spans="1:28" ht="43.5" customHeight="1" x14ac:dyDescent="0.2">
      <c r="A75" s="21"/>
      <c r="B75" s="20"/>
      <c r="C75" s="110"/>
      <c r="D75" s="19"/>
      <c r="E75" s="18"/>
      <c r="F75" s="17"/>
      <c r="G75" s="16"/>
      <c r="H75" s="879" t="s">
        <v>128</v>
      </c>
      <c r="I75" s="880"/>
      <c r="J75" s="880"/>
      <c r="K75" s="880"/>
      <c r="L75" s="880"/>
      <c r="M75" s="881"/>
      <c r="N75" s="28">
        <v>616</v>
      </c>
      <c r="O75" s="27">
        <v>3</v>
      </c>
      <c r="P75" s="26">
        <v>9</v>
      </c>
      <c r="Q75" s="12" t="s">
        <v>127</v>
      </c>
      <c r="R75" s="24" t="s">
        <v>11</v>
      </c>
      <c r="S75" s="25" t="s">
        <v>124</v>
      </c>
      <c r="T75" s="24" t="s">
        <v>9</v>
      </c>
      <c r="U75" s="23" t="s">
        <v>4</v>
      </c>
      <c r="V75" s="301"/>
      <c r="W75" s="294"/>
      <c r="X75" s="302">
        <f t="shared" si="7"/>
        <v>0</v>
      </c>
      <c r="Y75" s="302">
        <f t="shared" si="7"/>
        <v>0</v>
      </c>
      <c r="Z75" s="303">
        <f t="shared" si="7"/>
        <v>0</v>
      </c>
      <c r="AA75" s="8"/>
      <c r="AB75" s="3"/>
    </row>
    <row r="76" spans="1:28" ht="43.5" customHeight="1" x14ac:dyDescent="0.2">
      <c r="A76" s="21"/>
      <c r="B76" s="20"/>
      <c r="C76" s="110"/>
      <c r="D76" s="19"/>
      <c r="E76" s="18"/>
      <c r="F76" s="17"/>
      <c r="G76" s="17"/>
      <c r="H76" s="16"/>
      <c r="I76" s="879" t="s">
        <v>126</v>
      </c>
      <c r="J76" s="880"/>
      <c r="K76" s="880"/>
      <c r="L76" s="880"/>
      <c r="M76" s="881"/>
      <c r="N76" s="28">
        <v>616</v>
      </c>
      <c r="O76" s="27">
        <v>3</v>
      </c>
      <c r="P76" s="26">
        <v>9</v>
      </c>
      <c r="Q76" s="12" t="s">
        <v>125</v>
      </c>
      <c r="R76" s="24" t="s">
        <v>11</v>
      </c>
      <c r="S76" s="25" t="s">
        <v>124</v>
      </c>
      <c r="T76" s="24" t="s">
        <v>9</v>
      </c>
      <c r="U76" s="23" t="s">
        <v>123</v>
      </c>
      <c r="V76" s="301"/>
      <c r="W76" s="294"/>
      <c r="X76" s="302">
        <f>X77</f>
        <v>0</v>
      </c>
      <c r="Y76" s="302">
        <f>Y77</f>
        <v>0</v>
      </c>
      <c r="Z76" s="303">
        <f>Z77</f>
        <v>0</v>
      </c>
      <c r="AA76" s="8"/>
      <c r="AB76" s="3"/>
    </row>
    <row r="77" spans="1:28" ht="43.5" customHeight="1" x14ac:dyDescent="0.2">
      <c r="A77" s="21"/>
      <c r="B77" s="20"/>
      <c r="C77" s="110"/>
      <c r="D77" s="19"/>
      <c r="E77" s="37"/>
      <c r="F77" s="36"/>
      <c r="G77" s="36"/>
      <c r="H77" s="36"/>
      <c r="I77" s="35"/>
      <c r="J77" s="889" t="s">
        <v>57</v>
      </c>
      <c r="K77" s="889"/>
      <c r="L77" s="889"/>
      <c r="M77" s="890"/>
      <c r="N77" s="15">
        <v>616</v>
      </c>
      <c r="O77" s="14">
        <v>3</v>
      </c>
      <c r="P77" s="13">
        <v>9</v>
      </c>
      <c r="Q77" s="12" t="s">
        <v>125</v>
      </c>
      <c r="R77" s="10" t="s">
        <v>11</v>
      </c>
      <c r="S77" s="11" t="s">
        <v>124</v>
      </c>
      <c r="T77" s="10" t="s">
        <v>9</v>
      </c>
      <c r="U77" s="9" t="s">
        <v>123</v>
      </c>
      <c r="V77" s="304" t="s">
        <v>52</v>
      </c>
      <c r="W77" s="294"/>
      <c r="X77" s="305"/>
      <c r="Y77" s="305"/>
      <c r="Z77" s="306"/>
      <c r="AA77" s="8"/>
      <c r="AB77" s="3"/>
    </row>
    <row r="78" spans="1:28" ht="23.25" customHeight="1" x14ac:dyDescent="0.2">
      <c r="A78" s="21"/>
      <c r="B78" s="20"/>
      <c r="C78" s="110"/>
      <c r="D78" s="19"/>
      <c r="E78" s="884" t="s">
        <v>122</v>
      </c>
      <c r="F78" s="885"/>
      <c r="G78" s="885"/>
      <c r="H78" s="885"/>
      <c r="I78" s="885"/>
      <c r="J78" s="887"/>
      <c r="K78" s="887"/>
      <c r="L78" s="887"/>
      <c r="M78" s="888"/>
      <c r="N78" s="89">
        <v>616</v>
      </c>
      <c r="O78" s="90">
        <v>3</v>
      </c>
      <c r="P78" s="91">
        <v>10</v>
      </c>
      <c r="Q78" s="92" t="s">
        <v>1</v>
      </c>
      <c r="R78" s="111" t="s">
        <v>1</v>
      </c>
      <c r="S78" s="112" t="s">
        <v>1</v>
      </c>
      <c r="T78" s="111" t="s">
        <v>1</v>
      </c>
      <c r="U78" s="113" t="s">
        <v>1</v>
      </c>
      <c r="V78" s="307"/>
      <c r="W78" s="298"/>
      <c r="X78" s="308">
        <f t="shared" ref="X78:Z82" si="8">X79</f>
        <v>290000</v>
      </c>
      <c r="Y78" s="308">
        <f t="shared" si="8"/>
        <v>310000</v>
      </c>
      <c r="Z78" s="309">
        <f t="shared" si="8"/>
        <v>310000</v>
      </c>
      <c r="AA78" s="8"/>
      <c r="AB78" s="3"/>
    </row>
    <row r="79" spans="1:28" ht="78.75" customHeight="1" x14ac:dyDescent="0.2">
      <c r="A79" s="21"/>
      <c r="B79" s="20"/>
      <c r="C79" s="110"/>
      <c r="D79" s="19"/>
      <c r="E79" s="29"/>
      <c r="F79" s="879" t="s">
        <v>628</v>
      </c>
      <c r="G79" s="880"/>
      <c r="H79" s="880"/>
      <c r="I79" s="880"/>
      <c r="J79" s="880"/>
      <c r="K79" s="880"/>
      <c r="L79" s="880"/>
      <c r="M79" s="881"/>
      <c r="N79" s="28">
        <v>616</v>
      </c>
      <c r="O79" s="27">
        <v>3</v>
      </c>
      <c r="P79" s="26">
        <v>10</v>
      </c>
      <c r="Q79" s="12" t="s">
        <v>19</v>
      </c>
      <c r="R79" s="24">
        <v>85</v>
      </c>
      <c r="S79" s="25" t="s">
        <v>6</v>
      </c>
      <c r="T79" s="24" t="s">
        <v>5</v>
      </c>
      <c r="U79" s="23" t="s">
        <v>4</v>
      </c>
      <c r="V79" s="301"/>
      <c r="W79" s="294"/>
      <c r="X79" s="302">
        <f t="shared" si="8"/>
        <v>290000</v>
      </c>
      <c r="Y79" s="302">
        <f t="shared" si="8"/>
        <v>310000</v>
      </c>
      <c r="Z79" s="303">
        <f t="shared" si="8"/>
        <v>310000</v>
      </c>
      <c r="AA79" s="8"/>
      <c r="AB79" s="3"/>
    </row>
    <row r="80" spans="1:28" ht="23.25" customHeight="1" x14ac:dyDescent="0.2">
      <c r="A80" s="21"/>
      <c r="B80" s="20"/>
      <c r="C80" s="110"/>
      <c r="D80" s="19"/>
      <c r="E80" s="18"/>
      <c r="F80" s="16"/>
      <c r="G80" s="879" t="s">
        <v>121</v>
      </c>
      <c r="H80" s="880"/>
      <c r="I80" s="880"/>
      <c r="J80" s="880"/>
      <c r="K80" s="880"/>
      <c r="L80" s="880"/>
      <c r="M80" s="881"/>
      <c r="N80" s="28">
        <v>616</v>
      </c>
      <c r="O80" s="27">
        <v>3</v>
      </c>
      <c r="P80" s="26">
        <v>10</v>
      </c>
      <c r="Q80" s="12" t="s">
        <v>120</v>
      </c>
      <c r="R80" s="24">
        <v>85</v>
      </c>
      <c r="S80" s="25">
        <v>9</v>
      </c>
      <c r="T80" s="24">
        <v>1</v>
      </c>
      <c r="U80" s="23" t="s">
        <v>4</v>
      </c>
      <c r="V80" s="301"/>
      <c r="W80" s="294"/>
      <c r="X80" s="302">
        <f t="shared" si="8"/>
        <v>290000</v>
      </c>
      <c r="Y80" s="302">
        <f t="shared" si="8"/>
        <v>310000</v>
      </c>
      <c r="Z80" s="303">
        <f t="shared" si="8"/>
        <v>310000</v>
      </c>
      <c r="AA80" s="8"/>
      <c r="AB80" s="3"/>
    </row>
    <row r="81" spans="1:28" ht="43.5" customHeight="1" x14ac:dyDescent="0.2">
      <c r="A81" s="21"/>
      <c r="B81" s="20"/>
      <c r="C81" s="110"/>
      <c r="D81" s="19"/>
      <c r="E81" s="18"/>
      <c r="F81" s="17"/>
      <c r="G81" s="16"/>
      <c r="H81" s="879" t="s">
        <v>119</v>
      </c>
      <c r="I81" s="880"/>
      <c r="J81" s="880"/>
      <c r="K81" s="880"/>
      <c r="L81" s="880"/>
      <c r="M81" s="881"/>
      <c r="N81" s="28">
        <v>616</v>
      </c>
      <c r="O81" s="27">
        <v>3</v>
      </c>
      <c r="P81" s="26">
        <v>10</v>
      </c>
      <c r="Q81" s="12" t="s">
        <v>118</v>
      </c>
      <c r="R81" s="24">
        <v>85</v>
      </c>
      <c r="S81" s="25">
        <v>9</v>
      </c>
      <c r="T81" s="24" t="s">
        <v>9</v>
      </c>
      <c r="U81" s="23">
        <v>90053</v>
      </c>
      <c r="V81" s="301"/>
      <c r="W81" s="294"/>
      <c r="X81" s="302">
        <f t="shared" si="8"/>
        <v>290000</v>
      </c>
      <c r="Y81" s="302">
        <f t="shared" si="8"/>
        <v>310000</v>
      </c>
      <c r="Z81" s="303">
        <f t="shared" si="8"/>
        <v>310000</v>
      </c>
      <c r="AA81" s="8"/>
      <c r="AB81" s="3"/>
    </row>
    <row r="82" spans="1:28" ht="43.5" customHeight="1" x14ac:dyDescent="0.2">
      <c r="A82" s="21"/>
      <c r="B82" s="20"/>
      <c r="C82" s="110"/>
      <c r="D82" s="19"/>
      <c r="E82" s="18"/>
      <c r="F82" s="17"/>
      <c r="G82" s="17"/>
      <c r="H82" s="16"/>
      <c r="I82" s="879" t="s">
        <v>117</v>
      </c>
      <c r="J82" s="880"/>
      <c r="K82" s="880"/>
      <c r="L82" s="880"/>
      <c r="M82" s="881"/>
      <c r="N82" s="28">
        <v>616</v>
      </c>
      <c r="O82" s="27">
        <v>3</v>
      </c>
      <c r="P82" s="26">
        <v>10</v>
      </c>
      <c r="Q82" s="12" t="s">
        <v>116</v>
      </c>
      <c r="R82" s="24" t="s">
        <v>11</v>
      </c>
      <c r="S82" s="25">
        <v>9</v>
      </c>
      <c r="T82" s="24" t="s">
        <v>9</v>
      </c>
      <c r="U82" s="23">
        <v>90053</v>
      </c>
      <c r="V82" s="301"/>
      <c r="W82" s="294"/>
      <c r="X82" s="302">
        <f t="shared" si="8"/>
        <v>290000</v>
      </c>
      <c r="Y82" s="302">
        <f t="shared" si="8"/>
        <v>310000</v>
      </c>
      <c r="Z82" s="303">
        <f t="shared" si="8"/>
        <v>310000</v>
      </c>
      <c r="AA82" s="8"/>
      <c r="AB82" s="3"/>
    </row>
    <row r="83" spans="1:28" ht="43.5" customHeight="1" x14ac:dyDescent="0.2">
      <c r="A83" s="21"/>
      <c r="B83" s="20"/>
      <c r="C83" s="110"/>
      <c r="D83" s="38"/>
      <c r="E83" s="37"/>
      <c r="F83" s="36"/>
      <c r="G83" s="36"/>
      <c r="H83" s="36"/>
      <c r="I83" s="35"/>
      <c r="J83" s="889" t="s">
        <v>57</v>
      </c>
      <c r="K83" s="889"/>
      <c r="L83" s="889"/>
      <c r="M83" s="890"/>
      <c r="N83" s="15">
        <v>616</v>
      </c>
      <c r="O83" s="14">
        <v>3</v>
      </c>
      <c r="P83" s="13">
        <v>10</v>
      </c>
      <c r="Q83" s="12" t="s">
        <v>116</v>
      </c>
      <c r="R83" s="24" t="s">
        <v>11</v>
      </c>
      <c r="S83" s="25">
        <v>9</v>
      </c>
      <c r="T83" s="24" t="s">
        <v>9</v>
      </c>
      <c r="U83" s="23">
        <v>90053</v>
      </c>
      <c r="V83" s="304" t="s">
        <v>52</v>
      </c>
      <c r="W83" s="294"/>
      <c r="X83" s="305">
        <v>290000</v>
      </c>
      <c r="Y83" s="305">
        <v>310000</v>
      </c>
      <c r="Z83" s="306">
        <v>310000</v>
      </c>
      <c r="AA83" s="8"/>
      <c r="AB83" s="3"/>
    </row>
    <row r="84" spans="1:28" ht="43.5" customHeight="1" x14ac:dyDescent="0.2">
      <c r="A84" s="21"/>
      <c r="B84" s="20"/>
      <c r="C84" s="110"/>
      <c r="D84" s="506"/>
      <c r="E84" s="37"/>
      <c r="F84" s="509"/>
      <c r="G84" s="509"/>
      <c r="H84" s="509"/>
      <c r="I84" s="510"/>
      <c r="J84" s="85"/>
      <c r="K84" s="85"/>
      <c r="L84" s="85"/>
      <c r="M84" s="575" t="s">
        <v>587</v>
      </c>
      <c r="N84" s="576">
        <v>616</v>
      </c>
      <c r="O84" s="577">
        <v>3</v>
      </c>
      <c r="P84" s="577">
        <v>14</v>
      </c>
      <c r="Q84" s="578"/>
      <c r="R84" s="579"/>
      <c r="S84" s="580"/>
      <c r="T84" s="579"/>
      <c r="U84" s="581"/>
      <c r="V84" s="582"/>
      <c r="W84" s="583"/>
      <c r="X84" s="584">
        <f t="shared" ref="X84:Z86" si="9">X85</f>
        <v>0</v>
      </c>
      <c r="Y84" s="584">
        <f t="shared" si="9"/>
        <v>0</v>
      </c>
      <c r="Z84" s="584">
        <f t="shared" si="9"/>
        <v>0</v>
      </c>
      <c r="AA84" s="8"/>
      <c r="AB84" s="3"/>
    </row>
    <row r="85" spans="1:28" ht="23.25" customHeight="1" x14ac:dyDescent="0.2">
      <c r="A85" s="21"/>
      <c r="B85" s="20"/>
      <c r="C85" s="110"/>
      <c r="D85" s="506"/>
      <c r="E85" s="37"/>
      <c r="F85" s="509"/>
      <c r="G85" s="509"/>
      <c r="H85" s="509"/>
      <c r="I85" s="510"/>
      <c r="J85" s="85"/>
      <c r="K85" s="85"/>
      <c r="L85" s="85"/>
      <c r="M85" s="511" t="s">
        <v>588</v>
      </c>
      <c r="N85" s="515">
        <v>616</v>
      </c>
      <c r="O85" s="13">
        <v>3</v>
      </c>
      <c r="P85" s="13">
        <v>14</v>
      </c>
      <c r="Q85" s="569"/>
      <c r="R85" s="560">
        <v>75</v>
      </c>
      <c r="S85" s="11">
        <v>0</v>
      </c>
      <c r="T85" s="560">
        <v>0</v>
      </c>
      <c r="U85" s="570">
        <v>0</v>
      </c>
      <c r="V85" s="573"/>
      <c r="W85" s="557"/>
      <c r="X85" s="574">
        <f t="shared" si="9"/>
        <v>0</v>
      </c>
      <c r="Y85" s="574">
        <f t="shared" si="9"/>
        <v>0</v>
      </c>
      <c r="Z85" s="574">
        <f t="shared" si="9"/>
        <v>0</v>
      </c>
      <c r="AA85" s="8"/>
      <c r="AB85" s="3"/>
    </row>
    <row r="86" spans="1:28" ht="63" customHeight="1" x14ac:dyDescent="0.2">
      <c r="A86" s="21"/>
      <c r="B86" s="20"/>
      <c r="C86" s="110"/>
      <c r="D86" s="506"/>
      <c r="E86" s="37"/>
      <c r="F86" s="509"/>
      <c r="G86" s="509"/>
      <c r="H86" s="509"/>
      <c r="I86" s="510"/>
      <c r="J86" s="85"/>
      <c r="K86" s="85"/>
      <c r="L86" s="85"/>
      <c r="M86" s="511" t="s">
        <v>589</v>
      </c>
      <c r="N86" s="515">
        <v>616</v>
      </c>
      <c r="O86" s="13">
        <v>3</v>
      </c>
      <c r="P86" s="13">
        <v>14</v>
      </c>
      <c r="Q86" s="569"/>
      <c r="R86" s="560">
        <v>75</v>
      </c>
      <c r="S86" s="11">
        <v>0</v>
      </c>
      <c r="T86" s="560">
        <v>0</v>
      </c>
      <c r="U86" s="570">
        <v>90003</v>
      </c>
      <c r="V86" s="573"/>
      <c r="W86" s="557"/>
      <c r="X86" s="574">
        <f t="shared" si="9"/>
        <v>0</v>
      </c>
      <c r="Y86" s="574">
        <f t="shared" si="9"/>
        <v>0</v>
      </c>
      <c r="Z86" s="574">
        <f t="shared" si="9"/>
        <v>0</v>
      </c>
      <c r="AA86" s="8"/>
      <c r="AB86" s="3"/>
    </row>
    <row r="87" spans="1:28" ht="43.5" customHeight="1" x14ac:dyDescent="0.2">
      <c r="A87" s="21"/>
      <c r="B87" s="20"/>
      <c r="C87" s="110"/>
      <c r="D87" s="506"/>
      <c r="E87" s="37"/>
      <c r="F87" s="509"/>
      <c r="G87" s="509"/>
      <c r="H87" s="509"/>
      <c r="I87" s="510"/>
      <c r="J87" s="85"/>
      <c r="K87" s="85"/>
      <c r="L87" s="85"/>
      <c r="M87" s="511" t="s">
        <v>57</v>
      </c>
      <c r="N87" s="515">
        <v>616</v>
      </c>
      <c r="O87" s="13">
        <v>3</v>
      </c>
      <c r="P87" s="13">
        <v>14</v>
      </c>
      <c r="Q87" s="569"/>
      <c r="R87" s="560">
        <v>75</v>
      </c>
      <c r="S87" s="11">
        <v>0</v>
      </c>
      <c r="T87" s="560">
        <v>0</v>
      </c>
      <c r="U87" s="570">
        <v>90003</v>
      </c>
      <c r="V87" s="585">
        <v>240</v>
      </c>
      <c r="W87" s="557"/>
      <c r="X87" s="558"/>
      <c r="Y87" s="558"/>
      <c r="Z87" s="558"/>
      <c r="AA87" s="8"/>
      <c r="AB87" s="3"/>
    </row>
    <row r="88" spans="1:28" ht="23.25" customHeight="1" x14ac:dyDescent="0.2">
      <c r="A88" s="21"/>
      <c r="B88" s="20"/>
      <c r="C88" s="110"/>
      <c r="D88" s="874" t="s">
        <v>114</v>
      </c>
      <c r="E88" s="875"/>
      <c r="F88" s="875"/>
      <c r="G88" s="875"/>
      <c r="H88" s="875"/>
      <c r="I88" s="875"/>
      <c r="J88" s="877"/>
      <c r="K88" s="877"/>
      <c r="L88" s="877"/>
      <c r="M88" s="878"/>
      <c r="N88" s="34">
        <v>616</v>
      </c>
      <c r="O88" s="33">
        <v>4</v>
      </c>
      <c r="P88" s="32" t="s">
        <v>1</v>
      </c>
      <c r="Q88" s="554" t="s">
        <v>1</v>
      </c>
      <c r="R88" s="117" t="s">
        <v>1</v>
      </c>
      <c r="S88" s="118" t="s">
        <v>1</v>
      </c>
      <c r="T88" s="117" t="s">
        <v>1</v>
      </c>
      <c r="U88" s="119" t="s">
        <v>1</v>
      </c>
      <c r="V88" s="316"/>
      <c r="W88" s="555"/>
      <c r="X88" s="317">
        <f>X89+X98</f>
        <v>2414255</v>
      </c>
      <c r="Y88" s="317">
        <f>Y89+Y98</f>
        <v>2399000</v>
      </c>
      <c r="Z88" s="318">
        <f>Z89+Z98</f>
        <v>2399000</v>
      </c>
      <c r="AA88" s="8"/>
      <c r="AB88" s="3"/>
    </row>
    <row r="89" spans="1:28" ht="23.25" customHeight="1" x14ac:dyDescent="0.2">
      <c r="A89" s="21"/>
      <c r="B89" s="20"/>
      <c r="C89" s="110"/>
      <c r="D89" s="30"/>
      <c r="E89" s="884" t="s">
        <v>113</v>
      </c>
      <c r="F89" s="885"/>
      <c r="G89" s="885"/>
      <c r="H89" s="885"/>
      <c r="I89" s="885"/>
      <c r="J89" s="885"/>
      <c r="K89" s="885"/>
      <c r="L89" s="885"/>
      <c r="M89" s="886"/>
      <c r="N89" s="94">
        <v>616</v>
      </c>
      <c r="O89" s="95">
        <v>4</v>
      </c>
      <c r="P89" s="96">
        <v>9</v>
      </c>
      <c r="Q89" s="92" t="s">
        <v>1</v>
      </c>
      <c r="R89" s="97" t="s">
        <v>1</v>
      </c>
      <c r="S89" s="98" t="s">
        <v>1</v>
      </c>
      <c r="T89" s="97" t="s">
        <v>1</v>
      </c>
      <c r="U89" s="99" t="s">
        <v>1</v>
      </c>
      <c r="V89" s="297"/>
      <c r="W89" s="298"/>
      <c r="X89" s="299">
        <f t="shared" ref="X89:Z90" si="10">X90</f>
        <v>2305255</v>
      </c>
      <c r="Y89" s="299">
        <f t="shared" si="10"/>
        <v>2399000</v>
      </c>
      <c r="Z89" s="300">
        <f t="shared" si="10"/>
        <v>2399000</v>
      </c>
      <c r="AA89" s="8"/>
      <c r="AB89" s="3"/>
    </row>
    <row r="90" spans="1:28" ht="78" customHeight="1" x14ac:dyDescent="0.2">
      <c r="A90" s="21"/>
      <c r="B90" s="20"/>
      <c r="C90" s="110"/>
      <c r="D90" s="19"/>
      <c r="E90" s="29"/>
      <c r="F90" s="879" t="s">
        <v>628</v>
      </c>
      <c r="G90" s="880"/>
      <c r="H90" s="880"/>
      <c r="I90" s="880"/>
      <c r="J90" s="880"/>
      <c r="K90" s="880"/>
      <c r="L90" s="880"/>
      <c r="M90" s="881"/>
      <c r="N90" s="28">
        <v>616</v>
      </c>
      <c r="O90" s="27">
        <v>4</v>
      </c>
      <c r="P90" s="26">
        <v>9</v>
      </c>
      <c r="Q90" s="12" t="s">
        <v>19</v>
      </c>
      <c r="R90" s="24" t="s">
        <v>11</v>
      </c>
      <c r="S90" s="25" t="s">
        <v>6</v>
      </c>
      <c r="T90" s="24" t="s">
        <v>5</v>
      </c>
      <c r="U90" s="23" t="s">
        <v>4</v>
      </c>
      <c r="V90" s="301"/>
      <c r="W90" s="294"/>
      <c r="X90" s="302">
        <f t="shared" si="10"/>
        <v>2305255</v>
      </c>
      <c r="Y90" s="302">
        <f t="shared" si="10"/>
        <v>2399000</v>
      </c>
      <c r="Z90" s="303">
        <f t="shared" si="10"/>
        <v>2399000</v>
      </c>
      <c r="AA90" s="8"/>
      <c r="AB90" s="3"/>
    </row>
    <row r="91" spans="1:28" ht="23.25" customHeight="1" x14ac:dyDescent="0.2">
      <c r="A91" s="21"/>
      <c r="B91" s="20"/>
      <c r="C91" s="110"/>
      <c r="D91" s="19"/>
      <c r="E91" s="18"/>
      <c r="F91" s="16"/>
      <c r="G91" s="879" t="s">
        <v>112</v>
      </c>
      <c r="H91" s="880"/>
      <c r="I91" s="880"/>
      <c r="J91" s="880"/>
      <c r="K91" s="880"/>
      <c r="L91" s="880"/>
      <c r="M91" s="881"/>
      <c r="N91" s="28">
        <v>616</v>
      </c>
      <c r="O91" s="27">
        <v>4</v>
      </c>
      <c r="P91" s="26">
        <v>9</v>
      </c>
      <c r="Q91" s="12" t="s">
        <v>111</v>
      </c>
      <c r="R91" s="24" t="s">
        <v>11</v>
      </c>
      <c r="S91" s="25" t="s">
        <v>32</v>
      </c>
      <c r="T91" s="24" t="s">
        <v>5</v>
      </c>
      <c r="U91" s="23" t="s">
        <v>4</v>
      </c>
      <c r="V91" s="301"/>
      <c r="W91" s="294"/>
      <c r="X91" s="302">
        <f>X92+X95</f>
        <v>2305255</v>
      </c>
      <c r="Y91" s="302">
        <f>Y92+Y95</f>
        <v>2399000</v>
      </c>
      <c r="Z91" s="303">
        <f>Z92+Z95</f>
        <v>2399000</v>
      </c>
      <c r="AA91" s="8"/>
      <c r="AB91" s="3"/>
    </row>
    <row r="92" spans="1:28" ht="43.5" customHeight="1" x14ac:dyDescent="0.2">
      <c r="A92" s="21"/>
      <c r="B92" s="20"/>
      <c r="C92" s="110"/>
      <c r="D92" s="19"/>
      <c r="E92" s="18"/>
      <c r="F92" s="17"/>
      <c r="G92" s="16"/>
      <c r="H92" s="879" t="s">
        <v>110</v>
      </c>
      <c r="I92" s="880"/>
      <c r="J92" s="880"/>
      <c r="K92" s="880"/>
      <c r="L92" s="880"/>
      <c r="M92" s="881"/>
      <c r="N92" s="28">
        <v>616</v>
      </c>
      <c r="O92" s="27">
        <v>4</v>
      </c>
      <c r="P92" s="26">
        <v>9</v>
      </c>
      <c r="Q92" s="12" t="s">
        <v>109</v>
      </c>
      <c r="R92" s="24" t="s">
        <v>11</v>
      </c>
      <c r="S92" s="25" t="s">
        <v>32</v>
      </c>
      <c r="T92" s="24" t="s">
        <v>106</v>
      </c>
      <c r="U92" s="23" t="s">
        <v>4</v>
      </c>
      <c r="V92" s="301"/>
      <c r="W92" s="294"/>
      <c r="X92" s="302">
        <f t="shared" ref="X92:Z92" si="11">X93</f>
        <v>0</v>
      </c>
      <c r="Y92" s="302">
        <f t="shared" si="11"/>
        <v>0</v>
      </c>
      <c r="Z92" s="303">
        <f t="shared" si="11"/>
        <v>0</v>
      </c>
      <c r="AA92" s="8"/>
      <c r="AB92" s="3"/>
    </row>
    <row r="93" spans="1:28" ht="29.25" customHeight="1" x14ac:dyDescent="0.2">
      <c r="A93" s="21"/>
      <c r="B93" s="20"/>
      <c r="C93" s="110"/>
      <c r="D93" s="19"/>
      <c r="E93" s="18"/>
      <c r="F93" s="17"/>
      <c r="G93" s="17"/>
      <c r="H93" s="16"/>
      <c r="I93" s="879" t="s">
        <v>108</v>
      </c>
      <c r="J93" s="880"/>
      <c r="K93" s="880"/>
      <c r="L93" s="880"/>
      <c r="M93" s="881"/>
      <c r="N93" s="28">
        <v>616</v>
      </c>
      <c r="O93" s="27">
        <v>4</v>
      </c>
      <c r="P93" s="26">
        <v>9</v>
      </c>
      <c r="Q93" s="12" t="s">
        <v>107</v>
      </c>
      <c r="R93" s="24" t="s">
        <v>11</v>
      </c>
      <c r="S93" s="25" t="s">
        <v>32</v>
      </c>
      <c r="T93" s="24" t="s">
        <v>106</v>
      </c>
      <c r="U93" s="23" t="s">
        <v>105</v>
      </c>
      <c r="V93" s="301"/>
      <c r="W93" s="294"/>
      <c r="X93" s="302">
        <f>X94</f>
        <v>0</v>
      </c>
      <c r="Y93" s="302">
        <f>Y94</f>
        <v>0</v>
      </c>
      <c r="Z93" s="303">
        <f>Z94</f>
        <v>0</v>
      </c>
      <c r="AA93" s="8"/>
      <c r="AB93" s="3"/>
    </row>
    <row r="94" spans="1:28" ht="43.5" customHeight="1" x14ac:dyDescent="0.2">
      <c r="A94" s="21"/>
      <c r="B94" s="20"/>
      <c r="C94" s="110"/>
      <c r="D94" s="19"/>
      <c r="E94" s="18"/>
      <c r="F94" s="17"/>
      <c r="G94" s="17"/>
      <c r="H94" s="36"/>
      <c r="I94" s="35"/>
      <c r="J94" s="889" t="s">
        <v>57</v>
      </c>
      <c r="K94" s="889"/>
      <c r="L94" s="889"/>
      <c r="M94" s="890"/>
      <c r="N94" s="15">
        <v>616</v>
      </c>
      <c r="O94" s="14">
        <v>4</v>
      </c>
      <c r="P94" s="13">
        <v>9</v>
      </c>
      <c r="Q94" s="12" t="s">
        <v>107</v>
      </c>
      <c r="R94" s="10" t="s">
        <v>11</v>
      </c>
      <c r="S94" s="11" t="s">
        <v>32</v>
      </c>
      <c r="T94" s="10" t="s">
        <v>106</v>
      </c>
      <c r="U94" s="9" t="s">
        <v>105</v>
      </c>
      <c r="V94" s="304" t="s">
        <v>52</v>
      </c>
      <c r="W94" s="294"/>
      <c r="X94" s="305"/>
      <c r="Y94" s="305"/>
      <c r="Z94" s="306"/>
      <c r="AA94" s="8"/>
      <c r="AB94" s="3"/>
    </row>
    <row r="95" spans="1:28" ht="43.5" customHeight="1" x14ac:dyDescent="0.2">
      <c r="A95" s="21"/>
      <c r="B95" s="20"/>
      <c r="C95" s="110"/>
      <c r="D95" s="19"/>
      <c r="E95" s="18"/>
      <c r="F95" s="17"/>
      <c r="G95" s="17"/>
      <c r="H95" s="879" t="s">
        <v>104</v>
      </c>
      <c r="I95" s="880"/>
      <c r="J95" s="882"/>
      <c r="K95" s="882"/>
      <c r="L95" s="882"/>
      <c r="M95" s="883"/>
      <c r="N95" s="42">
        <v>616</v>
      </c>
      <c r="O95" s="41">
        <v>4</v>
      </c>
      <c r="P95" s="40">
        <v>9</v>
      </c>
      <c r="Q95" s="12" t="s">
        <v>103</v>
      </c>
      <c r="R95" s="114" t="s">
        <v>11</v>
      </c>
      <c r="S95" s="115" t="s">
        <v>32</v>
      </c>
      <c r="T95" s="114" t="s">
        <v>100</v>
      </c>
      <c r="U95" s="116" t="s">
        <v>4</v>
      </c>
      <c r="V95" s="313"/>
      <c r="W95" s="294"/>
      <c r="X95" s="302">
        <f t="shared" ref="X95:Z96" si="12">X96</f>
        <v>2305255</v>
      </c>
      <c r="Y95" s="302">
        <f t="shared" si="12"/>
        <v>2399000</v>
      </c>
      <c r="Z95" s="303">
        <f t="shared" si="12"/>
        <v>2399000</v>
      </c>
      <c r="AA95" s="8"/>
      <c r="AB95" s="3"/>
    </row>
    <row r="96" spans="1:28" ht="29.25" customHeight="1" x14ac:dyDescent="0.2">
      <c r="A96" s="21"/>
      <c r="B96" s="20"/>
      <c r="C96" s="110"/>
      <c r="D96" s="19"/>
      <c r="E96" s="18"/>
      <c r="F96" s="17"/>
      <c r="G96" s="17"/>
      <c r="H96" s="16"/>
      <c r="I96" s="879" t="s">
        <v>102</v>
      </c>
      <c r="J96" s="880"/>
      <c r="K96" s="880"/>
      <c r="L96" s="880"/>
      <c r="M96" s="881"/>
      <c r="N96" s="28">
        <v>616</v>
      </c>
      <c r="O96" s="27">
        <v>4</v>
      </c>
      <c r="P96" s="26">
        <v>9</v>
      </c>
      <c r="Q96" s="12" t="s">
        <v>101</v>
      </c>
      <c r="R96" s="24" t="s">
        <v>11</v>
      </c>
      <c r="S96" s="25" t="s">
        <v>32</v>
      </c>
      <c r="T96" s="24" t="s">
        <v>100</v>
      </c>
      <c r="U96" s="23" t="s">
        <v>99</v>
      </c>
      <c r="V96" s="301"/>
      <c r="W96" s="294"/>
      <c r="X96" s="302">
        <f t="shared" si="12"/>
        <v>2305255</v>
      </c>
      <c r="Y96" s="302">
        <f t="shared" si="12"/>
        <v>2399000</v>
      </c>
      <c r="Z96" s="303">
        <f t="shared" si="12"/>
        <v>2399000</v>
      </c>
      <c r="AA96" s="8"/>
      <c r="AB96" s="3"/>
    </row>
    <row r="97" spans="1:28" ht="43.5" customHeight="1" x14ac:dyDescent="0.2">
      <c r="A97" s="21"/>
      <c r="B97" s="20"/>
      <c r="C97" s="110"/>
      <c r="D97" s="19"/>
      <c r="E97" s="37"/>
      <c r="F97" s="36"/>
      <c r="G97" s="36"/>
      <c r="H97" s="36"/>
      <c r="I97" s="35"/>
      <c r="J97" s="889" t="s">
        <v>57</v>
      </c>
      <c r="K97" s="889"/>
      <c r="L97" s="889"/>
      <c r="M97" s="890"/>
      <c r="N97" s="15">
        <v>616</v>
      </c>
      <c r="O97" s="14">
        <v>4</v>
      </c>
      <c r="P97" s="13">
        <v>9</v>
      </c>
      <c r="Q97" s="12" t="s">
        <v>101</v>
      </c>
      <c r="R97" s="10" t="s">
        <v>11</v>
      </c>
      <c r="S97" s="11" t="s">
        <v>32</v>
      </c>
      <c r="T97" s="10" t="s">
        <v>100</v>
      </c>
      <c r="U97" s="9" t="s">
        <v>99</v>
      </c>
      <c r="V97" s="304" t="s">
        <v>52</v>
      </c>
      <c r="W97" s="294"/>
      <c r="X97" s="305">
        <v>2305255</v>
      </c>
      <c r="Y97" s="305">
        <v>2399000</v>
      </c>
      <c r="Z97" s="306">
        <v>2399000</v>
      </c>
      <c r="AA97" s="8"/>
      <c r="AB97" s="3"/>
    </row>
    <row r="98" spans="1:28" ht="29.25" customHeight="1" x14ac:dyDescent="0.2">
      <c r="A98" s="21"/>
      <c r="B98" s="20"/>
      <c r="C98" s="110"/>
      <c r="D98" s="19"/>
      <c r="E98" s="884" t="s">
        <v>98</v>
      </c>
      <c r="F98" s="885"/>
      <c r="G98" s="885"/>
      <c r="H98" s="885"/>
      <c r="I98" s="885"/>
      <c r="J98" s="887"/>
      <c r="K98" s="887"/>
      <c r="L98" s="887"/>
      <c r="M98" s="888"/>
      <c r="N98" s="89">
        <v>616</v>
      </c>
      <c r="O98" s="90">
        <v>4</v>
      </c>
      <c r="P98" s="91">
        <v>12</v>
      </c>
      <c r="Q98" s="92" t="s">
        <v>1</v>
      </c>
      <c r="R98" s="111" t="s">
        <v>1</v>
      </c>
      <c r="S98" s="112" t="s">
        <v>1</v>
      </c>
      <c r="T98" s="111" t="s">
        <v>1</v>
      </c>
      <c r="U98" s="113" t="s">
        <v>1</v>
      </c>
      <c r="V98" s="307"/>
      <c r="W98" s="298"/>
      <c r="X98" s="299">
        <f t="shared" ref="X98:Z101" si="13">X99</f>
        <v>109000</v>
      </c>
      <c r="Y98" s="299">
        <f t="shared" si="13"/>
        <v>0</v>
      </c>
      <c r="Z98" s="300">
        <f t="shared" si="13"/>
        <v>0</v>
      </c>
      <c r="AA98" s="8"/>
      <c r="AB98" s="3"/>
    </row>
    <row r="99" spans="1:28" ht="75.75" customHeight="1" x14ac:dyDescent="0.2">
      <c r="A99" s="21"/>
      <c r="B99" s="20"/>
      <c r="C99" s="110"/>
      <c r="D99" s="19"/>
      <c r="E99" s="29"/>
      <c r="F99" s="879" t="s">
        <v>628</v>
      </c>
      <c r="G99" s="880"/>
      <c r="H99" s="880"/>
      <c r="I99" s="880"/>
      <c r="J99" s="880"/>
      <c r="K99" s="880"/>
      <c r="L99" s="880"/>
      <c r="M99" s="881"/>
      <c r="N99" s="28">
        <v>616</v>
      </c>
      <c r="O99" s="27">
        <v>4</v>
      </c>
      <c r="P99" s="26">
        <v>12</v>
      </c>
      <c r="Q99" s="12" t="s">
        <v>19</v>
      </c>
      <c r="R99" s="24" t="s">
        <v>11</v>
      </c>
      <c r="S99" s="25" t="s">
        <v>6</v>
      </c>
      <c r="T99" s="24" t="s">
        <v>5</v>
      </c>
      <c r="U99" s="23" t="s">
        <v>4</v>
      </c>
      <c r="V99" s="301"/>
      <c r="W99" s="294"/>
      <c r="X99" s="302">
        <f t="shared" si="13"/>
        <v>109000</v>
      </c>
      <c r="Y99" s="302">
        <f t="shared" si="13"/>
        <v>0</v>
      </c>
      <c r="Z99" s="303">
        <f t="shared" si="13"/>
        <v>0</v>
      </c>
      <c r="AA99" s="8"/>
      <c r="AB99" s="3"/>
    </row>
    <row r="100" spans="1:28" ht="29.25" customHeight="1" x14ac:dyDescent="0.2">
      <c r="A100" s="21"/>
      <c r="B100" s="20"/>
      <c r="C100" s="110"/>
      <c r="D100" s="19"/>
      <c r="E100" s="18"/>
      <c r="F100" s="16"/>
      <c r="G100" s="879" t="s">
        <v>97</v>
      </c>
      <c r="H100" s="880"/>
      <c r="I100" s="880"/>
      <c r="J100" s="880"/>
      <c r="K100" s="880"/>
      <c r="L100" s="880"/>
      <c r="M100" s="881"/>
      <c r="N100" s="28">
        <v>616</v>
      </c>
      <c r="O100" s="27">
        <v>4</v>
      </c>
      <c r="P100" s="26">
        <v>12</v>
      </c>
      <c r="Q100" s="12" t="s">
        <v>96</v>
      </c>
      <c r="R100" s="24" t="s">
        <v>11</v>
      </c>
      <c r="S100" s="25">
        <v>1</v>
      </c>
      <c r="T100" s="24" t="s">
        <v>5</v>
      </c>
      <c r="U100" s="23" t="s">
        <v>4</v>
      </c>
      <c r="V100" s="301"/>
      <c r="W100" s="294"/>
      <c r="X100" s="302">
        <f>X101+X104</f>
        <v>109000</v>
      </c>
      <c r="Y100" s="302">
        <f>Y101+Y104</f>
        <v>0</v>
      </c>
      <c r="Z100" s="303">
        <f>Z101+Z104</f>
        <v>0</v>
      </c>
      <c r="AA100" s="8"/>
      <c r="AB100" s="3"/>
    </row>
    <row r="101" spans="1:28" ht="43.5" customHeight="1" x14ac:dyDescent="0.2">
      <c r="A101" s="21"/>
      <c r="B101" s="20"/>
      <c r="C101" s="110"/>
      <c r="D101" s="19"/>
      <c r="E101" s="18"/>
      <c r="F101" s="17"/>
      <c r="G101" s="16"/>
      <c r="H101" s="879" t="s">
        <v>592</v>
      </c>
      <c r="I101" s="880"/>
      <c r="J101" s="880"/>
      <c r="K101" s="880"/>
      <c r="L101" s="880"/>
      <c r="M101" s="881"/>
      <c r="N101" s="28">
        <v>616</v>
      </c>
      <c r="O101" s="27">
        <v>4</v>
      </c>
      <c r="P101" s="26">
        <v>12</v>
      </c>
      <c r="Q101" s="12" t="s">
        <v>95</v>
      </c>
      <c r="R101" s="24" t="s">
        <v>11</v>
      </c>
      <c r="S101" s="25" t="s">
        <v>89</v>
      </c>
      <c r="T101" s="24" t="s">
        <v>79</v>
      </c>
      <c r="U101" s="23" t="s">
        <v>4</v>
      </c>
      <c r="V101" s="301"/>
      <c r="W101" s="294"/>
      <c r="X101" s="302">
        <f t="shared" si="13"/>
        <v>0</v>
      </c>
      <c r="Y101" s="302">
        <f t="shared" si="13"/>
        <v>0</v>
      </c>
      <c r="Z101" s="303">
        <f t="shared" si="13"/>
        <v>0</v>
      </c>
      <c r="AA101" s="8"/>
      <c r="AB101" s="3"/>
    </row>
    <row r="102" spans="1:28" ht="29.25" customHeight="1" x14ac:dyDescent="0.2">
      <c r="A102" s="21"/>
      <c r="B102" s="20"/>
      <c r="C102" s="110"/>
      <c r="D102" s="19"/>
      <c r="E102" s="18"/>
      <c r="F102" s="17"/>
      <c r="G102" s="17"/>
      <c r="H102" s="16"/>
      <c r="I102" s="879" t="s">
        <v>593</v>
      </c>
      <c r="J102" s="880"/>
      <c r="K102" s="880"/>
      <c r="L102" s="880"/>
      <c r="M102" s="881"/>
      <c r="N102" s="28">
        <v>616</v>
      </c>
      <c r="O102" s="27">
        <v>4</v>
      </c>
      <c r="P102" s="26">
        <v>12</v>
      </c>
      <c r="Q102" s="12" t="s">
        <v>94</v>
      </c>
      <c r="R102" s="24" t="s">
        <v>11</v>
      </c>
      <c r="S102" s="25" t="s">
        <v>89</v>
      </c>
      <c r="T102" s="24" t="s">
        <v>79</v>
      </c>
      <c r="U102" s="23" t="s">
        <v>93</v>
      </c>
      <c r="V102" s="301"/>
      <c r="W102" s="294"/>
      <c r="X102" s="302">
        <f>X103</f>
        <v>0</v>
      </c>
      <c r="Y102" s="302">
        <f>Y103</f>
        <v>0</v>
      </c>
      <c r="Z102" s="303">
        <f>Z103</f>
        <v>0</v>
      </c>
      <c r="AA102" s="8"/>
      <c r="AB102" s="3"/>
    </row>
    <row r="103" spans="1:28" ht="24.75" customHeight="1" x14ac:dyDescent="0.2">
      <c r="A103" s="21"/>
      <c r="B103" s="20"/>
      <c r="C103" s="110"/>
      <c r="D103" s="19"/>
      <c r="E103" s="18"/>
      <c r="F103" s="17"/>
      <c r="G103" s="17"/>
      <c r="H103" s="36"/>
      <c r="I103" s="35"/>
      <c r="J103" s="889" t="s">
        <v>91</v>
      </c>
      <c r="K103" s="889"/>
      <c r="L103" s="889"/>
      <c r="M103" s="890"/>
      <c r="N103" s="15">
        <v>616</v>
      </c>
      <c r="O103" s="14">
        <v>4</v>
      </c>
      <c r="P103" s="13">
        <v>12</v>
      </c>
      <c r="Q103" s="12" t="s">
        <v>94</v>
      </c>
      <c r="R103" s="10" t="s">
        <v>11</v>
      </c>
      <c r="S103" s="11" t="s">
        <v>89</v>
      </c>
      <c r="T103" s="10" t="s">
        <v>79</v>
      </c>
      <c r="U103" s="9" t="s">
        <v>93</v>
      </c>
      <c r="V103" s="563">
        <v>410</v>
      </c>
      <c r="W103" s="294"/>
      <c r="X103" s="305"/>
      <c r="Y103" s="305"/>
      <c r="Z103" s="306"/>
      <c r="AA103" s="8"/>
      <c r="AB103" s="3"/>
    </row>
    <row r="104" spans="1:28" ht="43.5" customHeight="1" x14ac:dyDescent="0.2">
      <c r="A104" s="21"/>
      <c r="B104" s="20"/>
      <c r="C104" s="110"/>
      <c r="D104" s="19"/>
      <c r="E104" s="18"/>
      <c r="F104" s="17"/>
      <c r="G104" s="17"/>
      <c r="H104" s="879" t="s">
        <v>590</v>
      </c>
      <c r="I104" s="880"/>
      <c r="J104" s="882"/>
      <c r="K104" s="882"/>
      <c r="L104" s="882"/>
      <c r="M104" s="883"/>
      <c r="N104" s="42">
        <v>616</v>
      </c>
      <c r="O104" s="41">
        <v>4</v>
      </c>
      <c r="P104" s="40">
        <v>12</v>
      </c>
      <c r="Q104" s="12" t="s">
        <v>92</v>
      </c>
      <c r="R104" s="114" t="s">
        <v>11</v>
      </c>
      <c r="S104" s="115">
        <v>1</v>
      </c>
      <c r="T104" s="114">
        <v>2</v>
      </c>
      <c r="U104" s="116" t="s">
        <v>4</v>
      </c>
      <c r="V104" s="313"/>
      <c r="W104" s="294"/>
      <c r="X104" s="302">
        <f t="shared" ref="X104:Z105" si="14">X105</f>
        <v>109000</v>
      </c>
      <c r="Y104" s="302">
        <f t="shared" si="14"/>
        <v>0</v>
      </c>
      <c r="Z104" s="303">
        <f t="shared" si="14"/>
        <v>0</v>
      </c>
      <c r="AA104" s="8"/>
      <c r="AB104" s="3"/>
    </row>
    <row r="105" spans="1:28" ht="29.25" customHeight="1" x14ac:dyDescent="0.2">
      <c r="A105" s="21"/>
      <c r="B105" s="20"/>
      <c r="C105" s="110"/>
      <c r="D105" s="19"/>
      <c r="E105" s="18"/>
      <c r="F105" s="17"/>
      <c r="G105" s="17"/>
      <c r="H105" s="16"/>
      <c r="I105" s="879" t="s">
        <v>591</v>
      </c>
      <c r="J105" s="880"/>
      <c r="K105" s="880"/>
      <c r="L105" s="880"/>
      <c r="M105" s="881"/>
      <c r="N105" s="28">
        <v>616</v>
      </c>
      <c r="O105" s="27">
        <v>4</v>
      </c>
      <c r="P105" s="26">
        <v>12</v>
      </c>
      <c r="Q105" s="12" t="s">
        <v>90</v>
      </c>
      <c r="R105" s="24" t="s">
        <v>11</v>
      </c>
      <c r="S105" s="25">
        <v>1</v>
      </c>
      <c r="T105" s="24">
        <v>2</v>
      </c>
      <c r="U105" s="23">
        <v>90044</v>
      </c>
      <c r="V105" s="301"/>
      <c r="W105" s="294"/>
      <c r="X105" s="302">
        <f t="shared" si="14"/>
        <v>109000</v>
      </c>
      <c r="Y105" s="302">
        <f t="shared" si="14"/>
        <v>0</v>
      </c>
      <c r="Z105" s="303">
        <f t="shared" si="14"/>
        <v>0</v>
      </c>
      <c r="AA105" s="8"/>
      <c r="AB105" s="3"/>
    </row>
    <row r="106" spans="1:28" ht="45" customHeight="1" x14ac:dyDescent="0.2">
      <c r="A106" s="21"/>
      <c r="B106" s="20"/>
      <c r="C106" s="110"/>
      <c r="D106" s="38"/>
      <c r="E106" s="37"/>
      <c r="F106" s="36"/>
      <c r="G106" s="36"/>
      <c r="H106" s="36"/>
      <c r="I106" s="35"/>
      <c r="J106" s="889" t="s">
        <v>57</v>
      </c>
      <c r="K106" s="889"/>
      <c r="L106" s="889"/>
      <c r="M106" s="890"/>
      <c r="N106" s="15">
        <v>616</v>
      </c>
      <c r="O106" s="14">
        <v>4</v>
      </c>
      <c r="P106" s="13">
        <v>12</v>
      </c>
      <c r="Q106" s="12" t="s">
        <v>90</v>
      </c>
      <c r="R106" s="10" t="s">
        <v>11</v>
      </c>
      <c r="S106" s="11">
        <v>1</v>
      </c>
      <c r="T106" s="10">
        <v>2</v>
      </c>
      <c r="U106" s="9">
        <v>90044</v>
      </c>
      <c r="V106" s="563">
        <v>240</v>
      </c>
      <c r="W106" s="294"/>
      <c r="X106" s="305">
        <v>109000</v>
      </c>
      <c r="Y106" s="305"/>
      <c r="Z106" s="306"/>
      <c r="AA106" s="8"/>
      <c r="AB106" s="3"/>
    </row>
    <row r="107" spans="1:28" ht="29.25" customHeight="1" x14ac:dyDescent="0.2">
      <c r="A107" s="21"/>
      <c r="B107" s="20"/>
      <c r="C107" s="110"/>
      <c r="D107" s="874" t="s">
        <v>88</v>
      </c>
      <c r="E107" s="875"/>
      <c r="F107" s="875"/>
      <c r="G107" s="875"/>
      <c r="H107" s="875"/>
      <c r="I107" s="875"/>
      <c r="J107" s="877"/>
      <c r="K107" s="877"/>
      <c r="L107" s="877"/>
      <c r="M107" s="878"/>
      <c r="N107" s="34">
        <v>616</v>
      </c>
      <c r="O107" s="33">
        <v>5</v>
      </c>
      <c r="P107" s="32" t="s">
        <v>1</v>
      </c>
      <c r="Q107" s="12" t="s">
        <v>1</v>
      </c>
      <c r="R107" s="117" t="s">
        <v>1</v>
      </c>
      <c r="S107" s="118" t="s">
        <v>1</v>
      </c>
      <c r="T107" s="117" t="s">
        <v>1</v>
      </c>
      <c r="U107" s="119" t="s">
        <v>1</v>
      </c>
      <c r="V107" s="316"/>
      <c r="W107" s="294"/>
      <c r="X107" s="317">
        <f>X108+X116+X122</f>
        <v>2262681</v>
      </c>
      <c r="Y107" s="317">
        <f>Y108+Y116+Y122</f>
        <v>1243774</v>
      </c>
      <c r="Z107" s="318">
        <f>Z108+Z116+Z122</f>
        <v>629479</v>
      </c>
      <c r="AA107" s="8"/>
      <c r="AB107" s="3"/>
    </row>
    <row r="108" spans="1:28" ht="23.25" customHeight="1" x14ac:dyDescent="0.2">
      <c r="A108" s="21"/>
      <c r="B108" s="20"/>
      <c r="C108" s="110"/>
      <c r="D108" s="30"/>
      <c r="E108" s="884" t="s">
        <v>87</v>
      </c>
      <c r="F108" s="885"/>
      <c r="G108" s="885"/>
      <c r="H108" s="885"/>
      <c r="I108" s="885"/>
      <c r="J108" s="885"/>
      <c r="K108" s="885"/>
      <c r="L108" s="885"/>
      <c r="M108" s="886"/>
      <c r="N108" s="94">
        <v>616</v>
      </c>
      <c r="O108" s="95">
        <v>5</v>
      </c>
      <c r="P108" s="96">
        <v>1</v>
      </c>
      <c r="Q108" s="92" t="s">
        <v>1</v>
      </c>
      <c r="R108" s="97" t="s">
        <v>1</v>
      </c>
      <c r="S108" s="98" t="s">
        <v>1</v>
      </c>
      <c r="T108" s="97" t="s">
        <v>1</v>
      </c>
      <c r="U108" s="99" t="s">
        <v>1</v>
      </c>
      <c r="V108" s="297"/>
      <c r="W108" s="298"/>
      <c r="X108" s="299">
        <f t="shared" ref="X108:Z111" si="15">X109</f>
        <v>547161</v>
      </c>
      <c r="Y108" s="299">
        <f t="shared" si="15"/>
        <v>4900</v>
      </c>
      <c r="Z108" s="300">
        <f t="shared" si="15"/>
        <v>5000</v>
      </c>
      <c r="AA108" s="8"/>
      <c r="AB108" s="3"/>
    </row>
    <row r="109" spans="1:28" ht="78.75" customHeight="1" x14ac:dyDescent="0.2">
      <c r="A109" s="21"/>
      <c r="B109" s="20"/>
      <c r="C109" s="110"/>
      <c r="D109" s="19"/>
      <c r="E109" s="29"/>
      <c r="F109" s="879" t="s">
        <v>628</v>
      </c>
      <c r="G109" s="880"/>
      <c r="H109" s="880"/>
      <c r="I109" s="880"/>
      <c r="J109" s="880"/>
      <c r="K109" s="880"/>
      <c r="L109" s="880"/>
      <c r="M109" s="881"/>
      <c r="N109" s="28">
        <v>616</v>
      </c>
      <c r="O109" s="27">
        <v>5</v>
      </c>
      <c r="P109" s="26">
        <v>1</v>
      </c>
      <c r="Q109" s="12" t="s">
        <v>19</v>
      </c>
      <c r="R109" s="24" t="s">
        <v>11</v>
      </c>
      <c r="S109" s="25" t="s">
        <v>6</v>
      </c>
      <c r="T109" s="24" t="s">
        <v>5</v>
      </c>
      <c r="U109" s="23" t="s">
        <v>4</v>
      </c>
      <c r="V109" s="301"/>
      <c r="W109" s="294"/>
      <c r="X109" s="302">
        <f t="shared" si="15"/>
        <v>547161</v>
      </c>
      <c r="Y109" s="302">
        <f t="shared" si="15"/>
        <v>4900</v>
      </c>
      <c r="Z109" s="303">
        <f t="shared" si="15"/>
        <v>5000</v>
      </c>
      <c r="AA109" s="8"/>
      <c r="AB109" s="3"/>
    </row>
    <row r="110" spans="1:28" ht="23.25" customHeight="1" x14ac:dyDescent="0.2">
      <c r="A110" s="21"/>
      <c r="B110" s="20"/>
      <c r="C110" s="110"/>
      <c r="D110" s="19"/>
      <c r="E110" s="18"/>
      <c r="F110" s="16"/>
      <c r="G110" s="879" t="s">
        <v>86</v>
      </c>
      <c r="H110" s="880"/>
      <c r="I110" s="880"/>
      <c r="J110" s="880"/>
      <c r="K110" s="880"/>
      <c r="L110" s="880"/>
      <c r="M110" s="881"/>
      <c r="N110" s="28">
        <v>616</v>
      </c>
      <c r="O110" s="27">
        <v>5</v>
      </c>
      <c r="P110" s="26">
        <v>1</v>
      </c>
      <c r="Q110" s="12" t="s">
        <v>85</v>
      </c>
      <c r="R110" s="24" t="s">
        <v>11</v>
      </c>
      <c r="S110" s="25" t="s">
        <v>80</v>
      </c>
      <c r="T110" s="24" t="s">
        <v>5</v>
      </c>
      <c r="U110" s="23" t="s">
        <v>4</v>
      </c>
      <c r="V110" s="301"/>
      <c r="W110" s="294"/>
      <c r="X110" s="302">
        <f>X111+X114</f>
        <v>547161</v>
      </c>
      <c r="Y110" s="302">
        <f>Y111+Y114</f>
        <v>4900</v>
      </c>
      <c r="Z110" s="303">
        <f>Z111+Z114</f>
        <v>5000</v>
      </c>
      <c r="AA110" s="8"/>
      <c r="AB110" s="3"/>
    </row>
    <row r="111" spans="1:28" ht="29.25" customHeight="1" x14ac:dyDescent="0.2">
      <c r="A111" s="21"/>
      <c r="B111" s="20"/>
      <c r="C111" s="110"/>
      <c r="D111" s="19"/>
      <c r="E111" s="18"/>
      <c r="F111" s="17"/>
      <c r="G111" s="16"/>
      <c r="H111" s="879" t="s">
        <v>84</v>
      </c>
      <c r="I111" s="880"/>
      <c r="J111" s="880"/>
      <c r="K111" s="880"/>
      <c r="L111" s="880"/>
      <c r="M111" s="881"/>
      <c r="N111" s="28">
        <v>616</v>
      </c>
      <c r="O111" s="27">
        <v>5</v>
      </c>
      <c r="P111" s="26">
        <v>1</v>
      </c>
      <c r="Q111" s="12" t="s">
        <v>83</v>
      </c>
      <c r="R111" s="24" t="s">
        <v>11</v>
      </c>
      <c r="S111" s="25" t="s">
        <v>80</v>
      </c>
      <c r="T111" s="24" t="s">
        <v>79</v>
      </c>
      <c r="U111" s="23" t="s">
        <v>4</v>
      </c>
      <c r="V111" s="301"/>
      <c r="W111" s="294"/>
      <c r="X111" s="302">
        <f t="shared" si="15"/>
        <v>547161</v>
      </c>
      <c r="Y111" s="302">
        <f t="shared" si="15"/>
        <v>4900</v>
      </c>
      <c r="Z111" s="303">
        <f t="shared" si="15"/>
        <v>5000</v>
      </c>
      <c r="AA111" s="8"/>
      <c r="AB111" s="3"/>
    </row>
    <row r="112" spans="1:28" ht="23.25" customHeight="1" x14ac:dyDescent="0.2">
      <c r="A112" s="21"/>
      <c r="B112" s="20"/>
      <c r="C112" s="110"/>
      <c r="D112" s="19"/>
      <c r="E112" s="18"/>
      <c r="F112" s="17"/>
      <c r="G112" s="17"/>
      <c r="H112" s="16"/>
      <c r="I112" s="879" t="s">
        <v>82</v>
      </c>
      <c r="J112" s="880"/>
      <c r="K112" s="880"/>
      <c r="L112" s="880"/>
      <c r="M112" s="881"/>
      <c r="N112" s="28">
        <v>616</v>
      </c>
      <c r="O112" s="27">
        <v>5</v>
      </c>
      <c r="P112" s="26">
        <v>1</v>
      </c>
      <c r="Q112" s="12" t="s">
        <v>81</v>
      </c>
      <c r="R112" s="24" t="s">
        <v>11</v>
      </c>
      <c r="S112" s="25" t="s">
        <v>80</v>
      </c>
      <c r="T112" s="24" t="s">
        <v>79</v>
      </c>
      <c r="U112" s="23" t="s">
        <v>78</v>
      </c>
      <c r="V112" s="301"/>
      <c r="W112" s="294"/>
      <c r="X112" s="302">
        <f>X113</f>
        <v>547161</v>
      </c>
      <c r="Y112" s="302">
        <f>Y113</f>
        <v>4900</v>
      </c>
      <c r="Z112" s="303">
        <f>Z113</f>
        <v>5000</v>
      </c>
      <c r="AA112" s="8"/>
      <c r="AB112" s="3"/>
    </row>
    <row r="113" spans="1:28" ht="43.5" customHeight="1" x14ac:dyDescent="0.2">
      <c r="A113" s="21"/>
      <c r="B113" s="20"/>
      <c r="C113" s="110"/>
      <c r="D113" s="19"/>
      <c r="E113" s="37"/>
      <c r="F113" s="36"/>
      <c r="G113" s="36"/>
      <c r="H113" s="36"/>
      <c r="I113" s="35"/>
      <c r="J113" s="889" t="s">
        <v>57</v>
      </c>
      <c r="K113" s="889"/>
      <c r="L113" s="889"/>
      <c r="M113" s="890"/>
      <c r="N113" s="15">
        <v>616</v>
      </c>
      <c r="O113" s="14">
        <v>5</v>
      </c>
      <c r="P113" s="13">
        <v>1</v>
      </c>
      <c r="Q113" s="12" t="s">
        <v>81</v>
      </c>
      <c r="R113" s="10" t="s">
        <v>11</v>
      </c>
      <c r="S113" s="11" t="s">
        <v>80</v>
      </c>
      <c r="T113" s="10" t="s">
        <v>79</v>
      </c>
      <c r="U113" s="9" t="s">
        <v>78</v>
      </c>
      <c r="V113" s="304" t="s">
        <v>52</v>
      </c>
      <c r="W113" s="294"/>
      <c r="X113" s="305">
        <v>547161</v>
      </c>
      <c r="Y113" s="305">
        <v>4900</v>
      </c>
      <c r="Z113" s="306">
        <v>5000</v>
      </c>
      <c r="AA113" s="8"/>
      <c r="AB113" s="3"/>
    </row>
    <row r="114" spans="1:28" ht="36" customHeight="1" x14ac:dyDescent="0.2">
      <c r="A114" s="21"/>
      <c r="B114" s="20"/>
      <c r="C114" s="110"/>
      <c r="D114" s="19"/>
      <c r="E114" s="37"/>
      <c r="F114" s="779"/>
      <c r="G114" s="779"/>
      <c r="H114" s="779"/>
      <c r="I114" s="780"/>
      <c r="J114" s="85"/>
      <c r="K114" s="85"/>
      <c r="L114" s="85"/>
      <c r="M114" s="781" t="s">
        <v>715</v>
      </c>
      <c r="N114" s="784">
        <v>616</v>
      </c>
      <c r="O114" s="13">
        <v>5</v>
      </c>
      <c r="P114" s="13">
        <v>1</v>
      </c>
      <c r="Q114" s="12"/>
      <c r="R114" s="783">
        <v>85</v>
      </c>
      <c r="S114" s="11">
        <v>4</v>
      </c>
      <c r="T114" s="783">
        <v>2</v>
      </c>
      <c r="U114" s="570" t="s">
        <v>716</v>
      </c>
      <c r="V114" s="564"/>
      <c r="W114" s="294"/>
      <c r="X114" s="302">
        <f>X115</f>
        <v>0</v>
      </c>
      <c r="Y114" s="302">
        <f>Y115</f>
        <v>0</v>
      </c>
      <c r="Z114" s="303">
        <f>Z115</f>
        <v>0</v>
      </c>
      <c r="AA114" s="8"/>
      <c r="AB114" s="3"/>
    </row>
    <row r="115" spans="1:28" ht="43.5" customHeight="1" x14ac:dyDescent="0.2">
      <c r="A115" s="21"/>
      <c r="B115" s="20"/>
      <c r="C115" s="110"/>
      <c r="D115" s="19"/>
      <c r="E115" s="37"/>
      <c r="F115" s="779"/>
      <c r="G115" s="779"/>
      <c r="H115" s="779"/>
      <c r="I115" s="780"/>
      <c r="J115" s="85"/>
      <c r="K115" s="85"/>
      <c r="L115" s="85"/>
      <c r="M115" s="781" t="s">
        <v>57</v>
      </c>
      <c r="N115" s="784">
        <v>616</v>
      </c>
      <c r="O115" s="13">
        <v>5</v>
      </c>
      <c r="P115" s="13">
        <v>1</v>
      </c>
      <c r="Q115" s="12"/>
      <c r="R115" s="783">
        <v>85</v>
      </c>
      <c r="S115" s="11">
        <v>4</v>
      </c>
      <c r="T115" s="783">
        <v>2</v>
      </c>
      <c r="U115" s="570" t="s">
        <v>717</v>
      </c>
      <c r="V115" s="748" t="s">
        <v>718</v>
      </c>
      <c r="W115" s="294"/>
      <c r="X115" s="311"/>
      <c r="Y115" s="311"/>
      <c r="Z115" s="312"/>
      <c r="AA115" s="8"/>
      <c r="AB115" s="3"/>
    </row>
    <row r="116" spans="1:28" ht="23.25" customHeight="1" x14ac:dyDescent="0.2">
      <c r="A116" s="21"/>
      <c r="B116" s="20"/>
      <c r="C116" s="110"/>
      <c r="D116" s="19"/>
      <c r="E116" s="884" t="s">
        <v>77</v>
      </c>
      <c r="F116" s="885"/>
      <c r="G116" s="885"/>
      <c r="H116" s="885"/>
      <c r="I116" s="885"/>
      <c r="J116" s="887"/>
      <c r="K116" s="887"/>
      <c r="L116" s="887"/>
      <c r="M116" s="888"/>
      <c r="N116" s="89">
        <v>616</v>
      </c>
      <c r="O116" s="90">
        <v>5</v>
      </c>
      <c r="P116" s="91">
        <v>2</v>
      </c>
      <c r="Q116" s="92" t="s">
        <v>1</v>
      </c>
      <c r="R116" s="111" t="s">
        <v>1</v>
      </c>
      <c r="S116" s="112" t="s">
        <v>1</v>
      </c>
      <c r="T116" s="111" t="s">
        <v>1</v>
      </c>
      <c r="U116" s="113" t="s">
        <v>1</v>
      </c>
      <c r="V116" s="307"/>
      <c r="W116" s="298"/>
      <c r="X116" s="299">
        <f t="shared" ref="X116:Z119" si="16">X117</f>
        <v>987420</v>
      </c>
      <c r="Y116" s="299">
        <f t="shared" si="16"/>
        <v>708874</v>
      </c>
      <c r="Z116" s="300">
        <f t="shared" si="16"/>
        <v>394479</v>
      </c>
      <c r="AA116" s="8"/>
      <c r="AB116" s="3"/>
    </row>
    <row r="117" spans="1:28" ht="79.5" customHeight="1" x14ac:dyDescent="0.2">
      <c r="A117" s="21"/>
      <c r="B117" s="20"/>
      <c r="C117" s="110"/>
      <c r="D117" s="19"/>
      <c r="E117" s="29"/>
      <c r="F117" s="879" t="s">
        <v>628</v>
      </c>
      <c r="G117" s="880"/>
      <c r="H117" s="880"/>
      <c r="I117" s="880"/>
      <c r="J117" s="880"/>
      <c r="K117" s="880"/>
      <c r="L117" s="880"/>
      <c r="M117" s="881"/>
      <c r="N117" s="28">
        <v>616</v>
      </c>
      <c r="O117" s="27">
        <v>5</v>
      </c>
      <c r="P117" s="26">
        <v>2</v>
      </c>
      <c r="Q117" s="12" t="s">
        <v>19</v>
      </c>
      <c r="R117" s="24" t="s">
        <v>11</v>
      </c>
      <c r="S117" s="25" t="s">
        <v>6</v>
      </c>
      <c r="T117" s="24" t="s">
        <v>5</v>
      </c>
      <c r="U117" s="23" t="s">
        <v>4</v>
      </c>
      <c r="V117" s="301"/>
      <c r="W117" s="294"/>
      <c r="X117" s="302">
        <f t="shared" si="16"/>
        <v>987420</v>
      </c>
      <c r="Y117" s="302">
        <f t="shared" si="16"/>
        <v>708874</v>
      </c>
      <c r="Z117" s="303">
        <f t="shared" si="16"/>
        <v>394479</v>
      </c>
      <c r="AA117" s="8"/>
      <c r="AB117" s="3"/>
    </row>
    <row r="118" spans="1:28" ht="43.5" customHeight="1" x14ac:dyDescent="0.2">
      <c r="A118" s="21"/>
      <c r="B118" s="20"/>
      <c r="C118" s="110"/>
      <c r="D118" s="19"/>
      <c r="E118" s="18"/>
      <c r="F118" s="16"/>
      <c r="G118" s="879" t="s">
        <v>76</v>
      </c>
      <c r="H118" s="880"/>
      <c r="I118" s="880"/>
      <c r="J118" s="880"/>
      <c r="K118" s="880"/>
      <c r="L118" s="880"/>
      <c r="M118" s="881"/>
      <c r="N118" s="28">
        <v>616</v>
      </c>
      <c r="O118" s="27">
        <v>5</v>
      </c>
      <c r="P118" s="26">
        <v>2</v>
      </c>
      <c r="Q118" s="12" t="s">
        <v>75</v>
      </c>
      <c r="R118" s="24" t="s">
        <v>11</v>
      </c>
      <c r="S118" s="25" t="s">
        <v>70</v>
      </c>
      <c r="T118" s="24" t="s">
        <v>5</v>
      </c>
      <c r="U118" s="23" t="s">
        <v>4</v>
      </c>
      <c r="V118" s="301"/>
      <c r="W118" s="294"/>
      <c r="X118" s="302">
        <f t="shared" si="16"/>
        <v>987420</v>
      </c>
      <c r="Y118" s="302">
        <f t="shared" si="16"/>
        <v>708874</v>
      </c>
      <c r="Z118" s="303">
        <f t="shared" si="16"/>
        <v>394479</v>
      </c>
      <c r="AA118" s="8"/>
      <c r="AB118" s="3"/>
    </row>
    <row r="119" spans="1:28" ht="29.25" customHeight="1" x14ac:dyDescent="0.2">
      <c r="A119" s="21"/>
      <c r="B119" s="20"/>
      <c r="C119" s="110"/>
      <c r="D119" s="19"/>
      <c r="E119" s="18"/>
      <c r="F119" s="17"/>
      <c r="G119" s="16"/>
      <c r="H119" s="879" t="s">
        <v>74</v>
      </c>
      <c r="I119" s="880"/>
      <c r="J119" s="880"/>
      <c r="K119" s="880"/>
      <c r="L119" s="880"/>
      <c r="M119" s="881"/>
      <c r="N119" s="28">
        <v>616</v>
      </c>
      <c r="O119" s="27">
        <v>5</v>
      </c>
      <c r="P119" s="26">
        <v>2</v>
      </c>
      <c r="Q119" s="12" t="s">
        <v>73</v>
      </c>
      <c r="R119" s="24" t="s">
        <v>11</v>
      </c>
      <c r="S119" s="25" t="s">
        <v>70</v>
      </c>
      <c r="T119" s="24" t="s">
        <v>54</v>
      </c>
      <c r="U119" s="23" t="s">
        <v>4</v>
      </c>
      <c r="V119" s="301"/>
      <c r="W119" s="294"/>
      <c r="X119" s="302">
        <f t="shared" si="16"/>
        <v>987420</v>
      </c>
      <c r="Y119" s="302">
        <f t="shared" si="16"/>
        <v>708874</v>
      </c>
      <c r="Z119" s="303">
        <f t="shared" si="16"/>
        <v>394479</v>
      </c>
      <c r="AA119" s="8"/>
      <c r="AB119" s="3"/>
    </row>
    <row r="120" spans="1:28" ht="29.25" customHeight="1" x14ac:dyDescent="0.2">
      <c r="A120" s="21"/>
      <c r="B120" s="20"/>
      <c r="C120" s="110"/>
      <c r="D120" s="19"/>
      <c r="E120" s="18"/>
      <c r="F120" s="17"/>
      <c r="G120" s="17"/>
      <c r="H120" s="16"/>
      <c r="I120" s="879" t="s">
        <v>72</v>
      </c>
      <c r="J120" s="880"/>
      <c r="K120" s="880"/>
      <c r="L120" s="880"/>
      <c r="M120" s="881"/>
      <c r="N120" s="28">
        <v>616</v>
      </c>
      <c r="O120" s="27">
        <v>5</v>
      </c>
      <c r="P120" s="26">
        <v>2</v>
      </c>
      <c r="Q120" s="12" t="s">
        <v>71</v>
      </c>
      <c r="R120" s="24" t="s">
        <v>11</v>
      </c>
      <c r="S120" s="25" t="s">
        <v>70</v>
      </c>
      <c r="T120" s="24" t="s">
        <v>54</v>
      </c>
      <c r="U120" s="23" t="s">
        <v>69</v>
      </c>
      <c r="V120" s="301"/>
      <c r="W120" s="294"/>
      <c r="X120" s="302">
        <f>X121</f>
        <v>987420</v>
      </c>
      <c r="Y120" s="302">
        <f>Y121</f>
        <v>708874</v>
      </c>
      <c r="Z120" s="303">
        <f>Z121</f>
        <v>394479</v>
      </c>
      <c r="AA120" s="8"/>
      <c r="AB120" s="3"/>
    </row>
    <row r="121" spans="1:28" ht="43.5" customHeight="1" x14ac:dyDescent="0.2">
      <c r="A121" s="21"/>
      <c r="B121" s="20"/>
      <c r="C121" s="110"/>
      <c r="D121" s="19"/>
      <c r="E121" s="37"/>
      <c r="F121" s="36"/>
      <c r="G121" s="36"/>
      <c r="H121" s="36"/>
      <c r="I121" s="35"/>
      <c r="J121" s="889" t="s">
        <v>57</v>
      </c>
      <c r="K121" s="889"/>
      <c r="L121" s="889"/>
      <c r="M121" s="890"/>
      <c r="N121" s="15">
        <v>616</v>
      </c>
      <c r="O121" s="14">
        <v>5</v>
      </c>
      <c r="P121" s="13">
        <v>2</v>
      </c>
      <c r="Q121" s="12" t="s">
        <v>71</v>
      </c>
      <c r="R121" s="10" t="s">
        <v>11</v>
      </c>
      <c r="S121" s="11" t="s">
        <v>70</v>
      </c>
      <c r="T121" s="10" t="s">
        <v>54</v>
      </c>
      <c r="U121" s="9" t="s">
        <v>69</v>
      </c>
      <c r="V121" s="304" t="s">
        <v>52</v>
      </c>
      <c r="W121" s="294"/>
      <c r="X121" s="305">
        <v>987420</v>
      </c>
      <c r="Y121" s="305">
        <v>708874</v>
      </c>
      <c r="Z121" s="306">
        <v>394479</v>
      </c>
      <c r="AA121" s="8"/>
      <c r="AB121" s="3"/>
    </row>
    <row r="122" spans="1:28" ht="23.25" customHeight="1" x14ac:dyDescent="0.2">
      <c r="A122" s="21"/>
      <c r="B122" s="20"/>
      <c r="C122" s="110"/>
      <c r="D122" s="19"/>
      <c r="E122" s="884" t="s">
        <v>68</v>
      </c>
      <c r="F122" s="885"/>
      <c r="G122" s="885"/>
      <c r="H122" s="885"/>
      <c r="I122" s="885"/>
      <c r="J122" s="887"/>
      <c r="K122" s="887"/>
      <c r="L122" s="887"/>
      <c r="M122" s="888"/>
      <c r="N122" s="89">
        <v>616</v>
      </c>
      <c r="O122" s="90">
        <v>5</v>
      </c>
      <c r="P122" s="91">
        <v>3</v>
      </c>
      <c r="Q122" s="92" t="s">
        <v>1</v>
      </c>
      <c r="R122" s="111" t="s">
        <v>1</v>
      </c>
      <c r="S122" s="112" t="s">
        <v>1</v>
      </c>
      <c r="T122" s="111" t="s">
        <v>1</v>
      </c>
      <c r="U122" s="113" t="s">
        <v>1</v>
      </c>
      <c r="V122" s="307"/>
      <c r="W122" s="298"/>
      <c r="X122" s="308">
        <f t="shared" ref="X122:Z123" si="17">X123</f>
        <v>728100</v>
      </c>
      <c r="Y122" s="308">
        <f t="shared" si="17"/>
        <v>530000</v>
      </c>
      <c r="Z122" s="309">
        <f t="shared" si="17"/>
        <v>230000</v>
      </c>
      <c r="AA122" s="8"/>
      <c r="AB122" s="3"/>
    </row>
    <row r="123" spans="1:28" ht="90" customHeight="1" x14ac:dyDescent="0.2">
      <c r="A123" s="21"/>
      <c r="B123" s="20"/>
      <c r="C123" s="110"/>
      <c r="D123" s="19"/>
      <c r="E123" s="29"/>
      <c r="F123" s="879" t="s">
        <v>628</v>
      </c>
      <c r="G123" s="880"/>
      <c r="H123" s="880"/>
      <c r="I123" s="880"/>
      <c r="J123" s="880"/>
      <c r="K123" s="880"/>
      <c r="L123" s="880"/>
      <c r="M123" s="881"/>
      <c r="N123" s="28">
        <v>616</v>
      </c>
      <c r="O123" s="27">
        <v>5</v>
      </c>
      <c r="P123" s="26">
        <v>3</v>
      </c>
      <c r="Q123" s="12" t="s">
        <v>19</v>
      </c>
      <c r="R123" s="24" t="s">
        <v>11</v>
      </c>
      <c r="S123" s="25" t="s">
        <v>6</v>
      </c>
      <c r="T123" s="24" t="s">
        <v>5</v>
      </c>
      <c r="U123" s="23" t="s">
        <v>4</v>
      </c>
      <c r="V123" s="301"/>
      <c r="W123" s="294"/>
      <c r="X123" s="302">
        <f t="shared" si="17"/>
        <v>728100</v>
      </c>
      <c r="Y123" s="302">
        <f t="shared" si="17"/>
        <v>530000</v>
      </c>
      <c r="Z123" s="303">
        <f t="shared" si="17"/>
        <v>230000</v>
      </c>
      <c r="AA123" s="8"/>
      <c r="AB123" s="3"/>
    </row>
    <row r="124" spans="1:28" ht="29.25" customHeight="1" x14ac:dyDescent="0.2">
      <c r="A124" s="21"/>
      <c r="B124" s="20"/>
      <c r="C124" s="110"/>
      <c r="D124" s="19"/>
      <c r="E124" s="18"/>
      <c r="F124" s="16"/>
      <c r="G124" s="879" t="s">
        <v>67</v>
      </c>
      <c r="H124" s="880"/>
      <c r="I124" s="880"/>
      <c r="J124" s="880"/>
      <c r="K124" s="880"/>
      <c r="L124" s="880"/>
      <c r="M124" s="881"/>
      <c r="N124" s="28">
        <v>616</v>
      </c>
      <c r="O124" s="27">
        <v>5</v>
      </c>
      <c r="P124" s="26">
        <v>3</v>
      </c>
      <c r="Q124" s="12" t="s">
        <v>66</v>
      </c>
      <c r="R124" s="24" t="s">
        <v>11</v>
      </c>
      <c r="S124" s="25" t="s">
        <v>55</v>
      </c>
      <c r="T124" s="24" t="s">
        <v>5</v>
      </c>
      <c r="U124" s="23" t="s">
        <v>4</v>
      </c>
      <c r="V124" s="301"/>
      <c r="W124" s="294"/>
      <c r="X124" s="302">
        <f>X125+X128</f>
        <v>728100</v>
      </c>
      <c r="Y124" s="302">
        <f>Y125+Y128</f>
        <v>530000</v>
      </c>
      <c r="Z124" s="303">
        <f>Z125+Z128</f>
        <v>230000</v>
      </c>
      <c r="AA124" s="8"/>
      <c r="AB124" s="3"/>
    </row>
    <row r="125" spans="1:28" ht="29.25" customHeight="1" x14ac:dyDescent="0.2">
      <c r="A125" s="21"/>
      <c r="B125" s="20"/>
      <c r="C125" s="110"/>
      <c r="D125" s="19"/>
      <c r="E125" s="18"/>
      <c r="F125" s="17"/>
      <c r="G125" s="16"/>
      <c r="H125" s="879" t="s">
        <v>65</v>
      </c>
      <c r="I125" s="880"/>
      <c r="J125" s="880"/>
      <c r="K125" s="880"/>
      <c r="L125" s="880"/>
      <c r="M125" s="881"/>
      <c r="N125" s="28">
        <v>616</v>
      </c>
      <c r="O125" s="27">
        <v>5</v>
      </c>
      <c r="P125" s="26">
        <v>3</v>
      </c>
      <c r="Q125" s="12" t="s">
        <v>64</v>
      </c>
      <c r="R125" s="24" t="s">
        <v>11</v>
      </c>
      <c r="S125" s="25" t="s">
        <v>55</v>
      </c>
      <c r="T125" s="24" t="s">
        <v>9</v>
      </c>
      <c r="U125" s="23" t="s">
        <v>4</v>
      </c>
      <c r="V125" s="301"/>
      <c r="W125" s="294"/>
      <c r="X125" s="302">
        <f t="shared" ref="X125:Z126" si="18">X126</f>
        <v>0</v>
      </c>
      <c r="Y125" s="302">
        <f t="shared" si="18"/>
        <v>0</v>
      </c>
      <c r="Z125" s="303">
        <f t="shared" si="18"/>
        <v>0</v>
      </c>
      <c r="AA125" s="8"/>
      <c r="AB125" s="3"/>
    </row>
    <row r="126" spans="1:28" ht="23.25" customHeight="1" x14ac:dyDescent="0.2">
      <c r="A126" s="21"/>
      <c r="B126" s="20"/>
      <c r="C126" s="110"/>
      <c r="D126" s="19"/>
      <c r="E126" s="18"/>
      <c r="F126" s="17"/>
      <c r="G126" s="17"/>
      <c r="H126" s="16"/>
      <c r="I126" s="879" t="s">
        <v>63</v>
      </c>
      <c r="J126" s="880"/>
      <c r="K126" s="880"/>
      <c r="L126" s="880"/>
      <c r="M126" s="881"/>
      <c r="N126" s="28">
        <v>616</v>
      </c>
      <c r="O126" s="27">
        <v>5</v>
      </c>
      <c r="P126" s="26">
        <v>3</v>
      </c>
      <c r="Q126" s="12" t="s">
        <v>62</v>
      </c>
      <c r="R126" s="24" t="s">
        <v>11</v>
      </c>
      <c r="S126" s="25" t="s">
        <v>55</v>
      </c>
      <c r="T126" s="24" t="s">
        <v>9</v>
      </c>
      <c r="U126" s="23" t="s">
        <v>61</v>
      </c>
      <c r="V126" s="301"/>
      <c r="W126" s="294"/>
      <c r="X126" s="302">
        <f t="shared" si="18"/>
        <v>0</v>
      </c>
      <c r="Y126" s="302">
        <f t="shared" si="18"/>
        <v>0</v>
      </c>
      <c r="Z126" s="303">
        <f>Z127</f>
        <v>0</v>
      </c>
      <c r="AA126" s="8"/>
      <c r="AB126" s="3"/>
    </row>
    <row r="127" spans="1:28" ht="43.5" customHeight="1" x14ac:dyDescent="0.2">
      <c r="A127" s="21"/>
      <c r="B127" s="20"/>
      <c r="C127" s="110"/>
      <c r="D127" s="19"/>
      <c r="E127" s="18"/>
      <c r="F127" s="17"/>
      <c r="G127" s="17"/>
      <c r="H127" s="36"/>
      <c r="I127" s="35"/>
      <c r="J127" s="889" t="s">
        <v>57</v>
      </c>
      <c r="K127" s="889"/>
      <c r="L127" s="889"/>
      <c r="M127" s="890"/>
      <c r="N127" s="15">
        <v>616</v>
      </c>
      <c r="O127" s="14">
        <v>5</v>
      </c>
      <c r="P127" s="13">
        <v>3</v>
      </c>
      <c r="Q127" s="12" t="s">
        <v>62</v>
      </c>
      <c r="R127" s="10" t="s">
        <v>11</v>
      </c>
      <c r="S127" s="11" t="s">
        <v>55</v>
      </c>
      <c r="T127" s="10" t="s">
        <v>9</v>
      </c>
      <c r="U127" s="9" t="s">
        <v>61</v>
      </c>
      <c r="V127" s="304" t="s">
        <v>52</v>
      </c>
      <c r="W127" s="294"/>
      <c r="X127" s="305"/>
      <c r="Y127" s="305"/>
      <c r="Z127" s="306"/>
      <c r="AA127" s="8"/>
      <c r="AB127" s="3"/>
    </row>
    <row r="128" spans="1:28" ht="23.25" customHeight="1" x14ac:dyDescent="0.2">
      <c r="A128" s="21"/>
      <c r="B128" s="20"/>
      <c r="C128" s="110"/>
      <c r="D128" s="19"/>
      <c r="E128" s="18"/>
      <c r="F128" s="17"/>
      <c r="G128" s="17"/>
      <c r="H128" s="879" t="s">
        <v>60</v>
      </c>
      <c r="I128" s="880"/>
      <c r="J128" s="882"/>
      <c r="K128" s="882"/>
      <c r="L128" s="882"/>
      <c r="M128" s="883"/>
      <c r="N128" s="42">
        <v>616</v>
      </c>
      <c r="O128" s="41">
        <v>5</v>
      </c>
      <c r="P128" s="40">
        <v>3</v>
      </c>
      <c r="Q128" s="12" t="s">
        <v>59</v>
      </c>
      <c r="R128" s="114" t="s">
        <v>11</v>
      </c>
      <c r="S128" s="115" t="s">
        <v>55</v>
      </c>
      <c r="T128" s="114" t="s">
        <v>54</v>
      </c>
      <c r="U128" s="116" t="s">
        <v>4</v>
      </c>
      <c r="V128" s="313"/>
      <c r="W128" s="294"/>
      <c r="X128" s="314">
        <f t="shared" ref="X128:Z129" si="19">X129</f>
        <v>728100</v>
      </c>
      <c r="Y128" s="314">
        <f>Y129</f>
        <v>530000</v>
      </c>
      <c r="Z128" s="315">
        <f t="shared" si="19"/>
        <v>230000</v>
      </c>
      <c r="AA128" s="8"/>
      <c r="AB128" s="3"/>
    </row>
    <row r="129" spans="1:28" ht="23.25" customHeight="1" x14ac:dyDescent="0.2">
      <c r="A129" s="21"/>
      <c r="B129" s="20"/>
      <c r="C129" s="110"/>
      <c r="D129" s="19"/>
      <c r="E129" s="18"/>
      <c r="F129" s="17"/>
      <c r="G129" s="17"/>
      <c r="H129" s="16"/>
      <c r="I129" s="879" t="s">
        <v>58</v>
      </c>
      <c r="J129" s="880"/>
      <c r="K129" s="880"/>
      <c r="L129" s="880"/>
      <c r="M129" s="881"/>
      <c r="N129" s="28">
        <v>616</v>
      </c>
      <c r="O129" s="27">
        <v>5</v>
      </c>
      <c r="P129" s="26">
        <v>3</v>
      </c>
      <c r="Q129" s="12" t="s">
        <v>56</v>
      </c>
      <c r="R129" s="24" t="s">
        <v>11</v>
      </c>
      <c r="S129" s="25" t="s">
        <v>55</v>
      </c>
      <c r="T129" s="24" t="s">
        <v>54</v>
      </c>
      <c r="U129" s="23" t="s">
        <v>53</v>
      </c>
      <c r="V129" s="301"/>
      <c r="W129" s="294"/>
      <c r="X129" s="302">
        <f>X130</f>
        <v>728100</v>
      </c>
      <c r="Y129" s="302">
        <f t="shared" si="19"/>
        <v>530000</v>
      </c>
      <c r="Z129" s="303">
        <f t="shared" si="19"/>
        <v>230000</v>
      </c>
      <c r="AA129" s="8"/>
      <c r="AB129" s="3"/>
    </row>
    <row r="130" spans="1:28" ht="43.5" customHeight="1" x14ac:dyDescent="0.2">
      <c r="A130" s="21"/>
      <c r="B130" s="20"/>
      <c r="C130" s="110"/>
      <c r="D130" s="38"/>
      <c r="E130" s="37"/>
      <c r="F130" s="36"/>
      <c r="G130" s="36"/>
      <c r="H130" s="36"/>
      <c r="I130" s="35"/>
      <c r="J130" s="889" t="s">
        <v>57</v>
      </c>
      <c r="K130" s="889"/>
      <c r="L130" s="889"/>
      <c r="M130" s="890"/>
      <c r="N130" s="15">
        <v>616</v>
      </c>
      <c r="O130" s="14">
        <v>5</v>
      </c>
      <c r="P130" s="13">
        <v>3</v>
      </c>
      <c r="Q130" s="12" t="s">
        <v>56</v>
      </c>
      <c r="R130" s="10" t="s">
        <v>11</v>
      </c>
      <c r="S130" s="11" t="s">
        <v>55</v>
      </c>
      <c r="T130" s="10" t="s">
        <v>54</v>
      </c>
      <c r="U130" s="9" t="s">
        <v>53</v>
      </c>
      <c r="V130" s="304" t="s">
        <v>52</v>
      </c>
      <c r="W130" s="294"/>
      <c r="X130" s="305">
        <v>728100</v>
      </c>
      <c r="Y130" s="305">
        <v>530000</v>
      </c>
      <c r="Z130" s="306">
        <v>230000</v>
      </c>
      <c r="AA130" s="8"/>
      <c r="AB130" s="3"/>
    </row>
    <row r="131" spans="1:28" ht="23.25" customHeight="1" x14ac:dyDescent="0.2">
      <c r="A131" s="21"/>
      <c r="B131" s="20"/>
      <c r="C131" s="110"/>
      <c r="D131" s="874" t="s">
        <v>51</v>
      </c>
      <c r="E131" s="875"/>
      <c r="F131" s="875"/>
      <c r="G131" s="875"/>
      <c r="H131" s="875"/>
      <c r="I131" s="875"/>
      <c r="J131" s="877"/>
      <c r="K131" s="877"/>
      <c r="L131" s="877"/>
      <c r="M131" s="878"/>
      <c r="N131" s="34">
        <v>616</v>
      </c>
      <c r="O131" s="33">
        <v>8</v>
      </c>
      <c r="P131" s="32" t="s">
        <v>1</v>
      </c>
      <c r="Q131" s="12" t="s">
        <v>1</v>
      </c>
      <c r="R131" s="117" t="s">
        <v>1</v>
      </c>
      <c r="S131" s="118" t="s">
        <v>1</v>
      </c>
      <c r="T131" s="117" t="s">
        <v>1</v>
      </c>
      <c r="U131" s="119" t="s">
        <v>1</v>
      </c>
      <c r="V131" s="316"/>
      <c r="W131" s="294"/>
      <c r="X131" s="317">
        <f>X132</f>
        <v>3205500</v>
      </c>
      <c r="Y131" s="317">
        <f>Y132</f>
        <v>3205500</v>
      </c>
      <c r="Z131" s="318">
        <f>Z132</f>
        <v>3208000</v>
      </c>
      <c r="AA131" s="8"/>
      <c r="AB131" s="3"/>
    </row>
    <row r="132" spans="1:28" ht="23.25" customHeight="1" x14ac:dyDescent="0.2">
      <c r="A132" s="21"/>
      <c r="B132" s="20"/>
      <c r="C132" s="110"/>
      <c r="D132" s="30"/>
      <c r="E132" s="884" t="s">
        <v>50</v>
      </c>
      <c r="F132" s="885"/>
      <c r="G132" s="885"/>
      <c r="H132" s="885"/>
      <c r="I132" s="885"/>
      <c r="J132" s="885"/>
      <c r="K132" s="885"/>
      <c r="L132" s="885"/>
      <c r="M132" s="886"/>
      <c r="N132" s="94">
        <v>616</v>
      </c>
      <c r="O132" s="95">
        <v>8</v>
      </c>
      <c r="P132" s="96">
        <v>1</v>
      </c>
      <c r="Q132" s="92" t="s">
        <v>1</v>
      </c>
      <c r="R132" s="97" t="s">
        <v>1</v>
      </c>
      <c r="S132" s="98" t="s">
        <v>1</v>
      </c>
      <c r="T132" s="97" t="s">
        <v>1</v>
      </c>
      <c r="U132" s="99" t="s">
        <v>1</v>
      </c>
      <c r="V132" s="297"/>
      <c r="W132" s="298"/>
      <c r="X132" s="299">
        <f t="shared" ref="X132:Z135" si="20">X133</f>
        <v>3205500</v>
      </c>
      <c r="Y132" s="299">
        <f t="shared" si="20"/>
        <v>3205500</v>
      </c>
      <c r="Z132" s="300">
        <f t="shared" si="20"/>
        <v>3208000</v>
      </c>
      <c r="AA132" s="8"/>
      <c r="AB132" s="3"/>
    </row>
    <row r="133" spans="1:28" ht="29.25" customHeight="1" x14ac:dyDescent="0.2">
      <c r="A133" s="21"/>
      <c r="B133" s="20"/>
      <c r="C133" s="110"/>
      <c r="D133" s="19"/>
      <c r="E133" s="29"/>
      <c r="F133" s="879" t="s">
        <v>629</v>
      </c>
      <c r="G133" s="880"/>
      <c r="H133" s="880"/>
      <c r="I133" s="880"/>
      <c r="J133" s="880"/>
      <c r="K133" s="880"/>
      <c r="L133" s="880"/>
      <c r="M133" s="881"/>
      <c r="N133" s="28">
        <v>616</v>
      </c>
      <c r="O133" s="27">
        <v>8</v>
      </c>
      <c r="P133" s="26">
        <v>1</v>
      </c>
      <c r="Q133" s="12" t="s">
        <v>49</v>
      </c>
      <c r="R133" s="24" t="s">
        <v>33</v>
      </c>
      <c r="S133" s="25" t="s">
        <v>6</v>
      </c>
      <c r="T133" s="24" t="s">
        <v>5</v>
      </c>
      <c r="U133" s="23" t="s">
        <v>4</v>
      </c>
      <c r="V133" s="301"/>
      <c r="W133" s="294"/>
      <c r="X133" s="302">
        <f>X134+X138</f>
        <v>3205500</v>
      </c>
      <c r="Y133" s="302">
        <f>Y134+Y138</f>
        <v>3205500</v>
      </c>
      <c r="Z133" s="303">
        <f>Z134+Z138</f>
        <v>3208000</v>
      </c>
      <c r="AA133" s="8"/>
      <c r="AB133" s="3"/>
    </row>
    <row r="134" spans="1:28" ht="23.25" customHeight="1" x14ac:dyDescent="0.2">
      <c r="A134" s="21"/>
      <c r="B134" s="20"/>
      <c r="C134" s="110"/>
      <c r="D134" s="19"/>
      <c r="E134" s="18"/>
      <c r="F134" s="16"/>
      <c r="G134" s="879" t="s">
        <v>48</v>
      </c>
      <c r="H134" s="880"/>
      <c r="I134" s="880"/>
      <c r="J134" s="880"/>
      <c r="K134" s="880"/>
      <c r="L134" s="880"/>
      <c r="M134" s="881"/>
      <c r="N134" s="28">
        <v>616</v>
      </c>
      <c r="O134" s="27">
        <v>8</v>
      </c>
      <c r="P134" s="26">
        <v>1</v>
      </c>
      <c r="Q134" s="12" t="s">
        <v>47</v>
      </c>
      <c r="R134" s="24" t="s">
        <v>33</v>
      </c>
      <c r="S134" s="25" t="s">
        <v>42</v>
      </c>
      <c r="T134" s="24" t="s">
        <v>5</v>
      </c>
      <c r="U134" s="23" t="s">
        <v>4</v>
      </c>
      <c r="V134" s="301"/>
      <c r="W134" s="294"/>
      <c r="X134" s="302">
        <f t="shared" si="20"/>
        <v>0</v>
      </c>
      <c r="Y134" s="302"/>
      <c r="Z134" s="303">
        <f t="shared" si="20"/>
        <v>0</v>
      </c>
      <c r="AA134" s="8"/>
      <c r="AB134" s="3"/>
    </row>
    <row r="135" spans="1:28" ht="29.25" customHeight="1" x14ac:dyDescent="0.2">
      <c r="A135" s="21"/>
      <c r="B135" s="20"/>
      <c r="C135" s="110"/>
      <c r="D135" s="19"/>
      <c r="E135" s="18"/>
      <c r="F135" s="17"/>
      <c r="G135" s="16"/>
      <c r="H135" s="879" t="s">
        <v>46</v>
      </c>
      <c r="I135" s="880"/>
      <c r="J135" s="880"/>
      <c r="K135" s="880"/>
      <c r="L135" s="880"/>
      <c r="M135" s="881"/>
      <c r="N135" s="28">
        <v>616</v>
      </c>
      <c r="O135" s="27">
        <v>8</v>
      </c>
      <c r="P135" s="26">
        <v>1</v>
      </c>
      <c r="Q135" s="12" t="s">
        <v>45</v>
      </c>
      <c r="R135" s="24" t="s">
        <v>33</v>
      </c>
      <c r="S135" s="25" t="s">
        <v>42</v>
      </c>
      <c r="T135" s="24" t="s">
        <v>9</v>
      </c>
      <c r="U135" s="23" t="s">
        <v>4</v>
      </c>
      <c r="V135" s="301"/>
      <c r="W135" s="294"/>
      <c r="X135" s="302">
        <f t="shared" si="20"/>
        <v>0</v>
      </c>
      <c r="Y135" s="302">
        <f t="shared" si="20"/>
        <v>0</v>
      </c>
      <c r="Z135" s="303">
        <f t="shared" si="20"/>
        <v>0</v>
      </c>
      <c r="AA135" s="8"/>
      <c r="AB135" s="3"/>
    </row>
    <row r="136" spans="1:28" ht="23.25" customHeight="1" x14ac:dyDescent="0.2">
      <c r="A136" s="21"/>
      <c r="B136" s="20"/>
      <c r="C136" s="110"/>
      <c r="D136" s="19"/>
      <c r="E136" s="18"/>
      <c r="F136" s="17"/>
      <c r="G136" s="17"/>
      <c r="H136" s="16"/>
      <c r="I136" s="879" t="s">
        <v>44</v>
      </c>
      <c r="J136" s="880"/>
      <c r="K136" s="880"/>
      <c r="L136" s="880"/>
      <c r="M136" s="881"/>
      <c r="N136" s="28">
        <v>616</v>
      </c>
      <c r="O136" s="27">
        <v>8</v>
      </c>
      <c r="P136" s="26">
        <v>1</v>
      </c>
      <c r="Q136" s="12" t="s">
        <v>43</v>
      </c>
      <c r="R136" s="24" t="s">
        <v>33</v>
      </c>
      <c r="S136" s="25" t="s">
        <v>42</v>
      </c>
      <c r="T136" s="24" t="s">
        <v>9</v>
      </c>
      <c r="U136" s="23" t="s">
        <v>41</v>
      </c>
      <c r="V136" s="301"/>
      <c r="W136" s="294"/>
      <c r="X136" s="302">
        <f>X137</f>
        <v>0</v>
      </c>
      <c r="Y136" s="302">
        <f>Y137</f>
        <v>0</v>
      </c>
      <c r="Z136" s="303">
        <f>Z137</f>
        <v>0</v>
      </c>
      <c r="AA136" s="8"/>
      <c r="AB136" s="3"/>
    </row>
    <row r="137" spans="1:28" ht="23.25" customHeight="1" x14ac:dyDescent="0.2">
      <c r="A137" s="21"/>
      <c r="B137" s="20"/>
      <c r="C137" s="110"/>
      <c r="D137" s="19"/>
      <c r="E137" s="18"/>
      <c r="F137" s="17"/>
      <c r="G137" s="36"/>
      <c r="H137" s="36"/>
      <c r="I137" s="35"/>
      <c r="J137" s="889" t="s">
        <v>35</v>
      </c>
      <c r="K137" s="889"/>
      <c r="L137" s="889"/>
      <c r="M137" s="890"/>
      <c r="N137" s="15">
        <v>616</v>
      </c>
      <c r="O137" s="14">
        <v>8</v>
      </c>
      <c r="P137" s="13">
        <v>1</v>
      </c>
      <c r="Q137" s="12" t="s">
        <v>43</v>
      </c>
      <c r="R137" s="10" t="s">
        <v>33</v>
      </c>
      <c r="S137" s="11" t="s">
        <v>42</v>
      </c>
      <c r="T137" s="10" t="s">
        <v>9</v>
      </c>
      <c r="U137" s="9" t="s">
        <v>41</v>
      </c>
      <c r="V137" s="304" t="s">
        <v>30</v>
      </c>
      <c r="W137" s="294"/>
      <c r="X137" s="305"/>
      <c r="Y137" s="305"/>
      <c r="Z137" s="306"/>
      <c r="AA137" s="8"/>
      <c r="AB137" s="3"/>
    </row>
    <row r="138" spans="1:28" ht="23.25" customHeight="1" x14ac:dyDescent="0.2">
      <c r="A138" s="21"/>
      <c r="B138" s="20"/>
      <c r="C138" s="110"/>
      <c r="D138" s="19"/>
      <c r="E138" s="18"/>
      <c r="F138" s="17"/>
      <c r="G138" s="879" t="s">
        <v>40</v>
      </c>
      <c r="H138" s="880"/>
      <c r="I138" s="880"/>
      <c r="J138" s="882"/>
      <c r="K138" s="882"/>
      <c r="L138" s="882"/>
      <c r="M138" s="883"/>
      <c r="N138" s="42">
        <v>616</v>
      </c>
      <c r="O138" s="41">
        <v>8</v>
      </c>
      <c r="P138" s="40">
        <v>1</v>
      </c>
      <c r="Q138" s="12" t="s">
        <v>39</v>
      </c>
      <c r="R138" s="114" t="s">
        <v>33</v>
      </c>
      <c r="S138" s="115" t="s">
        <v>32</v>
      </c>
      <c r="T138" s="114" t="s">
        <v>5</v>
      </c>
      <c r="U138" s="116" t="s">
        <v>4</v>
      </c>
      <c r="V138" s="313"/>
      <c r="W138" s="294"/>
      <c r="X138" s="302">
        <f>X139+X143</f>
        <v>3205500</v>
      </c>
      <c r="Y138" s="302">
        <f t="shared" ref="X138:Z139" si="21">Y139</f>
        <v>3205500</v>
      </c>
      <c r="Z138" s="303">
        <f t="shared" si="21"/>
        <v>3208000</v>
      </c>
      <c r="AA138" s="8"/>
      <c r="AB138" s="3"/>
    </row>
    <row r="139" spans="1:28" ht="29.25" customHeight="1" x14ac:dyDescent="0.2">
      <c r="A139" s="21"/>
      <c r="B139" s="20"/>
      <c r="C139" s="110"/>
      <c r="D139" s="19"/>
      <c r="E139" s="18"/>
      <c r="F139" s="17"/>
      <c r="G139" s="16"/>
      <c r="H139" s="879" t="s">
        <v>38</v>
      </c>
      <c r="I139" s="880"/>
      <c r="J139" s="880"/>
      <c r="K139" s="880"/>
      <c r="L139" s="880"/>
      <c r="M139" s="881"/>
      <c r="N139" s="28">
        <v>616</v>
      </c>
      <c r="O139" s="27">
        <v>8</v>
      </c>
      <c r="P139" s="26">
        <v>1</v>
      </c>
      <c r="Q139" s="12" t="s">
        <v>37</v>
      </c>
      <c r="R139" s="24" t="s">
        <v>33</v>
      </c>
      <c r="S139" s="25" t="s">
        <v>32</v>
      </c>
      <c r="T139" s="24" t="s">
        <v>9</v>
      </c>
      <c r="U139" s="23" t="s">
        <v>4</v>
      </c>
      <c r="V139" s="301"/>
      <c r="W139" s="294"/>
      <c r="X139" s="302">
        <f t="shared" si="21"/>
        <v>3205500</v>
      </c>
      <c r="Y139" s="302">
        <f t="shared" si="21"/>
        <v>3205500</v>
      </c>
      <c r="Z139" s="303">
        <f t="shared" si="21"/>
        <v>3208000</v>
      </c>
      <c r="AA139" s="8"/>
      <c r="AB139" s="3"/>
    </row>
    <row r="140" spans="1:28" ht="23.25" customHeight="1" x14ac:dyDescent="0.2">
      <c r="A140" s="21"/>
      <c r="B140" s="20"/>
      <c r="C140" s="110"/>
      <c r="D140" s="19"/>
      <c r="E140" s="18"/>
      <c r="F140" s="17"/>
      <c r="G140" s="17"/>
      <c r="H140" s="16"/>
      <c r="I140" s="879" t="s">
        <v>36</v>
      </c>
      <c r="J140" s="880"/>
      <c r="K140" s="880"/>
      <c r="L140" s="880"/>
      <c r="M140" s="881"/>
      <c r="N140" s="28">
        <v>616</v>
      </c>
      <c r="O140" s="27">
        <v>8</v>
      </c>
      <c r="P140" s="26">
        <v>1</v>
      </c>
      <c r="Q140" s="12" t="s">
        <v>34</v>
      </c>
      <c r="R140" s="24" t="s">
        <v>33</v>
      </c>
      <c r="S140" s="25" t="s">
        <v>32</v>
      </c>
      <c r="T140" s="24" t="s">
        <v>9</v>
      </c>
      <c r="U140" s="23" t="s">
        <v>31</v>
      </c>
      <c r="V140" s="301"/>
      <c r="W140" s="294"/>
      <c r="X140" s="302">
        <f>X141+X142</f>
        <v>3205500</v>
      </c>
      <c r="Y140" s="302">
        <f>Y141+Y142</f>
        <v>3205500</v>
      </c>
      <c r="Z140" s="303">
        <f>Z141+Z142</f>
        <v>3208000</v>
      </c>
      <c r="AA140" s="8"/>
      <c r="AB140" s="3"/>
    </row>
    <row r="141" spans="1:28" ht="23.25" customHeight="1" x14ac:dyDescent="0.2">
      <c r="A141" s="21"/>
      <c r="B141" s="20"/>
      <c r="C141" s="110"/>
      <c r="D141" s="38"/>
      <c r="E141" s="37"/>
      <c r="F141" s="36"/>
      <c r="G141" s="36"/>
      <c r="H141" s="36"/>
      <c r="I141" s="35"/>
      <c r="J141" s="889" t="s">
        <v>35</v>
      </c>
      <c r="K141" s="889"/>
      <c r="L141" s="889"/>
      <c r="M141" s="890"/>
      <c r="N141" s="15">
        <v>616</v>
      </c>
      <c r="O141" s="14">
        <v>8</v>
      </c>
      <c r="P141" s="13">
        <v>1</v>
      </c>
      <c r="Q141" s="12" t="s">
        <v>34</v>
      </c>
      <c r="R141" s="10" t="s">
        <v>33</v>
      </c>
      <c r="S141" s="11" t="s">
        <v>32</v>
      </c>
      <c r="T141" s="10" t="s">
        <v>9</v>
      </c>
      <c r="U141" s="9" t="s">
        <v>31</v>
      </c>
      <c r="V141" s="304" t="s">
        <v>30</v>
      </c>
      <c r="W141" s="294"/>
      <c r="X141" s="305">
        <v>3198000</v>
      </c>
      <c r="Y141" s="305">
        <v>3198000</v>
      </c>
      <c r="Z141" s="306">
        <v>3198000</v>
      </c>
      <c r="AA141" s="8"/>
      <c r="AB141" s="3"/>
    </row>
    <row r="142" spans="1:28" ht="23.25" customHeight="1" x14ac:dyDescent="0.2">
      <c r="A142" s="21"/>
      <c r="B142" s="20"/>
      <c r="C142" s="110"/>
      <c r="D142" s="737"/>
      <c r="E142" s="37"/>
      <c r="F142" s="735"/>
      <c r="G142" s="735"/>
      <c r="H142" s="735"/>
      <c r="I142" s="736"/>
      <c r="J142" s="85"/>
      <c r="K142" s="85"/>
      <c r="L142" s="85"/>
      <c r="M142" s="733" t="s">
        <v>694</v>
      </c>
      <c r="N142" s="739">
        <v>616</v>
      </c>
      <c r="O142" s="730">
        <v>8</v>
      </c>
      <c r="P142" s="13">
        <v>1</v>
      </c>
      <c r="Q142" s="12"/>
      <c r="R142" s="731">
        <v>81</v>
      </c>
      <c r="S142" s="11">
        <v>2</v>
      </c>
      <c r="T142" s="731">
        <v>1</v>
      </c>
      <c r="U142" s="9">
        <v>95555</v>
      </c>
      <c r="V142" s="748">
        <v>610</v>
      </c>
      <c r="W142" s="294"/>
      <c r="X142" s="305">
        <v>7500</v>
      </c>
      <c r="Y142" s="305">
        <v>7500</v>
      </c>
      <c r="Z142" s="306">
        <v>10000</v>
      </c>
      <c r="AA142" s="8"/>
      <c r="AB142" s="3"/>
    </row>
    <row r="143" spans="1:28" ht="42.75" customHeight="1" x14ac:dyDescent="0.2">
      <c r="A143" s="21"/>
      <c r="B143" s="20"/>
      <c r="C143" s="110"/>
      <c r="D143" s="797"/>
      <c r="E143" s="37"/>
      <c r="F143" s="795"/>
      <c r="G143" s="795"/>
      <c r="H143" s="795"/>
      <c r="I143" s="796"/>
      <c r="J143" s="85"/>
      <c r="K143" s="85"/>
      <c r="L143" s="85"/>
      <c r="M143" s="793" t="s">
        <v>724</v>
      </c>
      <c r="N143" s="799">
        <v>616</v>
      </c>
      <c r="O143" s="789">
        <v>8</v>
      </c>
      <c r="P143" s="13">
        <v>1</v>
      </c>
      <c r="Q143" s="12"/>
      <c r="R143" s="790">
        <v>81</v>
      </c>
      <c r="S143" s="11">
        <v>2</v>
      </c>
      <c r="T143" s="790">
        <v>2</v>
      </c>
      <c r="U143" s="9">
        <v>67777</v>
      </c>
      <c r="V143" s="748" t="s">
        <v>30</v>
      </c>
      <c r="W143" s="294"/>
      <c r="X143" s="305"/>
      <c r="Y143" s="305"/>
      <c r="Z143" s="306"/>
      <c r="AA143" s="8"/>
      <c r="AB143" s="3"/>
    </row>
    <row r="144" spans="1:28" ht="23.25" customHeight="1" x14ac:dyDescent="0.2">
      <c r="A144" s="21"/>
      <c r="B144" s="20"/>
      <c r="C144" s="110"/>
      <c r="D144" s="874" t="s">
        <v>29</v>
      </c>
      <c r="E144" s="875"/>
      <c r="F144" s="875"/>
      <c r="G144" s="875"/>
      <c r="H144" s="875"/>
      <c r="I144" s="875"/>
      <c r="J144" s="877"/>
      <c r="K144" s="877"/>
      <c r="L144" s="877"/>
      <c r="M144" s="878"/>
      <c r="N144" s="34">
        <v>616</v>
      </c>
      <c r="O144" s="33">
        <v>10</v>
      </c>
      <c r="P144" s="32" t="s">
        <v>1</v>
      </c>
      <c r="Q144" s="554" t="s">
        <v>1</v>
      </c>
      <c r="R144" s="117" t="s">
        <v>1</v>
      </c>
      <c r="S144" s="118" t="s">
        <v>1</v>
      </c>
      <c r="T144" s="117" t="s">
        <v>1</v>
      </c>
      <c r="U144" s="119" t="s">
        <v>1</v>
      </c>
      <c r="V144" s="316"/>
      <c r="W144" s="555"/>
      <c r="X144" s="317">
        <f>X145+X151</f>
        <v>478039</v>
      </c>
      <c r="Y144" s="317">
        <f>Y145+Y151</f>
        <v>478039</v>
      </c>
      <c r="Z144" s="318">
        <f>Z145+Z151</f>
        <v>478039</v>
      </c>
      <c r="AA144" s="8"/>
      <c r="AB144" s="3"/>
    </row>
    <row r="145" spans="1:28" ht="23.25" customHeight="1" x14ac:dyDescent="0.2">
      <c r="A145" s="21"/>
      <c r="B145" s="20"/>
      <c r="C145" s="110"/>
      <c r="D145" s="30"/>
      <c r="E145" s="884" t="s">
        <v>28</v>
      </c>
      <c r="F145" s="885"/>
      <c r="G145" s="885"/>
      <c r="H145" s="885"/>
      <c r="I145" s="885"/>
      <c r="J145" s="885"/>
      <c r="K145" s="885"/>
      <c r="L145" s="885"/>
      <c r="M145" s="886"/>
      <c r="N145" s="94">
        <v>616</v>
      </c>
      <c r="O145" s="95">
        <v>10</v>
      </c>
      <c r="P145" s="96">
        <v>1</v>
      </c>
      <c r="Q145" s="92" t="s">
        <v>1</v>
      </c>
      <c r="R145" s="97" t="s">
        <v>1</v>
      </c>
      <c r="S145" s="98" t="s">
        <v>1</v>
      </c>
      <c r="T145" s="97" t="s">
        <v>1</v>
      </c>
      <c r="U145" s="99" t="s">
        <v>1</v>
      </c>
      <c r="V145" s="297"/>
      <c r="W145" s="298"/>
      <c r="X145" s="299">
        <f t="shared" ref="X145:Z148" si="22">X146</f>
        <v>478039</v>
      </c>
      <c r="Y145" s="299">
        <f t="shared" si="22"/>
        <v>478039</v>
      </c>
      <c r="Z145" s="300">
        <f t="shared" si="22"/>
        <v>478039</v>
      </c>
      <c r="AA145" s="8"/>
      <c r="AB145" s="3"/>
    </row>
    <row r="146" spans="1:28" ht="79.5" customHeight="1" x14ac:dyDescent="0.2">
      <c r="A146" s="21"/>
      <c r="B146" s="20"/>
      <c r="C146" s="110"/>
      <c r="D146" s="19"/>
      <c r="E146" s="29"/>
      <c r="F146" s="879" t="s">
        <v>628</v>
      </c>
      <c r="G146" s="880"/>
      <c r="H146" s="880"/>
      <c r="I146" s="880"/>
      <c r="J146" s="880"/>
      <c r="K146" s="880"/>
      <c r="L146" s="880"/>
      <c r="M146" s="881"/>
      <c r="N146" s="28">
        <v>616</v>
      </c>
      <c r="O146" s="27">
        <v>10</v>
      </c>
      <c r="P146" s="26">
        <v>1</v>
      </c>
      <c r="Q146" s="12" t="s">
        <v>19</v>
      </c>
      <c r="R146" s="24">
        <v>85</v>
      </c>
      <c r="S146" s="25" t="s">
        <v>6</v>
      </c>
      <c r="T146" s="24" t="s">
        <v>5</v>
      </c>
      <c r="U146" s="23" t="s">
        <v>4</v>
      </c>
      <c r="V146" s="301"/>
      <c r="W146" s="294"/>
      <c r="X146" s="302">
        <f t="shared" si="22"/>
        <v>478039</v>
      </c>
      <c r="Y146" s="302">
        <f t="shared" si="22"/>
        <v>478039</v>
      </c>
      <c r="Z146" s="303">
        <f t="shared" si="22"/>
        <v>478039</v>
      </c>
      <c r="AA146" s="8"/>
      <c r="AB146" s="3"/>
    </row>
    <row r="147" spans="1:28" ht="21" customHeight="1" x14ac:dyDescent="0.2">
      <c r="A147" s="21"/>
      <c r="B147" s="20"/>
      <c r="C147" s="110"/>
      <c r="D147" s="19"/>
      <c r="E147" s="18"/>
      <c r="F147" s="16"/>
      <c r="G147" s="879" t="s">
        <v>604</v>
      </c>
      <c r="H147" s="880"/>
      <c r="I147" s="880"/>
      <c r="J147" s="880"/>
      <c r="K147" s="880"/>
      <c r="L147" s="880"/>
      <c r="M147" s="881"/>
      <c r="N147" s="28">
        <v>616</v>
      </c>
      <c r="O147" s="27">
        <v>10</v>
      </c>
      <c r="P147" s="26">
        <v>1</v>
      </c>
      <c r="Q147" s="12" t="s">
        <v>27</v>
      </c>
      <c r="R147" s="24">
        <v>85</v>
      </c>
      <c r="S147" s="25" t="s">
        <v>698</v>
      </c>
      <c r="T147" s="24" t="s">
        <v>5</v>
      </c>
      <c r="U147" s="23" t="s">
        <v>4</v>
      </c>
      <c r="V147" s="301"/>
      <c r="W147" s="294"/>
      <c r="X147" s="302">
        <f t="shared" si="22"/>
        <v>478039</v>
      </c>
      <c r="Y147" s="302">
        <f t="shared" si="22"/>
        <v>478039</v>
      </c>
      <c r="Z147" s="303">
        <f t="shared" si="22"/>
        <v>478039</v>
      </c>
      <c r="AA147" s="8"/>
      <c r="AB147" s="3"/>
    </row>
    <row r="148" spans="1:28" ht="29.25" customHeight="1" x14ac:dyDescent="0.2">
      <c r="A148" s="21"/>
      <c r="B148" s="20"/>
      <c r="C148" s="110"/>
      <c r="D148" s="19"/>
      <c r="E148" s="18"/>
      <c r="F148" s="17"/>
      <c r="G148" s="16"/>
      <c r="H148" s="879" t="s">
        <v>25</v>
      </c>
      <c r="I148" s="880"/>
      <c r="J148" s="880"/>
      <c r="K148" s="880"/>
      <c r="L148" s="880"/>
      <c r="M148" s="881"/>
      <c r="N148" s="28">
        <v>616</v>
      </c>
      <c r="O148" s="27">
        <v>10</v>
      </c>
      <c r="P148" s="26">
        <v>1</v>
      </c>
      <c r="Q148" s="12" t="s">
        <v>26</v>
      </c>
      <c r="R148" s="24">
        <v>85</v>
      </c>
      <c r="S148" s="25" t="s">
        <v>698</v>
      </c>
      <c r="T148" s="24">
        <v>1</v>
      </c>
      <c r="U148" s="23">
        <v>0</v>
      </c>
      <c r="V148" s="301"/>
      <c r="W148" s="294"/>
      <c r="X148" s="302">
        <f t="shared" si="22"/>
        <v>478039</v>
      </c>
      <c r="Y148" s="302">
        <f t="shared" si="22"/>
        <v>478039</v>
      </c>
      <c r="Z148" s="303">
        <f t="shared" si="22"/>
        <v>478039</v>
      </c>
      <c r="AA148" s="8"/>
      <c r="AB148" s="3"/>
    </row>
    <row r="149" spans="1:28" ht="29.25" customHeight="1" x14ac:dyDescent="0.2">
      <c r="A149" s="21"/>
      <c r="B149" s="20"/>
      <c r="C149" s="110"/>
      <c r="D149" s="19"/>
      <c r="E149" s="18"/>
      <c r="F149" s="17"/>
      <c r="G149" s="17"/>
      <c r="H149" s="16"/>
      <c r="I149" s="879" t="s">
        <v>25</v>
      </c>
      <c r="J149" s="880"/>
      <c r="K149" s="880"/>
      <c r="L149" s="880"/>
      <c r="M149" s="881"/>
      <c r="N149" s="28">
        <v>616</v>
      </c>
      <c r="O149" s="27">
        <v>10</v>
      </c>
      <c r="P149" s="26">
        <v>1</v>
      </c>
      <c r="Q149" s="12" t="s">
        <v>23</v>
      </c>
      <c r="R149" s="24">
        <v>85</v>
      </c>
      <c r="S149" s="25" t="s">
        <v>698</v>
      </c>
      <c r="T149" s="24">
        <v>1</v>
      </c>
      <c r="U149" s="23">
        <v>20009</v>
      </c>
      <c r="V149" s="301"/>
      <c r="W149" s="294"/>
      <c r="X149" s="302">
        <f>X150</f>
        <v>478039</v>
      </c>
      <c r="Y149" s="302">
        <f>Y150</f>
        <v>478039</v>
      </c>
      <c r="Z149" s="303">
        <f>Z150</f>
        <v>478039</v>
      </c>
      <c r="AA149" s="8"/>
      <c r="AB149" s="3"/>
    </row>
    <row r="150" spans="1:28" ht="29.25" customHeight="1" x14ac:dyDescent="0.2">
      <c r="A150" s="21"/>
      <c r="B150" s="20"/>
      <c r="C150" s="110"/>
      <c r="D150" s="19"/>
      <c r="E150" s="37"/>
      <c r="F150" s="36"/>
      <c r="G150" s="36"/>
      <c r="H150" s="36"/>
      <c r="I150" s="35"/>
      <c r="J150" s="889" t="s">
        <v>24</v>
      </c>
      <c r="K150" s="889"/>
      <c r="L150" s="889"/>
      <c r="M150" s="890"/>
      <c r="N150" s="15">
        <v>616</v>
      </c>
      <c r="O150" s="14">
        <v>10</v>
      </c>
      <c r="P150" s="13">
        <v>1</v>
      </c>
      <c r="Q150" s="12" t="s">
        <v>23</v>
      </c>
      <c r="R150" s="10">
        <v>85</v>
      </c>
      <c r="S150" s="11" t="s">
        <v>698</v>
      </c>
      <c r="T150" s="10">
        <v>1</v>
      </c>
      <c r="U150" s="9">
        <v>20009</v>
      </c>
      <c r="V150" s="304" t="s">
        <v>22</v>
      </c>
      <c r="W150" s="294"/>
      <c r="X150" s="305">
        <v>478039</v>
      </c>
      <c r="Y150" s="305">
        <v>478039</v>
      </c>
      <c r="Z150" s="306">
        <v>478039</v>
      </c>
      <c r="AA150" s="8"/>
      <c r="AB150" s="3"/>
    </row>
    <row r="151" spans="1:28" ht="23.25" customHeight="1" x14ac:dyDescent="0.2">
      <c r="A151" s="21"/>
      <c r="B151" s="20"/>
      <c r="C151" s="110"/>
      <c r="D151" s="19"/>
      <c r="E151" s="884" t="s">
        <v>21</v>
      </c>
      <c r="F151" s="885"/>
      <c r="G151" s="885"/>
      <c r="H151" s="885"/>
      <c r="I151" s="885"/>
      <c r="J151" s="887"/>
      <c r="K151" s="887"/>
      <c r="L151" s="887"/>
      <c r="M151" s="888"/>
      <c r="N151" s="89">
        <v>616</v>
      </c>
      <c r="O151" s="90">
        <v>10</v>
      </c>
      <c r="P151" s="91">
        <v>3</v>
      </c>
      <c r="Q151" s="92" t="s">
        <v>1</v>
      </c>
      <c r="R151" s="111" t="s">
        <v>1</v>
      </c>
      <c r="S151" s="112" t="s">
        <v>1</v>
      </c>
      <c r="T151" s="111" t="s">
        <v>1</v>
      </c>
      <c r="U151" s="113" t="s">
        <v>1</v>
      </c>
      <c r="V151" s="307"/>
      <c r="W151" s="298"/>
      <c r="X151" s="299">
        <f t="shared" ref="X151:Z154" si="23">X152</f>
        <v>0</v>
      </c>
      <c r="Y151" s="299">
        <f t="shared" si="23"/>
        <v>0</v>
      </c>
      <c r="Z151" s="300">
        <f t="shared" si="23"/>
        <v>0</v>
      </c>
      <c r="AA151" s="8"/>
      <c r="AB151" s="3"/>
    </row>
    <row r="152" spans="1:28" ht="77.25" customHeight="1" x14ac:dyDescent="0.2">
      <c r="A152" s="21"/>
      <c r="B152" s="20"/>
      <c r="C152" s="110"/>
      <c r="D152" s="19"/>
      <c r="E152" s="29"/>
      <c r="F152" s="879" t="s">
        <v>734</v>
      </c>
      <c r="G152" s="880"/>
      <c r="H152" s="880"/>
      <c r="I152" s="880"/>
      <c r="J152" s="880"/>
      <c r="K152" s="880"/>
      <c r="L152" s="880"/>
      <c r="M152" s="881"/>
      <c r="N152" s="28">
        <v>616</v>
      </c>
      <c r="O152" s="27">
        <v>10</v>
      </c>
      <c r="P152" s="26">
        <v>3</v>
      </c>
      <c r="Q152" s="12" t="s">
        <v>19</v>
      </c>
      <c r="R152" s="24" t="s">
        <v>11</v>
      </c>
      <c r="S152" s="25" t="s">
        <v>6</v>
      </c>
      <c r="T152" s="24" t="s">
        <v>5</v>
      </c>
      <c r="U152" s="23" t="s">
        <v>4</v>
      </c>
      <c r="V152" s="301"/>
      <c r="W152" s="294"/>
      <c r="X152" s="302">
        <f t="shared" si="23"/>
        <v>0</v>
      </c>
      <c r="Y152" s="302">
        <f t="shared" si="23"/>
        <v>0</v>
      </c>
      <c r="Z152" s="303">
        <f t="shared" si="23"/>
        <v>0</v>
      </c>
      <c r="AA152" s="8"/>
      <c r="AB152" s="3"/>
    </row>
    <row r="153" spans="1:28" ht="29.25" customHeight="1" x14ac:dyDescent="0.2">
      <c r="A153" s="21"/>
      <c r="B153" s="20"/>
      <c r="C153" s="110"/>
      <c r="D153" s="19"/>
      <c r="E153" s="18"/>
      <c r="F153" s="16"/>
      <c r="G153" s="879" t="s">
        <v>18</v>
      </c>
      <c r="H153" s="880"/>
      <c r="I153" s="880"/>
      <c r="J153" s="880"/>
      <c r="K153" s="880"/>
      <c r="L153" s="880"/>
      <c r="M153" s="881"/>
      <c r="N153" s="28">
        <v>616</v>
      </c>
      <c r="O153" s="27">
        <v>10</v>
      </c>
      <c r="P153" s="26">
        <v>3</v>
      </c>
      <c r="Q153" s="12" t="s">
        <v>17</v>
      </c>
      <c r="R153" s="24" t="s">
        <v>11</v>
      </c>
      <c r="S153" s="25" t="s">
        <v>10</v>
      </c>
      <c r="T153" s="24" t="s">
        <v>5</v>
      </c>
      <c r="U153" s="23" t="s">
        <v>4</v>
      </c>
      <c r="V153" s="301"/>
      <c r="W153" s="294"/>
      <c r="X153" s="302">
        <f t="shared" si="23"/>
        <v>0</v>
      </c>
      <c r="Y153" s="302">
        <f t="shared" si="23"/>
        <v>0</v>
      </c>
      <c r="Z153" s="303">
        <f t="shared" si="23"/>
        <v>0</v>
      </c>
      <c r="AA153" s="8"/>
      <c r="AB153" s="3"/>
    </row>
    <row r="154" spans="1:28" ht="75" customHeight="1" x14ac:dyDescent="0.2">
      <c r="A154" s="21"/>
      <c r="B154" s="20"/>
      <c r="C154" s="110"/>
      <c r="D154" s="19"/>
      <c r="E154" s="18"/>
      <c r="F154" s="17"/>
      <c r="G154" s="16"/>
      <c r="H154" s="879" t="s">
        <v>16</v>
      </c>
      <c r="I154" s="880"/>
      <c r="J154" s="880"/>
      <c r="K154" s="880"/>
      <c r="L154" s="880"/>
      <c r="M154" s="881"/>
      <c r="N154" s="28">
        <v>616</v>
      </c>
      <c r="O154" s="27">
        <v>10</v>
      </c>
      <c r="P154" s="26">
        <v>3</v>
      </c>
      <c r="Q154" s="12" t="s">
        <v>15</v>
      </c>
      <c r="R154" s="24" t="s">
        <v>11</v>
      </c>
      <c r="S154" s="25" t="s">
        <v>10</v>
      </c>
      <c r="T154" s="24" t="s">
        <v>9</v>
      </c>
      <c r="U154" s="23" t="s">
        <v>4</v>
      </c>
      <c r="V154" s="301"/>
      <c r="W154" s="294"/>
      <c r="X154" s="302">
        <f t="shared" si="23"/>
        <v>0</v>
      </c>
      <c r="Y154" s="302">
        <f t="shared" si="23"/>
        <v>0</v>
      </c>
      <c r="Z154" s="303">
        <f t="shared" si="23"/>
        <v>0</v>
      </c>
      <c r="AA154" s="8"/>
      <c r="AB154" s="3"/>
    </row>
    <row r="155" spans="1:28" ht="15.75" x14ac:dyDescent="0.2">
      <c r="A155" s="21"/>
      <c r="B155" s="20"/>
      <c r="C155" s="110"/>
      <c r="D155" s="19"/>
      <c r="E155" s="18"/>
      <c r="F155" s="17"/>
      <c r="G155" s="17"/>
      <c r="H155" s="16"/>
      <c r="I155" s="879" t="s">
        <v>14</v>
      </c>
      <c r="J155" s="880"/>
      <c r="K155" s="880"/>
      <c r="L155" s="880"/>
      <c r="M155" s="881"/>
      <c r="N155" s="28">
        <v>616</v>
      </c>
      <c r="O155" s="27">
        <v>10</v>
      </c>
      <c r="P155" s="26">
        <v>3</v>
      </c>
      <c r="Q155" s="12" t="s">
        <v>12</v>
      </c>
      <c r="R155" s="24" t="s">
        <v>11</v>
      </c>
      <c r="S155" s="25" t="s">
        <v>10</v>
      </c>
      <c r="T155" s="24" t="s">
        <v>9</v>
      </c>
      <c r="U155" s="23" t="s">
        <v>634</v>
      </c>
      <c r="V155" s="301"/>
      <c r="W155" s="294"/>
      <c r="X155" s="302">
        <f>X156</f>
        <v>0</v>
      </c>
      <c r="Y155" s="302">
        <f>Y156</f>
        <v>0</v>
      </c>
      <c r="Z155" s="303">
        <f>Z156</f>
        <v>0</v>
      </c>
      <c r="AA155" s="8"/>
      <c r="AB155" s="3"/>
    </row>
    <row r="156" spans="1:28" ht="15.75" x14ac:dyDescent="0.2">
      <c r="A156" s="21"/>
      <c r="B156" s="20"/>
      <c r="C156" s="110"/>
      <c r="D156" s="38"/>
      <c r="E156" s="37"/>
      <c r="F156" s="36"/>
      <c r="G156" s="36"/>
      <c r="H156" s="36"/>
      <c r="I156" s="35"/>
      <c r="J156" s="889" t="s">
        <v>13</v>
      </c>
      <c r="K156" s="889"/>
      <c r="L156" s="889"/>
      <c r="M156" s="890"/>
      <c r="N156" s="15">
        <v>616</v>
      </c>
      <c r="O156" s="14">
        <v>10</v>
      </c>
      <c r="P156" s="13">
        <v>3</v>
      </c>
      <c r="Q156" s="12" t="s">
        <v>12</v>
      </c>
      <c r="R156" s="10" t="s">
        <v>11</v>
      </c>
      <c r="S156" s="11" t="s">
        <v>10</v>
      </c>
      <c r="T156" s="10" t="s">
        <v>9</v>
      </c>
      <c r="U156" s="9" t="s">
        <v>634</v>
      </c>
      <c r="V156" s="304" t="s">
        <v>7</v>
      </c>
      <c r="W156" s="294"/>
      <c r="X156" s="305"/>
      <c r="Y156" s="305"/>
      <c r="Z156" s="306"/>
      <c r="AA156" s="8"/>
      <c r="AB156" s="3"/>
    </row>
    <row r="157" spans="1:28" ht="15.75" x14ac:dyDescent="0.2">
      <c r="A157" s="21"/>
      <c r="B157" s="20"/>
      <c r="C157" s="110"/>
      <c r="D157" s="501"/>
      <c r="E157" s="37"/>
      <c r="F157" s="499"/>
      <c r="G157" s="499"/>
      <c r="H157" s="499"/>
      <c r="I157" s="500"/>
      <c r="J157" s="85"/>
      <c r="K157" s="85"/>
      <c r="L157" s="86"/>
      <c r="M157" s="174" t="s">
        <v>580</v>
      </c>
      <c r="N157" s="503">
        <v>616</v>
      </c>
      <c r="O157" s="14">
        <v>11</v>
      </c>
      <c r="P157" s="13"/>
      <c r="Q157" s="12"/>
      <c r="R157" s="10"/>
      <c r="S157" s="11"/>
      <c r="T157" s="10"/>
      <c r="U157" s="9"/>
      <c r="V157" s="322"/>
      <c r="W157" s="567"/>
      <c r="X157" s="568">
        <f>X160</f>
        <v>100000</v>
      </c>
      <c r="Y157" s="568">
        <f>Y160</f>
        <v>100000</v>
      </c>
      <c r="Z157" s="324">
        <f>Z160</f>
        <v>100000</v>
      </c>
      <c r="AA157" s="8"/>
      <c r="AB157" s="3"/>
    </row>
    <row r="158" spans="1:28" ht="84" customHeight="1" x14ac:dyDescent="0.2">
      <c r="A158" s="21"/>
      <c r="B158" s="20"/>
      <c r="C158" s="110"/>
      <c r="D158" s="654"/>
      <c r="E158" s="37"/>
      <c r="F158" s="652"/>
      <c r="G158" s="652"/>
      <c r="H158" s="652"/>
      <c r="I158" s="653"/>
      <c r="J158" s="85"/>
      <c r="K158" s="85"/>
      <c r="L158" s="86"/>
      <c r="M158" s="651" t="s">
        <v>734</v>
      </c>
      <c r="N158" s="655"/>
      <c r="O158" s="649"/>
      <c r="P158" s="13"/>
      <c r="Q158" s="12"/>
      <c r="R158" s="650"/>
      <c r="S158" s="11"/>
      <c r="T158" s="650"/>
      <c r="U158" s="9"/>
      <c r="V158" s="322"/>
      <c r="W158" s="567"/>
      <c r="X158" s="565">
        <f>X160</f>
        <v>100000</v>
      </c>
      <c r="Y158" s="565">
        <f>Y160</f>
        <v>100000</v>
      </c>
      <c r="Z158" s="566">
        <f>Z160</f>
        <v>100000</v>
      </c>
      <c r="AA158" s="8"/>
      <c r="AB158" s="3"/>
    </row>
    <row r="159" spans="1:28" ht="30" customHeight="1" x14ac:dyDescent="0.2">
      <c r="A159" s="21"/>
      <c r="B159" s="20"/>
      <c r="C159" s="110"/>
      <c r="D159" s="700"/>
      <c r="E159" s="37"/>
      <c r="F159" s="696"/>
      <c r="G159" s="696"/>
      <c r="H159" s="696"/>
      <c r="I159" s="697"/>
      <c r="J159" s="85"/>
      <c r="K159" s="85"/>
      <c r="L159" s="86"/>
      <c r="M159" s="694" t="s">
        <v>633</v>
      </c>
      <c r="N159" s="706"/>
      <c r="O159" s="691"/>
      <c r="P159" s="13"/>
      <c r="Q159" s="12"/>
      <c r="R159" s="692"/>
      <c r="S159" s="11"/>
      <c r="T159" s="692"/>
      <c r="U159" s="9"/>
      <c r="V159" s="322"/>
      <c r="W159" s="567"/>
      <c r="X159" s="565">
        <f>X160</f>
        <v>100000</v>
      </c>
      <c r="Y159" s="565">
        <f>Y160</f>
        <v>100000</v>
      </c>
      <c r="Z159" s="566">
        <f>Z160</f>
        <v>100000</v>
      </c>
      <c r="AA159" s="8"/>
      <c r="AB159" s="3"/>
    </row>
    <row r="160" spans="1:28" ht="47.25" x14ac:dyDescent="0.2">
      <c r="A160" s="21"/>
      <c r="B160" s="20"/>
      <c r="C160" s="110"/>
      <c r="D160" s="501"/>
      <c r="E160" s="37"/>
      <c r="F160" s="499"/>
      <c r="G160" s="499"/>
      <c r="H160" s="499"/>
      <c r="I160" s="500"/>
      <c r="J160" s="85"/>
      <c r="K160" s="85"/>
      <c r="L160" s="86"/>
      <c r="M160" s="498" t="s">
        <v>582</v>
      </c>
      <c r="N160" s="503">
        <v>616</v>
      </c>
      <c r="O160" s="14">
        <v>11</v>
      </c>
      <c r="P160" s="13">
        <v>1</v>
      </c>
      <c r="Q160" s="12"/>
      <c r="R160" s="10">
        <v>85</v>
      </c>
      <c r="S160" s="11">
        <v>0</v>
      </c>
      <c r="T160" s="10">
        <v>0</v>
      </c>
      <c r="U160" s="9">
        <v>0</v>
      </c>
      <c r="V160" s="564"/>
      <c r="W160" s="294"/>
      <c r="X160" s="565">
        <f t="shared" ref="X160:Z161" si="24">X161</f>
        <v>100000</v>
      </c>
      <c r="Y160" s="565">
        <f t="shared" si="24"/>
        <v>100000</v>
      </c>
      <c r="Z160" s="566">
        <f t="shared" si="24"/>
        <v>100000</v>
      </c>
      <c r="AA160" s="8"/>
      <c r="AB160" s="3"/>
    </row>
    <row r="161" spans="1:28" ht="78.75" x14ac:dyDescent="0.2">
      <c r="A161" s="21"/>
      <c r="B161" s="20"/>
      <c r="C161" s="110"/>
      <c r="D161" s="501"/>
      <c r="E161" s="37"/>
      <c r="F161" s="499"/>
      <c r="G161" s="499"/>
      <c r="H161" s="499"/>
      <c r="I161" s="500"/>
      <c r="J161" s="85"/>
      <c r="K161" s="85"/>
      <c r="L161" s="86"/>
      <c r="M161" s="498" t="s">
        <v>583</v>
      </c>
      <c r="N161" s="503">
        <v>616</v>
      </c>
      <c r="O161" s="14">
        <v>11</v>
      </c>
      <c r="P161" s="13">
        <v>1</v>
      </c>
      <c r="Q161" s="12"/>
      <c r="R161" s="10">
        <v>85</v>
      </c>
      <c r="S161" s="11">
        <v>8</v>
      </c>
      <c r="T161" s="10">
        <v>1</v>
      </c>
      <c r="U161" s="9">
        <v>91154</v>
      </c>
      <c r="V161" s="564"/>
      <c r="W161" s="294"/>
      <c r="X161" s="565">
        <f t="shared" si="24"/>
        <v>100000</v>
      </c>
      <c r="Y161" s="565">
        <f t="shared" si="24"/>
        <v>100000</v>
      </c>
      <c r="Z161" s="566">
        <f t="shared" si="24"/>
        <v>100000</v>
      </c>
      <c r="AA161" s="8"/>
      <c r="AB161" s="3"/>
    </row>
    <row r="162" spans="1:28" ht="47.25" x14ac:dyDescent="0.2">
      <c r="A162" s="21"/>
      <c r="B162" s="20"/>
      <c r="C162" s="110"/>
      <c r="D162" s="501"/>
      <c r="E162" s="37"/>
      <c r="F162" s="499"/>
      <c r="G162" s="499"/>
      <c r="H162" s="499"/>
      <c r="I162" s="500"/>
      <c r="J162" s="85"/>
      <c r="K162" s="85"/>
      <c r="L162" s="86"/>
      <c r="M162" s="498" t="s">
        <v>57</v>
      </c>
      <c r="N162" s="503">
        <v>616</v>
      </c>
      <c r="O162" s="14">
        <v>11</v>
      </c>
      <c r="P162" s="13">
        <v>1</v>
      </c>
      <c r="Q162" s="12"/>
      <c r="R162" s="10">
        <v>85</v>
      </c>
      <c r="S162" s="11" t="s">
        <v>699</v>
      </c>
      <c r="T162" s="10">
        <v>1</v>
      </c>
      <c r="U162" s="9">
        <v>91154</v>
      </c>
      <c r="V162" s="563">
        <v>240</v>
      </c>
      <c r="W162" s="294"/>
      <c r="X162" s="305">
        <v>100000</v>
      </c>
      <c r="Y162" s="305">
        <v>100000</v>
      </c>
      <c r="Z162" s="306">
        <v>100000</v>
      </c>
      <c r="AA162" s="8"/>
      <c r="AB162" s="3"/>
    </row>
    <row r="163" spans="1:28" ht="15.75" x14ac:dyDescent="0.2">
      <c r="A163" s="21"/>
      <c r="B163" s="20"/>
      <c r="C163" s="110"/>
      <c r="D163" s="501"/>
      <c r="E163" s="37"/>
      <c r="F163" s="499"/>
      <c r="G163" s="499"/>
      <c r="H163" s="499"/>
      <c r="I163" s="500"/>
      <c r="J163" s="85"/>
      <c r="K163" s="85"/>
      <c r="L163" s="86"/>
      <c r="M163" s="174" t="s">
        <v>584</v>
      </c>
      <c r="N163" s="656">
        <v>12</v>
      </c>
      <c r="O163" s="14"/>
      <c r="P163" s="13"/>
      <c r="Q163" s="12"/>
      <c r="R163" s="10"/>
      <c r="S163" s="11"/>
      <c r="T163" s="10"/>
      <c r="U163" s="9"/>
      <c r="V163" s="564"/>
      <c r="W163" s="294"/>
      <c r="X163" s="568">
        <f t="shared" ref="X163:Z165" si="25">X164</f>
        <v>0</v>
      </c>
      <c r="Y163" s="568">
        <f t="shared" si="25"/>
        <v>0</v>
      </c>
      <c r="Z163" s="324">
        <f t="shared" si="25"/>
        <v>0</v>
      </c>
      <c r="AA163" s="8"/>
      <c r="AB163" s="3"/>
    </row>
    <row r="164" spans="1:28" ht="66" customHeight="1" x14ac:dyDescent="0.2">
      <c r="A164" s="21"/>
      <c r="B164" s="20"/>
      <c r="C164" s="110"/>
      <c r="D164" s="501"/>
      <c r="E164" s="37"/>
      <c r="F164" s="499"/>
      <c r="G164" s="499"/>
      <c r="H164" s="499"/>
      <c r="I164" s="500"/>
      <c r="J164" s="85"/>
      <c r="K164" s="85"/>
      <c r="L164" s="86"/>
      <c r="M164" s="498" t="s">
        <v>737</v>
      </c>
      <c r="N164" s="503">
        <v>616</v>
      </c>
      <c r="O164" s="14">
        <v>12</v>
      </c>
      <c r="P164" s="13">
        <v>2</v>
      </c>
      <c r="Q164" s="12"/>
      <c r="R164" s="10"/>
      <c r="S164" s="11"/>
      <c r="T164" s="10"/>
      <c r="U164" s="9"/>
      <c r="V164" s="564"/>
      <c r="W164" s="294"/>
      <c r="X164" s="565">
        <f t="shared" si="25"/>
        <v>0</v>
      </c>
      <c r="Y164" s="565">
        <f t="shared" si="25"/>
        <v>0</v>
      </c>
      <c r="Z164" s="566">
        <f t="shared" si="25"/>
        <v>0</v>
      </c>
      <c r="AA164" s="8"/>
      <c r="AB164" s="3"/>
    </row>
    <row r="165" spans="1:28" ht="49.5" customHeight="1" x14ac:dyDescent="0.2">
      <c r="A165" s="21"/>
      <c r="B165" s="20"/>
      <c r="C165" s="110"/>
      <c r="D165" s="501"/>
      <c r="E165" s="37"/>
      <c r="F165" s="499"/>
      <c r="G165" s="499"/>
      <c r="H165" s="499"/>
      <c r="I165" s="500"/>
      <c r="J165" s="85"/>
      <c r="K165" s="85"/>
      <c r="L165" s="86"/>
      <c r="M165" s="498" t="s">
        <v>585</v>
      </c>
      <c r="N165" s="503">
        <v>616</v>
      </c>
      <c r="O165" s="14">
        <v>12</v>
      </c>
      <c r="P165" s="13">
        <v>2</v>
      </c>
      <c r="Q165" s="12"/>
      <c r="R165" s="10">
        <v>86</v>
      </c>
      <c r="S165" s="11">
        <v>0</v>
      </c>
      <c r="T165" s="10">
        <v>2</v>
      </c>
      <c r="U165" s="9">
        <v>0</v>
      </c>
      <c r="V165" s="564"/>
      <c r="W165" s="294"/>
      <c r="X165" s="565">
        <f t="shared" si="25"/>
        <v>0</v>
      </c>
      <c r="Y165" s="565">
        <f t="shared" si="25"/>
        <v>0</v>
      </c>
      <c r="Z165" s="566">
        <f t="shared" si="25"/>
        <v>0</v>
      </c>
      <c r="AA165" s="8"/>
      <c r="AB165" s="3"/>
    </row>
    <row r="166" spans="1:28" ht="31.5" x14ac:dyDescent="0.2">
      <c r="A166" s="21"/>
      <c r="B166" s="20"/>
      <c r="C166" s="110"/>
      <c r="D166" s="506"/>
      <c r="E166" s="37"/>
      <c r="F166" s="509"/>
      <c r="G166" s="509"/>
      <c r="H166" s="509"/>
      <c r="I166" s="510"/>
      <c r="J166" s="85"/>
      <c r="K166" s="85"/>
      <c r="L166" s="86"/>
      <c r="M166" s="512" t="s">
        <v>586</v>
      </c>
      <c r="N166" s="516">
        <v>616</v>
      </c>
      <c r="O166" s="559">
        <v>12</v>
      </c>
      <c r="P166" s="13">
        <v>2</v>
      </c>
      <c r="Q166" s="12"/>
      <c r="R166" s="560">
        <v>86</v>
      </c>
      <c r="S166" s="11">
        <v>0</v>
      </c>
      <c r="T166" s="560">
        <v>2</v>
      </c>
      <c r="U166" s="9">
        <v>90011</v>
      </c>
      <c r="V166" s="564"/>
      <c r="W166" s="294"/>
      <c r="X166" s="565">
        <f>X167+X168</f>
        <v>0</v>
      </c>
      <c r="Y166" s="565">
        <f>Y167+Y168</f>
        <v>0</v>
      </c>
      <c r="Z166" s="566">
        <f>Z167+Z168</f>
        <v>0</v>
      </c>
      <c r="AA166" s="8"/>
      <c r="AB166" s="3"/>
    </row>
    <row r="167" spans="1:28" ht="47.25" x14ac:dyDescent="0.2">
      <c r="A167" s="21"/>
      <c r="B167" s="20"/>
      <c r="C167" s="110"/>
      <c r="D167" s="506"/>
      <c r="E167" s="37"/>
      <c r="F167" s="509"/>
      <c r="G167" s="509"/>
      <c r="H167" s="509"/>
      <c r="I167" s="510"/>
      <c r="J167" s="85"/>
      <c r="K167" s="85"/>
      <c r="L167" s="86"/>
      <c r="M167" s="512" t="s">
        <v>57</v>
      </c>
      <c r="N167" s="516">
        <v>616</v>
      </c>
      <c r="O167" s="559">
        <v>12</v>
      </c>
      <c r="P167" s="13">
        <v>2</v>
      </c>
      <c r="Q167" s="12"/>
      <c r="R167" s="560">
        <v>86</v>
      </c>
      <c r="S167" s="11">
        <v>0</v>
      </c>
      <c r="T167" s="560">
        <v>2</v>
      </c>
      <c r="U167" s="9">
        <v>90011</v>
      </c>
      <c r="V167" s="563">
        <v>240</v>
      </c>
      <c r="W167" s="294"/>
      <c r="X167" s="305"/>
      <c r="Y167" s="305"/>
      <c r="Z167" s="306"/>
      <c r="AA167" s="8"/>
      <c r="AB167" s="3"/>
    </row>
    <row r="168" spans="1:28" ht="75.75" customHeight="1" x14ac:dyDescent="0.2">
      <c r="A168" s="21"/>
      <c r="B168" s="20"/>
      <c r="C168" s="110"/>
      <c r="D168" s="664"/>
      <c r="E168" s="37"/>
      <c r="F168" s="662"/>
      <c r="G168" s="662"/>
      <c r="H168" s="662"/>
      <c r="I168" s="663"/>
      <c r="J168" s="85"/>
      <c r="K168" s="85"/>
      <c r="L168" s="86"/>
      <c r="M168" s="660" t="s">
        <v>607</v>
      </c>
      <c r="N168" s="666">
        <v>616</v>
      </c>
      <c r="O168" s="657">
        <v>12</v>
      </c>
      <c r="P168" s="13">
        <v>2</v>
      </c>
      <c r="Q168" s="12"/>
      <c r="R168" s="658">
        <v>86</v>
      </c>
      <c r="S168" s="11">
        <v>0</v>
      </c>
      <c r="T168" s="658">
        <v>2</v>
      </c>
      <c r="U168" s="9">
        <v>90011</v>
      </c>
      <c r="V168" s="563">
        <v>810</v>
      </c>
      <c r="W168" s="294"/>
      <c r="X168" s="305"/>
      <c r="Y168" s="305"/>
      <c r="Z168" s="306"/>
      <c r="AA168" s="8"/>
      <c r="AB168" s="3"/>
    </row>
    <row r="169" spans="1:28" ht="15.75" x14ac:dyDescent="0.2">
      <c r="A169" s="21"/>
      <c r="B169" s="20"/>
      <c r="C169" s="110"/>
      <c r="D169" s="38"/>
      <c r="E169" s="37"/>
      <c r="F169" s="36"/>
      <c r="G169" s="36"/>
      <c r="H169" s="36"/>
      <c r="I169" s="35"/>
      <c r="J169" s="85"/>
      <c r="K169" s="85"/>
      <c r="L169" s="86"/>
      <c r="M169" s="101" t="s">
        <v>187</v>
      </c>
      <c r="N169" s="15"/>
      <c r="O169" s="14"/>
      <c r="P169" s="13"/>
      <c r="Q169" s="12"/>
      <c r="R169" s="10"/>
      <c r="S169" s="11"/>
      <c r="T169" s="87"/>
      <c r="U169" s="88"/>
      <c r="V169" s="319"/>
      <c r="W169" s="294"/>
      <c r="X169" s="320">
        <f>X144+X131+X107+X88+X67+X60+X16+X157+X163</f>
        <v>22062958</v>
      </c>
      <c r="Y169" s="320">
        <f>Y144+Y131+Y107+Y88+Y67+Y60+Y16+Y157+Y163</f>
        <v>20123528</v>
      </c>
      <c r="Z169" s="321">
        <f>Z144+Z131+Z107+Z88+Z67+Z60+Z16+Z157+Z163</f>
        <v>19494783</v>
      </c>
      <c r="AA169" s="8"/>
      <c r="AB169" s="3"/>
    </row>
    <row r="170" spans="1:28" ht="18.75" customHeight="1" thickBot="1" x14ac:dyDescent="0.25">
      <c r="A170" s="21"/>
      <c r="B170" s="20"/>
      <c r="C170" s="110"/>
      <c r="D170" s="874" t="s">
        <v>3</v>
      </c>
      <c r="E170" s="875"/>
      <c r="F170" s="875"/>
      <c r="G170" s="875"/>
      <c r="H170" s="875"/>
      <c r="I170" s="875"/>
      <c r="J170" s="877"/>
      <c r="K170" s="877"/>
      <c r="L170" s="878"/>
      <c r="M170" s="874"/>
      <c r="N170" s="82">
        <v>610</v>
      </c>
      <c r="O170" s="83"/>
      <c r="P170" s="83" t="s">
        <v>1</v>
      </c>
      <c r="Q170" s="12" t="s">
        <v>1</v>
      </c>
      <c r="R170" s="866" t="s">
        <v>1</v>
      </c>
      <c r="S170" s="867"/>
      <c r="T170" s="867"/>
      <c r="U170" s="868"/>
      <c r="V170" s="322"/>
      <c r="W170" s="294"/>
      <c r="X170" s="323">
        <v>0</v>
      </c>
      <c r="Y170" s="323">
        <v>508826</v>
      </c>
      <c r="Z170" s="324">
        <v>1010800</v>
      </c>
      <c r="AA170" s="8"/>
      <c r="AB170" s="3"/>
    </row>
    <row r="171" spans="1:28" ht="21.75" customHeight="1" thickBot="1" x14ac:dyDescent="0.25">
      <c r="A171" s="4"/>
      <c r="B171" s="6"/>
      <c r="C171" s="120"/>
      <c r="D171" s="121"/>
      <c r="E171" s="121"/>
      <c r="F171" s="121"/>
      <c r="G171" s="121"/>
      <c r="H171" s="121"/>
      <c r="I171" s="121"/>
      <c r="J171" s="121"/>
      <c r="K171" s="121"/>
      <c r="L171" s="5"/>
      <c r="M171" s="208" t="s">
        <v>0</v>
      </c>
      <c r="N171" s="209"/>
      <c r="O171" s="209"/>
      <c r="P171" s="209"/>
      <c r="Q171" s="210"/>
      <c r="R171" s="209"/>
      <c r="S171" s="209"/>
      <c r="T171" s="209"/>
      <c r="U171" s="209"/>
      <c r="V171" s="325"/>
      <c r="W171" s="326"/>
      <c r="X171" s="327">
        <f>X169+X170</f>
        <v>22062958</v>
      </c>
      <c r="Y171" s="327">
        <f t="shared" ref="Y171:Z171" si="26">Y169+Y170</f>
        <v>20632354</v>
      </c>
      <c r="Z171" s="328">
        <f t="shared" si="26"/>
        <v>20505583</v>
      </c>
      <c r="AA171" s="3"/>
      <c r="AB171" s="2"/>
    </row>
    <row r="172" spans="1:28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3"/>
      <c r="X172" s="2"/>
      <c r="Y172" s="4"/>
      <c r="Z172" s="3"/>
      <c r="AA172" s="3"/>
      <c r="AB172" s="2"/>
    </row>
  </sheetData>
  <mergeCells count="119">
    <mergeCell ref="M8:Z10"/>
    <mergeCell ref="R51:U51"/>
    <mergeCell ref="R52:U52"/>
    <mergeCell ref="R54:U54"/>
    <mergeCell ref="R56:U56"/>
    <mergeCell ref="R53:U53"/>
    <mergeCell ref="J156:M156"/>
    <mergeCell ref="G153:M153"/>
    <mergeCell ref="G134:M134"/>
    <mergeCell ref="H154:M154"/>
    <mergeCell ref="I136:M136"/>
    <mergeCell ref="I140:M140"/>
    <mergeCell ref="I149:M149"/>
    <mergeCell ref="I155:M155"/>
    <mergeCell ref="I129:M129"/>
    <mergeCell ref="F152:M152"/>
    <mergeCell ref="G147:M147"/>
    <mergeCell ref="E145:M145"/>
    <mergeCell ref="E151:M151"/>
    <mergeCell ref="H148:M148"/>
    <mergeCell ref="J141:M141"/>
    <mergeCell ref="J150:M150"/>
    <mergeCell ref="F133:M133"/>
    <mergeCell ref="F146:M146"/>
    <mergeCell ref="D144:M144"/>
    <mergeCell ref="H75:M75"/>
    <mergeCell ref="H81:M81"/>
    <mergeCell ref="J97:M97"/>
    <mergeCell ref="F109:M109"/>
    <mergeCell ref="F117:M117"/>
    <mergeCell ref="D107:M107"/>
    <mergeCell ref="I64:M64"/>
    <mergeCell ref="I70:M70"/>
    <mergeCell ref="I76:M76"/>
    <mergeCell ref="I82:M82"/>
    <mergeCell ref="I93:M93"/>
    <mergeCell ref="I96:M96"/>
    <mergeCell ref="J71:M71"/>
    <mergeCell ref="J77:M77"/>
    <mergeCell ref="J83:M83"/>
    <mergeCell ref="J65:M65"/>
    <mergeCell ref="J66:M66"/>
    <mergeCell ref="H101:M101"/>
    <mergeCell ref="H104:M104"/>
    <mergeCell ref="G100:M100"/>
    <mergeCell ref="G110:M110"/>
    <mergeCell ref="I102:M102"/>
    <mergeCell ref="H128:M128"/>
    <mergeCell ref="H135:M135"/>
    <mergeCell ref="H139:M139"/>
    <mergeCell ref="J103:M103"/>
    <mergeCell ref="J106:M106"/>
    <mergeCell ref="J113:M113"/>
    <mergeCell ref="J121:M121"/>
    <mergeCell ref="J127:M127"/>
    <mergeCell ref="I120:M120"/>
    <mergeCell ref="I126:M126"/>
    <mergeCell ref="G118:M118"/>
    <mergeCell ref="G124:M124"/>
    <mergeCell ref="H111:M111"/>
    <mergeCell ref="H119:M119"/>
    <mergeCell ref="I105:M105"/>
    <mergeCell ref="I112:M112"/>
    <mergeCell ref="H125:M125"/>
    <mergeCell ref="E122:M122"/>
    <mergeCell ref="E132:M132"/>
    <mergeCell ref="D131:M131"/>
    <mergeCell ref="G138:M138"/>
    <mergeCell ref="J130:M130"/>
    <mergeCell ref="J137:M137"/>
    <mergeCell ref="F123:M123"/>
    <mergeCell ref="F19:M19"/>
    <mergeCell ref="F23:M23"/>
    <mergeCell ref="F43:M43"/>
    <mergeCell ref="F62:M62"/>
    <mergeCell ref="F69:M69"/>
    <mergeCell ref="E72:M72"/>
    <mergeCell ref="E78:M78"/>
    <mergeCell ref="E89:M89"/>
    <mergeCell ref="E98:M98"/>
    <mergeCell ref="G74:M74"/>
    <mergeCell ref="G80:M80"/>
    <mergeCell ref="G91:M91"/>
    <mergeCell ref="J50:M50"/>
    <mergeCell ref="H63:M63"/>
    <mergeCell ref="J21:M21"/>
    <mergeCell ref="J26:M26"/>
    <mergeCell ref="J27:M27"/>
    <mergeCell ref="J45:M45"/>
    <mergeCell ref="J48:M48"/>
    <mergeCell ref="J49:M49"/>
    <mergeCell ref="H24:M24"/>
    <mergeCell ref="H92:M92"/>
    <mergeCell ref="H95:M95"/>
    <mergeCell ref="J94:M94"/>
    <mergeCell ref="R170:U170"/>
    <mergeCell ref="R13:U13"/>
    <mergeCell ref="R14:U14"/>
    <mergeCell ref="C15:M15"/>
    <mergeCell ref="D16:M16"/>
    <mergeCell ref="D60:M60"/>
    <mergeCell ref="D67:M67"/>
    <mergeCell ref="I20:M20"/>
    <mergeCell ref="I25:M25"/>
    <mergeCell ref="I44:M44"/>
    <mergeCell ref="I47:M47"/>
    <mergeCell ref="D170:M170"/>
    <mergeCell ref="E18:M18"/>
    <mergeCell ref="E22:M22"/>
    <mergeCell ref="E42:M42"/>
    <mergeCell ref="E61:M61"/>
    <mergeCell ref="E68:M68"/>
    <mergeCell ref="E108:M108"/>
    <mergeCell ref="E116:M116"/>
    <mergeCell ref="F73:M73"/>
    <mergeCell ref="F79:M79"/>
    <mergeCell ref="F90:M90"/>
    <mergeCell ref="F99:M99"/>
    <mergeCell ref="D88:M88"/>
  </mergeCells>
  <pageMargins left="0.196850393700787" right="0.196850393700787" top="0.39370078740157499" bottom="0.196850393700787" header="0.196850393700787" footer="0.196850393700787"/>
  <pageSetup paperSize="9" scale="75" fitToHeight="0" orientation="portrait" r:id="rId1"/>
  <headerFooter alignWithMargins="0">
    <oddHeader>&amp;CСтраница &amp;P из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workbookViewId="0">
      <selection activeCell="Y21" sqref="Y21"/>
    </sheetView>
  </sheetViews>
  <sheetFormatPr defaultColWidth="9.140625" defaultRowHeight="12.75" x14ac:dyDescent="0.2"/>
  <cols>
    <col min="1" max="1" width="0.5703125" style="1" customWidth="1"/>
    <col min="2" max="13" width="0" style="1" hidden="1" customWidth="1"/>
    <col min="14" max="14" width="50" style="1" customWidth="1"/>
    <col min="15" max="15" width="0" style="1" hidden="1" customWidth="1"/>
    <col min="16" max="16" width="5.42578125" style="1" customWidth="1"/>
    <col min="17" max="17" width="5.28515625" style="1" customWidth="1"/>
    <col min="18" max="24" width="0" style="1" hidden="1" customWidth="1"/>
    <col min="25" max="25" width="14.7109375" style="1" customWidth="1"/>
    <col min="26" max="26" width="14.85546875" style="1" customWidth="1"/>
    <col min="27" max="27" width="14.42578125" style="1" customWidth="1"/>
    <col min="28" max="28" width="1" style="1" hidden="1" customWidth="1"/>
    <col min="29" max="29" width="1.140625" style="1" customWidth="1"/>
    <col min="30" max="256" width="9.140625" style="1" customWidth="1"/>
    <col min="257" max="16384" width="9.140625" style="1"/>
  </cols>
  <sheetData>
    <row r="1" spans="1:29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2"/>
      <c r="Z1" s="75"/>
      <c r="AA1" s="2"/>
      <c r="AB1" s="3"/>
      <c r="AC1" s="2"/>
    </row>
    <row r="2" spans="1:29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8"/>
      <c r="X2" s="76"/>
      <c r="Y2" s="127" t="s">
        <v>621</v>
      </c>
      <c r="Z2" s="75"/>
      <c r="AA2" s="2"/>
      <c r="AB2" s="3"/>
      <c r="AC2" s="2"/>
    </row>
    <row r="3" spans="1:29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8"/>
      <c r="X3" s="76"/>
      <c r="Y3" s="127" t="s">
        <v>185</v>
      </c>
      <c r="Z3" s="75"/>
      <c r="AA3" s="2"/>
      <c r="AB3" s="3"/>
      <c r="AC3" s="2"/>
    </row>
    <row r="4" spans="1:29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8"/>
      <c r="X4" s="76"/>
      <c r="Y4" s="127" t="s">
        <v>184</v>
      </c>
      <c r="Z4" s="75"/>
      <c r="AA4" s="3"/>
      <c r="AB4" s="3"/>
      <c r="AC4" s="2"/>
    </row>
    <row r="5" spans="1:29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"/>
      <c r="P5" s="4"/>
      <c r="Q5" s="2"/>
      <c r="R5" s="79"/>
      <c r="S5" s="81"/>
      <c r="T5" s="79"/>
      <c r="U5" s="79"/>
      <c r="V5" s="79"/>
      <c r="W5" s="78"/>
      <c r="X5" s="80"/>
      <c r="Y5" s="127" t="s">
        <v>576</v>
      </c>
      <c r="Z5" s="79"/>
      <c r="AA5" s="73"/>
      <c r="AB5" s="3"/>
      <c r="AC5" s="2"/>
    </row>
    <row r="6" spans="1:29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8"/>
      <c r="X6" s="76"/>
      <c r="Y6" s="127" t="s">
        <v>740</v>
      </c>
      <c r="Z6" s="75"/>
      <c r="AA6" s="2"/>
      <c r="AB6" s="3"/>
      <c r="AC6" s="2"/>
    </row>
    <row r="7" spans="1:29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5"/>
      <c r="AA7" s="3"/>
      <c r="AB7" s="3"/>
      <c r="AC7" s="2"/>
    </row>
    <row r="8" spans="1:29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3"/>
      <c r="AC8" s="2"/>
    </row>
    <row r="9" spans="1:29" ht="12.75" customHeight="1" x14ac:dyDescent="0.25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903" t="s">
        <v>741</v>
      </c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3"/>
      <c r="AC9" s="2"/>
    </row>
    <row r="10" spans="1:29" ht="12.75" customHeight="1" x14ac:dyDescent="0.25">
      <c r="A10" s="74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3"/>
      <c r="AC10" s="2"/>
    </row>
    <row r="11" spans="1:29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3"/>
      <c r="AC11" s="2"/>
    </row>
    <row r="12" spans="1:29" ht="24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128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3"/>
      <c r="AC12" s="2"/>
    </row>
    <row r="13" spans="1:29" ht="12.75" customHeight="1" thickBot="1" x14ac:dyDescent="0.3">
      <c r="A13" s="70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8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  <c r="AA13" s="131" t="s">
        <v>182</v>
      </c>
      <c r="AB13" s="3"/>
      <c r="AC13" s="2"/>
    </row>
    <row r="14" spans="1:29" ht="42" customHeight="1" thickBot="1" x14ac:dyDescent="0.25">
      <c r="A14" s="7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5"/>
      <c r="M14" s="64"/>
      <c r="N14" s="132" t="s">
        <v>181</v>
      </c>
      <c r="O14" s="133" t="s">
        <v>180</v>
      </c>
      <c r="P14" s="134" t="s">
        <v>179</v>
      </c>
      <c r="Q14" s="134" t="s">
        <v>178</v>
      </c>
      <c r="R14" s="135" t="s">
        <v>177</v>
      </c>
      <c r="S14" s="905" t="s">
        <v>176</v>
      </c>
      <c r="T14" s="905"/>
      <c r="U14" s="905"/>
      <c r="V14" s="905"/>
      <c r="W14" s="133" t="s">
        <v>175</v>
      </c>
      <c r="X14" s="134" t="s">
        <v>174</v>
      </c>
      <c r="Y14" s="134">
        <v>2021</v>
      </c>
      <c r="Z14" s="132">
        <v>2022</v>
      </c>
      <c r="AA14" s="136">
        <v>2023</v>
      </c>
      <c r="AB14" s="58"/>
      <c r="AC14" s="3"/>
    </row>
    <row r="15" spans="1:29" ht="12" customHeight="1" thickBot="1" x14ac:dyDescent="0.25">
      <c r="A15" s="49"/>
      <c r="B15" s="54"/>
      <c r="C15" s="137"/>
      <c r="D15" s="55"/>
      <c r="E15" s="54"/>
      <c r="F15" s="54"/>
      <c r="G15" s="54"/>
      <c r="H15" s="54"/>
      <c r="I15" s="54"/>
      <c r="J15" s="54"/>
      <c r="K15" s="54"/>
      <c r="L15" s="54"/>
      <c r="M15" s="53"/>
      <c r="N15" s="138">
        <v>1</v>
      </c>
      <c r="O15" s="139">
        <v>2</v>
      </c>
      <c r="P15" s="138">
        <v>2</v>
      </c>
      <c r="Q15" s="138">
        <v>3</v>
      </c>
      <c r="R15" s="140">
        <v>5</v>
      </c>
      <c r="S15" s="906">
        <v>5</v>
      </c>
      <c r="T15" s="906"/>
      <c r="U15" s="906"/>
      <c r="V15" s="906"/>
      <c r="W15" s="141">
        <v>6</v>
      </c>
      <c r="X15" s="139">
        <v>7</v>
      </c>
      <c r="Y15" s="138">
        <v>4</v>
      </c>
      <c r="Z15" s="138">
        <v>5</v>
      </c>
      <c r="AA15" s="138">
        <v>6</v>
      </c>
      <c r="AB15" s="49"/>
      <c r="AC15" s="3"/>
    </row>
    <row r="16" spans="1:29" ht="15" customHeight="1" x14ac:dyDescent="0.2">
      <c r="A16" s="21"/>
      <c r="B16" s="142"/>
      <c r="C16" s="143"/>
      <c r="D16" s="907" t="s">
        <v>173</v>
      </c>
      <c r="E16" s="907"/>
      <c r="F16" s="907"/>
      <c r="G16" s="907"/>
      <c r="H16" s="907"/>
      <c r="I16" s="907"/>
      <c r="J16" s="907"/>
      <c r="K16" s="907"/>
      <c r="L16" s="907"/>
      <c r="M16" s="907"/>
      <c r="N16" s="907"/>
      <c r="O16" s="908"/>
      <c r="P16" s="144">
        <v>1</v>
      </c>
      <c r="Q16" s="145" t="s">
        <v>5</v>
      </c>
      <c r="R16" s="146" t="s">
        <v>188</v>
      </c>
      <c r="S16" s="147" t="s">
        <v>5</v>
      </c>
      <c r="T16" s="148" t="s">
        <v>6</v>
      </c>
      <c r="U16" s="147" t="s">
        <v>5</v>
      </c>
      <c r="V16" s="149" t="s">
        <v>4</v>
      </c>
      <c r="W16" s="909"/>
      <c r="X16" s="910"/>
      <c r="Y16" s="329">
        <f>Y17+Y18+Y20+Y19</f>
        <v>13035780</v>
      </c>
      <c r="Z16" s="329">
        <f>Z17+Z18+Z20</f>
        <v>12607861</v>
      </c>
      <c r="AA16" s="329">
        <f>AA17+AA18+AA20</f>
        <v>12580682</v>
      </c>
      <c r="AB16" s="150"/>
      <c r="AC16" s="151"/>
    </row>
    <row r="17" spans="1:29" ht="49.5" customHeight="1" x14ac:dyDescent="0.2">
      <c r="A17" s="21"/>
      <c r="B17" s="152"/>
      <c r="C17" s="153"/>
      <c r="D17" s="154"/>
      <c r="E17" s="911" t="s">
        <v>172</v>
      </c>
      <c r="F17" s="911"/>
      <c r="G17" s="911"/>
      <c r="H17" s="911"/>
      <c r="I17" s="911"/>
      <c r="J17" s="911"/>
      <c r="K17" s="911"/>
      <c r="L17" s="911"/>
      <c r="M17" s="911"/>
      <c r="N17" s="911"/>
      <c r="O17" s="912"/>
      <c r="P17" s="14">
        <v>1</v>
      </c>
      <c r="Q17" s="13">
        <v>2</v>
      </c>
      <c r="R17" s="155" t="s">
        <v>188</v>
      </c>
      <c r="S17" s="13" t="s">
        <v>5</v>
      </c>
      <c r="T17" s="156" t="s">
        <v>6</v>
      </c>
      <c r="U17" s="13" t="s">
        <v>5</v>
      </c>
      <c r="V17" s="157" t="s">
        <v>4</v>
      </c>
      <c r="W17" s="913"/>
      <c r="X17" s="914"/>
      <c r="Y17" s="285">
        <v>1435864</v>
      </c>
      <c r="Z17" s="285">
        <v>1435864</v>
      </c>
      <c r="AA17" s="285">
        <v>1435864</v>
      </c>
      <c r="AB17" s="159"/>
      <c r="AC17" s="151"/>
    </row>
    <row r="18" spans="1:29" ht="65.25" customHeight="1" x14ac:dyDescent="0.2">
      <c r="A18" s="21"/>
      <c r="B18" s="152"/>
      <c r="C18" s="153"/>
      <c r="D18" s="154"/>
      <c r="E18" s="911" t="s">
        <v>168</v>
      </c>
      <c r="F18" s="911"/>
      <c r="G18" s="911"/>
      <c r="H18" s="911"/>
      <c r="I18" s="911"/>
      <c r="J18" s="911"/>
      <c r="K18" s="911"/>
      <c r="L18" s="911"/>
      <c r="M18" s="911"/>
      <c r="N18" s="911"/>
      <c r="O18" s="912"/>
      <c r="P18" s="14">
        <v>1</v>
      </c>
      <c r="Q18" s="13">
        <v>4</v>
      </c>
      <c r="R18" s="155" t="s">
        <v>188</v>
      </c>
      <c r="S18" s="13" t="s">
        <v>5</v>
      </c>
      <c r="T18" s="156" t="s">
        <v>6</v>
      </c>
      <c r="U18" s="13" t="s">
        <v>5</v>
      </c>
      <c r="V18" s="157" t="s">
        <v>4</v>
      </c>
      <c r="W18" s="913"/>
      <c r="X18" s="914"/>
      <c r="Y18" s="285">
        <v>3539509</v>
      </c>
      <c r="Z18" s="285">
        <v>3522785</v>
      </c>
      <c r="AA18" s="285">
        <v>3527445</v>
      </c>
      <c r="AB18" s="159"/>
      <c r="AC18" s="151"/>
    </row>
    <row r="19" spans="1:29" ht="52.5" customHeight="1" x14ac:dyDescent="0.25">
      <c r="A19" s="21"/>
      <c r="B19" s="152"/>
      <c r="C19" s="153"/>
      <c r="D19" s="701"/>
      <c r="E19" s="703"/>
      <c r="F19" s="703"/>
      <c r="G19" s="703"/>
      <c r="H19" s="703"/>
      <c r="I19" s="703"/>
      <c r="J19" s="703"/>
      <c r="K19" s="703"/>
      <c r="L19" s="703"/>
      <c r="M19" s="703"/>
      <c r="N19" s="727" t="s">
        <v>639</v>
      </c>
      <c r="O19" s="704"/>
      <c r="P19" s="691">
        <v>1</v>
      </c>
      <c r="Q19" s="13">
        <v>6</v>
      </c>
      <c r="R19" s="155"/>
      <c r="S19" s="13"/>
      <c r="T19" s="156"/>
      <c r="U19" s="13"/>
      <c r="V19" s="157"/>
      <c r="W19" s="705"/>
      <c r="X19" s="706"/>
      <c r="Y19" s="285">
        <v>56700</v>
      </c>
      <c r="Z19" s="285"/>
      <c r="AA19" s="285"/>
      <c r="AB19" s="159"/>
      <c r="AC19" s="151"/>
    </row>
    <row r="20" spans="1:29" ht="15" customHeight="1" x14ac:dyDescent="0.2">
      <c r="A20" s="21"/>
      <c r="B20" s="152"/>
      <c r="C20" s="153"/>
      <c r="D20" s="154"/>
      <c r="E20" s="911" t="s">
        <v>162</v>
      </c>
      <c r="F20" s="911"/>
      <c r="G20" s="911"/>
      <c r="H20" s="911"/>
      <c r="I20" s="911"/>
      <c r="J20" s="911"/>
      <c r="K20" s="911"/>
      <c r="L20" s="911"/>
      <c r="M20" s="911"/>
      <c r="N20" s="911"/>
      <c r="O20" s="912"/>
      <c r="P20" s="14">
        <v>1</v>
      </c>
      <c r="Q20" s="13">
        <v>13</v>
      </c>
      <c r="R20" s="155" t="s">
        <v>188</v>
      </c>
      <c r="S20" s="13" t="s">
        <v>5</v>
      </c>
      <c r="T20" s="156" t="s">
        <v>6</v>
      </c>
      <c r="U20" s="13" t="s">
        <v>5</v>
      </c>
      <c r="V20" s="157" t="s">
        <v>4</v>
      </c>
      <c r="W20" s="913"/>
      <c r="X20" s="914"/>
      <c r="Y20" s="285">
        <v>8003707</v>
      </c>
      <c r="Z20" s="285">
        <v>7649212</v>
      </c>
      <c r="AA20" s="285">
        <v>7617373</v>
      </c>
      <c r="AB20" s="159"/>
      <c r="AC20" s="151"/>
    </row>
    <row r="21" spans="1:29" ht="15" customHeight="1" x14ac:dyDescent="0.2">
      <c r="A21" s="21"/>
      <c r="B21" s="152"/>
      <c r="C21" s="160"/>
      <c r="D21" s="915" t="s">
        <v>151</v>
      </c>
      <c r="E21" s="915"/>
      <c r="F21" s="915"/>
      <c r="G21" s="915"/>
      <c r="H21" s="915"/>
      <c r="I21" s="915"/>
      <c r="J21" s="915"/>
      <c r="K21" s="915"/>
      <c r="L21" s="915"/>
      <c r="M21" s="915"/>
      <c r="N21" s="915"/>
      <c r="O21" s="916"/>
      <c r="P21" s="84">
        <v>2</v>
      </c>
      <c r="Q21" s="83" t="s">
        <v>5</v>
      </c>
      <c r="R21" s="155" t="s">
        <v>188</v>
      </c>
      <c r="S21" s="13" t="s">
        <v>5</v>
      </c>
      <c r="T21" s="156" t="s">
        <v>6</v>
      </c>
      <c r="U21" s="13" t="s">
        <v>5</v>
      </c>
      <c r="V21" s="157" t="s">
        <v>4</v>
      </c>
      <c r="W21" s="917"/>
      <c r="X21" s="918"/>
      <c r="Y21" s="330">
        <f>Y22</f>
        <v>254903</v>
      </c>
      <c r="Z21" s="330">
        <f>Z22</f>
        <v>257554</v>
      </c>
      <c r="AA21" s="330">
        <f>AA22</f>
        <v>267783</v>
      </c>
      <c r="AB21" s="159"/>
      <c r="AC21" s="151"/>
    </row>
    <row r="22" spans="1:29" ht="15" customHeight="1" x14ac:dyDescent="0.2">
      <c r="A22" s="21"/>
      <c r="B22" s="152"/>
      <c r="C22" s="153"/>
      <c r="D22" s="154"/>
      <c r="E22" s="911" t="s">
        <v>150</v>
      </c>
      <c r="F22" s="911"/>
      <c r="G22" s="911"/>
      <c r="H22" s="911"/>
      <c r="I22" s="911"/>
      <c r="J22" s="911"/>
      <c r="K22" s="911"/>
      <c r="L22" s="911"/>
      <c r="M22" s="911"/>
      <c r="N22" s="911"/>
      <c r="O22" s="912"/>
      <c r="P22" s="14">
        <v>2</v>
      </c>
      <c r="Q22" s="13">
        <v>3</v>
      </c>
      <c r="R22" s="155" t="s">
        <v>188</v>
      </c>
      <c r="S22" s="13" t="s">
        <v>5</v>
      </c>
      <c r="T22" s="156" t="s">
        <v>6</v>
      </c>
      <c r="U22" s="13" t="s">
        <v>5</v>
      </c>
      <c r="V22" s="157" t="s">
        <v>4</v>
      </c>
      <c r="W22" s="913"/>
      <c r="X22" s="914"/>
      <c r="Y22" s="285">
        <v>254903</v>
      </c>
      <c r="Z22" s="285">
        <v>257554</v>
      </c>
      <c r="AA22" s="285">
        <v>267783</v>
      </c>
      <c r="AB22" s="159"/>
      <c r="AC22" s="151"/>
    </row>
    <row r="23" spans="1:29" ht="29.25" customHeight="1" x14ac:dyDescent="0.2">
      <c r="A23" s="21"/>
      <c r="B23" s="152"/>
      <c r="C23" s="160"/>
      <c r="D23" s="915" t="s">
        <v>139</v>
      </c>
      <c r="E23" s="915"/>
      <c r="F23" s="915"/>
      <c r="G23" s="915"/>
      <c r="H23" s="915"/>
      <c r="I23" s="915"/>
      <c r="J23" s="915"/>
      <c r="K23" s="915"/>
      <c r="L23" s="915"/>
      <c r="M23" s="915"/>
      <c r="N23" s="915"/>
      <c r="O23" s="916"/>
      <c r="P23" s="84">
        <v>3</v>
      </c>
      <c r="Q23" s="83" t="s">
        <v>5</v>
      </c>
      <c r="R23" s="155" t="s">
        <v>188</v>
      </c>
      <c r="S23" s="13" t="s">
        <v>5</v>
      </c>
      <c r="T23" s="156" t="s">
        <v>6</v>
      </c>
      <c r="U23" s="13" t="s">
        <v>5</v>
      </c>
      <c r="V23" s="157" t="s">
        <v>4</v>
      </c>
      <c r="W23" s="917"/>
      <c r="X23" s="918"/>
      <c r="Y23" s="330">
        <f>Y24+Y25+Y26+Y27</f>
        <v>311800</v>
      </c>
      <c r="Z23" s="330">
        <f>Z24+Z25+Z26+Z27</f>
        <v>361200</v>
      </c>
      <c r="AA23" s="330">
        <f>AA24+AA25+AA26+AA27</f>
        <v>361200</v>
      </c>
      <c r="AB23" s="159"/>
      <c r="AC23" s="151"/>
    </row>
    <row r="24" spans="1:29" ht="15" customHeight="1" x14ac:dyDescent="0.2">
      <c r="A24" s="21"/>
      <c r="B24" s="152"/>
      <c r="C24" s="153"/>
      <c r="D24" s="154"/>
      <c r="E24" s="911" t="s">
        <v>138</v>
      </c>
      <c r="F24" s="911"/>
      <c r="G24" s="911"/>
      <c r="H24" s="911"/>
      <c r="I24" s="911"/>
      <c r="J24" s="911"/>
      <c r="K24" s="911"/>
      <c r="L24" s="911"/>
      <c r="M24" s="911"/>
      <c r="N24" s="911"/>
      <c r="O24" s="912"/>
      <c r="P24" s="14">
        <v>3</v>
      </c>
      <c r="Q24" s="13">
        <v>4</v>
      </c>
      <c r="R24" s="155" t="s">
        <v>188</v>
      </c>
      <c r="S24" s="13" t="s">
        <v>5</v>
      </c>
      <c r="T24" s="156" t="s">
        <v>6</v>
      </c>
      <c r="U24" s="13" t="s">
        <v>5</v>
      </c>
      <c r="V24" s="157" t="s">
        <v>4</v>
      </c>
      <c r="W24" s="913"/>
      <c r="X24" s="914"/>
      <c r="Y24" s="285">
        <v>21800</v>
      </c>
      <c r="Z24" s="285">
        <v>21800</v>
      </c>
      <c r="AA24" s="285">
        <v>21800</v>
      </c>
      <c r="AB24" s="159"/>
      <c r="AC24" s="151"/>
    </row>
    <row r="25" spans="1:29" ht="48.75" customHeight="1" x14ac:dyDescent="0.2">
      <c r="A25" s="21"/>
      <c r="B25" s="152"/>
      <c r="C25" s="153"/>
      <c r="D25" s="154"/>
      <c r="E25" s="911" t="s">
        <v>131</v>
      </c>
      <c r="F25" s="911"/>
      <c r="G25" s="911"/>
      <c r="H25" s="911"/>
      <c r="I25" s="911"/>
      <c r="J25" s="911"/>
      <c r="K25" s="911"/>
      <c r="L25" s="911"/>
      <c r="M25" s="911"/>
      <c r="N25" s="911"/>
      <c r="O25" s="912"/>
      <c r="P25" s="14">
        <v>3</v>
      </c>
      <c r="Q25" s="13">
        <v>9</v>
      </c>
      <c r="R25" s="155" t="s">
        <v>188</v>
      </c>
      <c r="S25" s="13" t="s">
        <v>5</v>
      </c>
      <c r="T25" s="156" t="s">
        <v>6</v>
      </c>
      <c r="U25" s="13" t="s">
        <v>5</v>
      </c>
      <c r="V25" s="157" t="s">
        <v>4</v>
      </c>
      <c r="W25" s="913"/>
      <c r="X25" s="914"/>
      <c r="Y25" s="285"/>
      <c r="Z25" s="285"/>
      <c r="AA25" s="285"/>
      <c r="AB25" s="159"/>
      <c r="AC25" s="151"/>
    </row>
    <row r="26" spans="1:29" ht="15" customHeight="1" x14ac:dyDescent="0.2">
      <c r="A26" s="21"/>
      <c r="B26" s="152"/>
      <c r="C26" s="153"/>
      <c r="D26" s="154"/>
      <c r="E26" s="911" t="s">
        <v>122</v>
      </c>
      <c r="F26" s="911"/>
      <c r="G26" s="911"/>
      <c r="H26" s="911"/>
      <c r="I26" s="911"/>
      <c r="J26" s="911"/>
      <c r="K26" s="911"/>
      <c r="L26" s="911"/>
      <c r="M26" s="911"/>
      <c r="N26" s="911"/>
      <c r="O26" s="912"/>
      <c r="P26" s="14">
        <v>3</v>
      </c>
      <c r="Q26" s="13">
        <v>10</v>
      </c>
      <c r="R26" s="155" t="s">
        <v>188</v>
      </c>
      <c r="S26" s="13" t="s">
        <v>5</v>
      </c>
      <c r="T26" s="156" t="s">
        <v>6</v>
      </c>
      <c r="U26" s="13" t="s">
        <v>5</v>
      </c>
      <c r="V26" s="157" t="s">
        <v>4</v>
      </c>
      <c r="W26" s="913"/>
      <c r="X26" s="914"/>
      <c r="Y26" s="285">
        <v>290000</v>
      </c>
      <c r="Z26" s="285">
        <v>339400</v>
      </c>
      <c r="AA26" s="285">
        <v>339400</v>
      </c>
      <c r="AB26" s="159"/>
      <c r="AC26" s="151"/>
    </row>
    <row r="27" spans="1:29" ht="48.75" customHeight="1" x14ac:dyDescent="0.2">
      <c r="A27" s="21"/>
      <c r="B27" s="152"/>
      <c r="C27" s="160"/>
      <c r="D27" s="517"/>
      <c r="E27" s="513"/>
      <c r="F27" s="513"/>
      <c r="G27" s="513"/>
      <c r="H27" s="513"/>
      <c r="I27" s="513"/>
      <c r="J27" s="513"/>
      <c r="K27" s="513"/>
      <c r="L27" s="513"/>
      <c r="M27" s="513"/>
      <c r="N27" s="513" t="s">
        <v>587</v>
      </c>
      <c r="O27" s="514"/>
      <c r="P27" s="559">
        <v>3</v>
      </c>
      <c r="Q27" s="13">
        <v>14</v>
      </c>
      <c r="R27" s="155"/>
      <c r="S27" s="13"/>
      <c r="T27" s="156"/>
      <c r="U27" s="13"/>
      <c r="V27" s="157"/>
      <c r="W27" s="515"/>
      <c r="X27" s="516"/>
      <c r="Y27" s="285"/>
      <c r="Z27" s="285"/>
      <c r="AA27" s="285"/>
      <c r="AB27" s="159"/>
      <c r="AC27" s="151"/>
    </row>
    <row r="28" spans="1:29" ht="15" customHeight="1" x14ac:dyDescent="0.2">
      <c r="A28" s="21"/>
      <c r="B28" s="152"/>
      <c r="C28" s="160"/>
      <c r="D28" s="915" t="s">
        <v>114</v>
      </c>
      <c r="E28" s="915"/>
      <c r="F28" s="915"/>
      <c r="G28" s="915"/>
      <c r="H28" s="915"/>
      <c r="I28" s="915"/>
      <c r="J28" s="915"/>
      <c r="K28" s="915"/>
      <c r="L28" s="915"/>
      <c r="M28" s="915"/>
      <c r="N28" s="915"/>
      <c r="O28" s="916"/>
      <c r="P28" s="84">
        <v>4</v>
      </c>
      <c r="Q28" s="83" t="s">
        <v>5</v>
      </c>
      <c r="R28" s="155" t="s">
        <v>188</v>
      </c>
      <c r="S28" s="13" t="s">
        <v>5</v>
      </c>
      <c r="T28" s="156" t="s">
        <v>6</v>
      </c>
      <c r="U28" s="13" t="s">
        <v>5</v>
      </c>
      <c r="V28" s="157" t="s">
        <v>4</v>
      </c>
      <c r="W28" s="917"/>
      <c r="X28" s="918"/>
      <c r="Y28" s="330">
        <f>Y29+Y30</f>
        <v>2414255</v>
      </c>
      <c r="Z28" s="330">
        <f>Z29+Z30</f>
        <v>2092366</v>
      </c>
      <c r="AA28" s="330">
        <f>AA29+AA30</f>
        <v>2092366</v>
      </c>
      <c r="AB28" s="159"/>
      <c r="AC28" s="151"/>
    </row>
    <row r="29" spans="1:29" ht="15" customHeight="1" x14ac:dyDescent="0.2">
      <c r="A29" s="21"/>
      <c r="B29" s="152"/>
      <c r="C29" s="153"/>
      <c r="D29" s="154"/>
      <c r="E29" s="911" t="s">
        <v>113</v>
      </c>
      <c r="F29" s="911"/>
      <c r="G29" s="911"/>
      <c r="H29" s="911"/>
      <c r="I29" s="911"/>
      <c r="J29" s="911"/>
      <c r="K29" s="911"/>
      <c r="L29" s="911"/>
      <c r="M29" s="911"/>
      <c r="N29" s="911"/>
      <c r="O29" s="912"/>
      <c r="P29" s="14">
        <v>4</v>
      </c>
      <c r="Q29" s="13">
        <v>9</v>
      </c>
      <c r="R29" s="155" t="s">
        <v>188</v>
      </c>
      <c r="S29" s="13" t="s">
        <v>5</v>
      </c>
      <c r="T29" s="156" t="s">
        <v>6</v>
      </c>
      <c r="U29" s="13" t="s">
        <v>5</v>
      </c>
      <c r="V29" s="157" t="s">
        <v>4</v>
      </c>
      <c r="W29" s="913"/>
      <c r="X29" s="914"/>
      <c r="Y29" s="285">
        <v>2305255</v>
      </c>
      <c r="Z29" s="285">
        <v>2042366</v>
      </c>
      <c r="AA29" s="285">
        <v>2042366</v>
      </c>
      <c r="AB29" s="159"/>
      <c r="AC29" s="151"/>
    </row>
    <row r="30" spans="1:29" ht="29.25" customHeight="1" x14ac:dyDescent="0.2">
      <c r="A30" s="21"/>
      <c r="B30" s="152"/>
      <c r="C30" s="153"/>
      <c r="D30" s="154"/>
      <c r="E30" s="911" t="s">
        <v>98</v>
      </c>
      <c r="F30" s="911"/>
      <c r="G30" s="911"/>
      <c r="H30" s="911"/>
      <c r="I30" s="911"/>
      <c r="J30" s="911"/>
      <c r="K30" s="911"/>
      <c r="L30" s="911"/>
      <c r="M30" s="911"/>
      <c r="N30" s="911"/>
      <c r="O30" s="912"/>
      <c r="P30" s="14">
        <v>4</v>
      </c>
      <c r="Q30" s="13">
        <v>12</v>
      </c>
      <c r="R30" s="155" t="s">
        <v>188</v>
      </c>
      <c r="S30" s="13" t="s">
        <v>5</v>
      </c>
      <c r="T30" s="156" t="s">
        <v>6</v>
      </c>
      <c r="U30" s="13" t="s">
        <v>5</v>
      </c>
      <c r="V30" s="157" t="s">
        <v>4</v>
      </c>
      <c r="W30" s="913"/>
      <c r="X30" s="914"/>
      <c r="Y30" s="285">
        <v>109000</v>
      </c>
      <c r="Z30" s="285">
        <v>50000</v>
      </c>
      <c r="AA30" s="285">
        <v>50000</v>
      </c>
      <c r="AB30" s="159"/>
      <c r="AC30" s="151"/>
    </row>
    <row r="31" spans="1:29" ht="29.25" customHeight="1" x14ac:dyDescent="0.2">
      <c r="A31" s="21"/>
      <c r="B31" s="152"/>
      <c r="C31" s="160"/>
      <c r="D31" s="915" t="s">
        <v>88</v>
      </c>
      <c r="E31" s="915"/>
      <c r="F31" s="915"/>
      <c r="G31" s="915"/>
      <c r="H31" s="915"/>
      <c r="I31" s="915"/>
      <c r="J31" s="915"/>
      <c r="K31" s="915"/>
      <c r="L31" s="915"/>
      <c r="M31" s="915"/>
      <c r="N31" s="915"/>
      <c r="O31" s="916"/>
      <c r="P31" s="84">
        <v>5</v>
      </c>
      <c r="Q31" s="83" t="s">
        <v>5</v>
      </c>
      <c r="R31" s="155" t="s">
        <v>188</v>
      </c>
      <c r="S31" s="13" t="s">
        <v>5</v>
      </c>
      <c r="T31" s="156" t="s">
        <v>6</v>
      </c>
      <c r="U31" s="13" t="s">
        <v>5</v>
      </c>
      <c r="V31" s="157" t="s">
        <v>4</v>
      </c>
      <c r="W31" s="917"/>
      <c r="X31" s="918"/>
      <c r="Y31" s="330">
        <f>Y32+Y33+Y34</f>
        <v>2262681</v>
      </c>
      <c r="Z31" s="330">
        <f>Z32+Z33+Z34</f>
        <v>2284865</v>
      </c>
      <c r="AA31" s="330">
        <f>AA32+AA33+AA34</f>
        <v>2130310</v>
      </c>
      <c r="AB31" s="159"/>
      <c r="AC31" s="151"/>
    </row>
    <row r="32" spans="1:29" ht="15" customHeight="1" x14ac:dyDescent="0.2">
      <c r="A32" s="21"/>
      <c r="B32" s="152"/>
      <c r="C32" s="153"/>
      <c r="D32" s="154"/>
      <c r="E32" s="911" t="s">
        <v>87</v>
      </c>
      <c r="F32" s="911"/>
      <c r="G32" s="911"/>
      <c r="H32" s="911"/>
      <c r="I32" s="911"/>
      <c r="J32" s="911"/>
      <c r="K32" s="911"/>
      <c r="L32" s="911"/>
      <c r="M32" s="911"/>
      <c r="N32" s="911"/>
      <c r="O32" s="912"/>
      <c r="P32" s="14">
        <v>5</v>
      </c>
      <c r="Q32" s="13">
        <v>1</v>
      </c>
      <c r="R32" s="155" t="s">
        <v>188</v>
      </c>
      <c r="S32" s="13" t="s">
        <v>5</v>
      </c>
      <c r="T32" s="156" t="s">
        <v>6</v>
      </c>
      <c r="U32" s="13" t="s">
        <v>5</v>
      </c>
      <c r="V32" s="157" t="s">
        <v>4</v>
      </c>
      <c r="W32" s="913"/>
      <c r="X32" s="914"/>
      <c r="Y32" s="285">
        <v>547161</v>
      </c>
      <c r="Z32" s="285">
        <v>4900</v>
      </c>
      <c r="AA32" s="285">
        <v>5000</v>
      </c>
      <c r="AB32" s="159"/>
      <c r="AC32" s="151"/>
    </row>
    <row r="33" spans="1:29" ht="15" customHeight="1" x14ac:dyDescent="0.2">
      <c r="A33" s="21"/>
      <c r="B33" s="152"/>
      <c r="C33" s="153"/>
      <c r="D33" s="154"/>
      <c r="E33" s="911" t="s">
        <v>77</v>
      </c>
      <c r="F33" s="911"/>
      <c r="G33" s="911"/>
      <c r="H33" s="911"/>
      <c r="I33" s="911"/>
      <c r="J33" s="911"/>
      <c r="K33" s="911"/>
      <c r="L33" s="911"/>
      <c r="M33" s="911"/>
      <c r="N33" s="911"/>
      <c r="O33" s="912"/>
      <c r="P33" s="14">
        <v>5</v>
      </c>
      <c r="Q33" s="13">
        <v>2</v>
      </c>
      <c r="R33" s="155" t="s">
        <v>188</v>
      </c>
      <c r="S33" s="13" t="s">
        <v>5</v>
      </c>
      <c r="T33" s="156" t="s">
        <v>6</v>
      </c>
      <c r="U33" s="13" t="s">
        <v>5</v>
      </c>
      <c r="V33" s="157" t="s">
        <v>4</v>
      </c>
      <c r="W33" s="913"/>
      <c r="X33" s="914"/>
      <c r="Y33" s="285">
        <v>987420</v>
      </c>
      <c r="Z33" s="285">
        <v>1249965</v>
      </c>
      <c r="AA33" s="285">
        <v>1095310</v>
      </c>
      <c r="AB33" s="159"/>
      <c r="AC33" s="151"/>
    </row>
    <row r="34" spans="1:29" ht="15" customHeight="1" x14ac:dyDescent="0.2">
      <c r="A34" s="21"/>
      <c r="B34" s="152"/>
      <c r="C34" s="153"/>
      <c r="D34" s="154"/>
      <c r="E34" s="911" t="s">
        <v>68</v>
      </c>
      <c r="F34" s="911"/>
      <c r="G34" s="911"/>
      <c r="H34" s="911"/>
      <c r="I34" s="911"/>
      <c r="J34" s="911"/>
      <c r="K34" s="911"/>
      <c r="L34" s="911"/>
      <c r="M34" s="911"/>
      <c r="N34" s="911"/>
      <c r="O34" s="912"/>
      <c r="P34" s="14">
        <v>5</v>
      </c>
      <c r="Q34" s="13">
        <v>3</v>
      </c>
      <c r="R34" s="155" t="s">
        <v>188</v>
      </c>
      <c r="S34" s="13" t="s">
        <v>5</v>
      </c>
      <c r="T34" s="156" t="s">
        <v>6</v>
      </c>
      <c r="U34" s="13" t="s">
        <v>5</v>
      </c>
      <c r="V34" s="157" t="s">
        <v>4</v>
      </c>
      <c r="W34" s="913"/>
      <c r="X34" s="914"/>
      <c r="Y34" s="285">
        <v>728100</v>
      </c>
      <c r="Z34" s="285">
        <v>1030000</v>
      </c>
      <c r="AA34" s="285">
        <v>1030000</v>
      </c>
      <c r="AB34" s="159"/>
      <c r="AC34" s="151"/>
    </row>
    <row r="35" spans="1:29" ht="15" customHeight="1" x14ac:dyDescent="0.2">
      <c r="A35" s="21"/>
      <c r="B35" s="152"/>
      <c r="C35" s="160"/>
      <c r="D35" s="915" t="s">
        <v>51</v>
      </c>
      <c r="E35" s="915"/>
      <c r="F35" s="915"/>
      <c r="G35" s="915"/>
      <c r="H35" s="915"/>
      <c r="I35" s="915"/>
      <c r="J35" s="915"/>
      <c r="K35" s="915"/>
      <c r="L35" s="915"/>
      <c r="M35" s="915"/>
      <c r="N35" s="915"/>
      <c r="O35" s="916"/>
      <c r="P35" s="84">
        <v>8</v>
      </c>
      <c r="Q35" s="83" t="s">
        <v>5</v>
      </c>
      <c r="R35" s="155" t="s">
        <v>188</v>
      </c>
      <c r="S35" s="13" t="s">
        <v>5</v>
      </c>
      <c r="T35" s="156" t="s">
        <v>6</v>
      </c>
      <c r="U35" s="13" t="s">
        <v>5</v>
      </c>
      <c r="V35" s="157" t="s">
        <v>4</v>
      </c>
      <c r="W35" s="917"/>
      <c r="X35" s="918"/>
      <c r="Y35" s="330">
        <f>Y36</f>
        <v>3205500</v>
      </c>
      <c r="Z35" s="330">
        <f>Z36</f>
        <v>3608000</v>
      </c>
      <c r="AA35" s="330">
        <f>AA36</f>
        <v>3608000</v>
      </c>
      <c r="AB35" s="159"/>
      <c r="AC35" s="151"/>
    </row>
    <row r="36" spans="1:29" ht="15" customHeight="1" x14ac:dyDescent="0.2">
      <c r="A36" s="21"/>
      <c r="B36" s="152"/>
      <c r="C36" s="153"/>
      <c r="D36" s="154"/>
      <c r="E36" s="911" t="s">
        <v>50</v>
      </c>
      <c r="F36" s="911"/>
      <c r="G36" s="911"/>
      <c r="H36" s="911"/>
      <c r="I36" s="911"/>
      <c r="J36" s="911"/>
      <c r="K36" s="911"/>
      <c r="L36" s="911"/>
      <c r="M36" s="911"/>
      <c r="N36" s="911"/>
      <c r="O36" s="912"/>
      <c r="P36" s="14">
        <v>8</v>
      </c>
      <c r="Q36" s="13">
        <v>1</v>
      </c>
      <c r="R36" s="155" t="s">
        <v>188</v>
      </c>
      <c r="S36" s="13" t="s">
        <v>5</v>
      </c>
      <c r="T36" s="156" t="s">
        <v>6</v>
      </c>
      <c r="U36" s="13" t="s">
        <v>5</v>
      </c>
      <c r="V36" s="157" t="s">
        <v>4</v>
      </c>
      <c r="W36" s="913"/>
      <c r="X36" s="914"/>
      <c r="Y36" s="285">
        <v>3205500</v>
      </c>
      <c r="Z36" s="285">
        <v>3608000</v>
      </c>
      <c r="AA36" s="285">
        <v>3608000</v>
      </c>
      <c r="AB36" s="159"/>
      <c r="AC36" s="151"/>
    </row>
    <row r="37" spans="1:29" ht="15" customHeight="1" x14ac:dyDescent="0.2">
      <c r="A37" s="21"/>
      <c r="B37" s="152"/>
      <c r="C37" s="160"/>
      <c r="D37" s="915" t="s">
        <v>29</v>
      </c>
      <c r="E37" s="915"/>
      <c r="F37" s="915"/>
      <c r="G37" s="915"/>
      <c r="H37" s="915"/>
      <c r="I37" s="915"/>
      <c r="J37" s="915"/>
      <c r="K37" s="915"/>
      <c r="L37" s="915"/>
      <c r="M37" s="915"/>
      <c r="N37" s="915"/>
      <c r="O37" s="916"/>
      <c r="P37" s="84">
        <v>10</v>
      </c>
      <c r="Q37" s="83" t="s">
        <v>5</v>
      </c>
      <c r="R37" s="155" t="s">
        <v>188</v>
      </c>
      <c r="S37" s="13" t="s">
        <v>5</v>
      </c>
      <c r="T37" s="156" t="s">
        <v>6</v>
      </c>
      <c r="U37" s="13" t="s">
        <v>5</v>
      </c>
      <c r="V37" s="157" t="s">
        <v>4</v>
      </c>
      <c r="W37" s="917"/>
      <c r="X37" s="918"/>
      <c r="Y37" s="330">
        <f>Y38+Y39</f>
        <v>478039</v>
      </c>
      <c r="Z37" s="330">
        <f>Z38+Z39</f>
        <v>478039</v>
      </c>
      <c r="AA37" s="330">
        <f>AA38+AA39</f>
        <v>478039</v>
      </c>
      <c r="AB37" s="159"/>
      <c r="AC37" s="151"/>
    </row>
    <row r="38" spans="1:29" ht="15" customHeight="1" x14ac:dyDescent="0.2">
      <c r="A38" s="21"/>
      <c r="B38" s="152"/>
      <c r="C38" s="153"/>
      <c r="D38" s="154"/>
      <c r="E38" s="911" t="s">
        <v>28</v>
      </c>
      <c r="F38" s="911"/>
      <c r="G38" s="911"/>
      <c r="H38" s="911"/>
      <c r="I38" s="911"/>
      <c r="J38" s="911"/>
      <c r="K38" s="911"/>
      <c r="L38" s="911"/>
      <c r="M38" s="911"/>
      <c r="N38" s="911"/>
      <c r="O38" s="912"/>
      <c r="P38" s="14">
        <v>10</v>
      </c>
      <c r="Q38" s="13">
        <v>1</v>
      </c>
      <c r="R38" s="155" t="s">
        <v>188</v>
      </c>
      <c r="S38" s="13" t="s">
        <v>5</v>
      </c>
      <c r="T38" s="156" t="s">
        <v>6</v>
      </c>
      <c r="U38" s="13" t="s">
        <v>5</v>
      </c>
      <c r="V38" s="157" t="s">
        <v>4</v>
      </c>
      <c r="W38" s="913"/>
      <c r="X38" s="914"/>
      <c r="Y38" s="285">
        <v>478039</v>
      </c>
      <c r="Z38" s="285">
        <v>478039</v>
      </c>
      <c r="AA38" s="285">
        <v>478039</v>
      </c>
      <c r="AB38" s="159"/>
      <c r="AC38" s="151"/>
    </row>
    <row r="39" spans="1:29" ht="15" customHeight="1" x14ac:dyDescent="0.2">
      <c r="A39" s="21"/>
      <c r="B39" s="152"/>
      <c r="C39" s="153"/>
      <c r="D39" s="154"/>
      <c r="E39" s="911" t="s">
        <v>21</v>
      </c>
      <c r="F39" s="911"/>
      <c r="G39" s="911"/>
      <c r="H39" s="911"/>
      <c r="I39" s="911"/>
      <c r="J39" s="911"/>
      <c r="K39" s="911"/>
      <c r="L39" s="911"/>
      <c r="M39" s="911"/>
      <c r="N39" s="911"/>
      <c r="O39" s="912"/>
      <c r="P39" s="14">
        <v>10</v>
      </c>
      <c r="Q39" s="13">
        <v>3</v>
      </c>
      <c r="R39" s="155" t="s">
        <v>188</v>
      </c>
      <c r="S39" s="13" t="s">
        <v>5</v>
      </c>
      <c r="T39" s="156" t="s">
        <v>6</v>
      </c>
      <c r="U39" s="13" t="s">
        <v>5</v>
      </c>
      <c r="V39" s="157" t="s">
        <v>4</v>
      </c>
      <c r="W39" s="913"/>
      <c r="X39" s="914"/>
      <c r="Y39" s="285"/>
      <c r="Z39" s="285"/>
      <c r="AA39" s="285"/>
      <c r="AB39" s="159"/>
      <c r="AC39" s="151"/>
    </row>
    <row r="40" spans="1:29" ht="21.75" customHeight="1" x14ac:dyDescent="0.2">
      <c r="A40" s="21"/>
      <c r="B40" s="152"/>
      <c r="C40" s="160"/>
      <c r="D40" s="517"/>
      <c r="E40" s="513"/>
      <c r="F40" s="513"/>
      <c r="G40" s="513"/>
      <c r="H40" s="513"/>
      <c r="I40" s="513"/>
      <c r="J40" s="513"/>
      <c r="K40" s="513"/>
      <c r="L40" s="513"/>
      <c r="M40" s="513"/>
      <c r="N40" s="519" t="s">
        <v>580</v>
      </c>
      <c r="O40" s="587"/>
      <c r="P40" s="47">
        <v>11</v>
      </c>
      <c r="Q40" s="46">
        <v>0</v>
      </c>
      <c r="R40" s="588"/>
      <c r="S40" s="46"/>
      <c r="T40" s="589"/>
      <c r="U40" s="46"/>
      <c r="V40" s="590"/>
      <c r="W40" s="521"/>
      <c r="X40" s="522"/>
      <c r="Y40" s="331">
        <f>Y41</f>
        <v>100000</v>
      </c>
      <c r="Z40" s="331">
        <f>Z41</f>
        <v>150000</v>
      </c>
      <c r="AA40" s="331">
        <f>AA41</f>
        <v>100000</v>
      </c>
      <c r="AB40" s="159"/>
      <c r="AC40" s="151"/>
    </row>
    <row r="41" spans="1:29" ht="15" customHeight="1" x14ac:dyDescent="0.2">
      <c r="A41" s="21"/>
      <c r="B41" s="152"/>
      <c r="C41" s="160"/>
      <c r="D41" s="517"/>
      <c r="E41" s="513"/>
      <c r="F41" s="513"/>
      <c r="G41" s="513"/>
      <c r="H41" s="513"/>
      <c r="I41" s="513"/>
      <c r="J41" s="513"/>
      <c r="K41" s="513"/>
      <c r="L41" s="513"/>
      <c r="M41" s="513"/>
      <c r="N41" s="586" t="s">
        <v>594</v>
      </c>
      <c r="O41" s="587"/>
      <c r="P41" s="27">
        <v>11</v>
      </c>
      <c r="Q41" s="26">
        <v>1</v>
      </c>
      <c r="R41" s="163"/>
      <c r="S41" s="26"/>
      <c r="T41" s="164"/>
      <c r="U41" s="26"/>
      <c r="V41" s="165"/>
      <c r="W41" s="22"/>
      <c r="X41" s="28"/>
      <c r="Y41" s="287">
        <v>100000</v>
      </c>
      <c r="Z41" s="287">
        <v>150000</v>
      </c>
      <c r="AA41" s="287">
        <v>100000</v>
      </c>
      <c r="AB41" s="159"/>
      <c r="AC41" s="151"/>
    </row>
    <row r="42" spans="1:29" ht="21.75" customHeight="1" x14ac:dyDescent="0.2">
      <c r="A42" s="21"/>
      <c r="B42" s="152"/>
      <c r="C42" s="160"/>
      <c r="D42" s="517"/>
      <c r="E42" s="513"/>
      <c r="F42" s="513"/>
      <c r="G42" s="513"/>
      <c r="H42" s="513"/>
      <c r="I42" s="513"/>
      <c r="J42" s="513"/>
      <c r="K42" s="513"/>
      <c r="L42" s="513"/>
      <c r="M42" s="513"/>
      <c r="N42" s="519" t="s">
        <v>584</v>
      </c>
      <c r="O42" s="520"/>
      <c r="P42" s="47">
        <v>12</v>
      </c>
      <c r="Q42" s="46">
        <v>0</v>
      </c>
      <c r="R42" s="588"/>
      <c r="S42" s="46"/>
      <c r="T42" s="589"/>
      <c r="U42" s="46"/>
      <c r="V42" s="590"/>
      <c r="W42" s="521"/>
      <c r="X42" s="522"/>
      <c r="Y42" s="331">
        <f>Y43</f>
        <v>0</v>
      </c>
      <c r="Z42" s="331">
        <f>Z43</f>
        <v>0</v>
      </c>
      <c r="AA42" s="331">
        <f>AA43</f>
        <v>0</v>
      </c>
      <c r="AB42" s="159"/>
      <c r="AC42" s="151"/>
    </row>
    <row r="43" spans="1:29" ht="15" customHeight="1" x14ac:dyDescent="0.2">
      <c r="A43" s="21"/>
      <c r="B43" s="152"/>
      <c r="C43" s="160"/>
      <c r="D43" s="517"/>
      <c r="E43" s="513"/>
      <c r="F43" s="513"/>
      <c r="G43" s="513"/>
      <c r="H43" s="513"/>
      <c r="I43" s="513"/>
      <c r="J43" s="513"/>
      <c r="K43" s="513"/>
      <c r="L43" s="513"/>
      <c r="M43" s="513"/>
      <c r="N43" s="586" t="s">
        <v>595</v>
      </c>
      <c r="O43" s="587"/>
      <c r="P43" s="27">
        <v>12</v>
      </c>
      <c r="Q43" s="26">
        <v>2</v>
      </c>
      <c r="R43" s="163"/>
      <c r="S43" s="26"/>
      <c r="T43" s="164"/>
      <c r="U43" s="26"/>
      <c r="V43" s="165"/>
      <c r="W43" s="22"/>
      <c r="X43" s="28"/>
      <c r="Y43" s="287"/>
      <c r="Z43" s="287"/>
      <c r="AA43" s="287"/>
      <c r="AB43" s="159"/>
      <c r="AC43" s="151"/>
    </row>
    <row r="44" spans="1:29" ht="15" customHeight="1" thickBot="1" x14ac:dyDescent="0.25">
      <c r="A44" s="21"/>
      <c r="B44" s="152"/>
      <c r="C44" s="160"/>
      <c r="D44" s="915" t="s">
        <v>3</v>
      </c>
      <c r="E44" s="915"/>
      <c r="F44" s="915"/>
      <c r="G44" s="915"/>
      <c r="H44" s="915"/>
      <c r="I44" s="915"/>
      <c r="J44" s="915"/>
      <c r="K44" s="915"/>
      <c r="L44" s="915"/>
      <c r="M44" s="915"/>
      <c r="N44" s="919"/>
      <c r="O44" s="920"/>
      <c r="P44" s="47"/>
      <c r="Q44" s="46"/>
      <c r="R44" s="163" t="s">
        <v>188</v>
      </c>
      <c r="S44" s="26" t="s">
        <v>5</v>
      </c>
      <c r="T44" s="164" t="s">
        <v>6</v>
      </c>
      <c r="U44" s="26" t="s">
        <v>5</v>
      </c>
      <c r="V44" s="165" t="s">
        <v>4</v>
      </c>
      <c r="W44" s="921"/>
      <c r="X44" s="922"/>
      <c r="Y44" s="331">
        <f>Ведомст!X170</f>
        <v>0</v>
      </c>
      <c r="Z44" s="331">
        <v>552835</v>
      </c>
      <c r="AA44" s="332">
        <f>Ведомст!Z170</f>
        <v>1010800</v>
      </c>
      <c r="AB44" s="159"/>
      <c r="AC44" s="151"/>
    </row>
    <row r="45" spans="1:29" ht="21.75" customHeight="1" thickBot="1" x14ac:dyDescent="0.3">
      <c r="A45" s="4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  <c r="N45" s="211" t="s">
        <v>0</v>
      </c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333">
        <f>Y16+Y21+Y23+Y28+Y31+Y35+Y37+Y44+Y40+Y42</f>
        <v>22062958</v>
      </c>
      <c r="Z45" s="333">
        <f>Z16+Z21+Z23+Z28+Z31+Z35+Z37+Z44+Z40+Z42</f>
        <v>22392720</v>
      </c>
      <c r="AA45" s="334">
        <f>AA16+AA21+AA23+AA28+AA31+AA35+AA37+AA44+AA40+AA42</f>
        <v>22629180</v>
      </c>
      <c r="AB45" s="3"/>
      <c r="AC45" s="2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3"/>
      <c r="R46" s="3"/>
      <c r="S46" s="3"/>
      <c r="T46" s="3"/>
      <c r="U46" s="3"/>
      <c r="V46" s="3"/>
      <c r="W46" s="3"/>
      <c r="X46" s="3"/>
      <c r="Y46" s="2"/>
      <c r="Z46" s="4"/>
      <c r="AA46" s="3"/>
      <c r="AB46" s="3"/>
      <c r="AC46" s="2"/>
    </row>
  </sheetData>
  <mergeCells count="49">
    <mergeCell ref="D44:O44"/>
    <mergeCell ref="W44:X44"/>
    <mergeCell ref="D37:O37"/>
    <mergeCell ref="W37:X37"/>
    <mergeCell ref="E38:O38"/>
    <mergeCell ref="W38:X38"/>
    <mergeCell ref="E39:O39"/>
    <mergeCell ref="W39:X39"/>
    <mergeCell ref="E34:O34"/>
    <mergeCell ref="W34:X34"/>
    <mergeCell ref="D35:O35"/>
    <mergeCell ref="W35:X35"/>
    <mergeCell ref="E36:O36"/>
    <mergeCell ref="W36:X36"/>
    <mergeCell ref="D31:O31"/>
    <mergeCell ref="W31:X31"/>
    <mergeCell ref="E32:O32"/>
    <mergeCell ref="W32:X32"/>
    <mergeCell ref="E33:O33"/>
    <mergeCell ref="W33:X33"/>
    <mergeCell ref="D28:O28"/>
    <mergeCell ref="W28:X28"/>
    <mergeCell ref="E29:O29"/>
    <mergeCell ref="W29:X29"/>
    <mergeCell ref="E30:O30"/>
    <mergeCell ref="W30:X30"/>
    <mergeCell ref="E24:O24"/>
    <mergeCell ref="W24:X24"/>
    <mergeCell ref="E25:O25"/>
    <mergeCell ref="W25:X25"/>
    <mergeCell ref="E26:O26"/>
    <mergeCell ref="W26:X26"/>
    <mergeCell ref="D21:O21"/>
    <mergeCell ref="W21:X21"/>
    <mergeCell ref="E22:O22"/>
    <mergeCell ref="W22:X22"/>
    <mergeCell ref="D23:O23"/>
    <mergeCell ref="W23:X23"/>
    <mergeCell ref="E17:O17"/>
    <mergeCell ref="W17:X17"/>
    <mergeCell ref="E18:O18"/>
    <mergeCell ref="W18:X18"/>
    <mergeCell ref="E20:O20"/>
    <mergeCell ref="W20:X20"/>
    <mergeCell ref="N9:AA12"/>
    <mergeCell ref="S14:V14"/>
    <mergeCell ref="S15:V15"/>
    <mergeCell ref="D16:O16"/>
    <mergeCell ref="W16:X16"/>
  </mergeCells>
  <pageMargins left="0.196850393700787" right="0.196850393700787" top="0.39370078740157499" bottom="0.196850393700787" header="0.196850393700787" footer="0.196850393700787"/>
  <pageSetup paperSize="9" scale="94" fitToHeight="0" orientation="portrait" r:id="rId1"/>
  <headerFooter alignWithMargins="0">
    <oddHeader>&amp;CСтраница &amp;P из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7"/>
  <sheetViews>
    <sheetView showGridLines="0" topLeftCell="A139" zoomScale="90" zoomScaleNormal="90" workbookViewId="0">
      <selection activeCell="Y137" sqref="Y137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68" style="1" customWidth="1"/>
    <col min="14" max="14" width="0" style="1" hidden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6.85546875" style="1" customWidth="1"/>
    <col min="22" max="22" width="7.7109375" style="1" customWidth="1"/>
    <col min="23" max="23" width="0" style="1" hidden="1" customWidth="1"/>
    <col min="24" max="24" width="14.85546875" style="1" customWidth="1"/>
    <col min="25" max="25" width="14.7109375" style="1" customWidth="1"/>
    <col min="26" max="26" width="15.2851562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615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8" t="s">
        <v>185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8" t="s">
        <v>184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576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740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55.5" customHeight="1" x14ac:dyDescent="0.25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927" t="s">
        <v>742</v>
      </c>
      <c r="N8" s="904"/>
      <c r="O8" s="904"/>
      <c r="P8" s="904"/>
      <c r="Q8" s="904"/>
      <c r="R8" s="904"/>
      <c r="S8" s="904"/>
      <c r="T8" s="904"/>
      <c r="U8" s="904"/>
      <c r="V8" s="904"/>
      <c r="W8" s="904"/>
      <c r="X8" s="904"/>
      <c r="Y8" s="904"/>
      <c r="Z8" s="904"/>
      <c r="AA8" s="3"/>
      <c r="AB8" s="2"/>
    </row>
    <row r="9" spans="1:28" ht="12.75" customHeight="1" thickBot="1" x14ac:dyDescent="0.25">
      <c r="A9" s="70"/>
      <c r="B9" s="69"/>
      <c r="C9" s="69"/>
      <c r="D9" s="69"/>
      <c r="E9" s="69"/>
      <c r="F9" s="69"/>
      <c r="G9" s="69"/>
      <c r="H9" s="69"/>
      <c r="I9" s="69"/>
      <c r="J9" s="69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7"/>
      <c r="Z9" s="131" t="s">
        <v>182</v>
      </c>
      <c r="AA9" s="3"/>
      <c r="AB9" s="2"/>
    </row>
    <row r="10" spans="1:28" ht="42" customHeight="1" thickBot="1" x14ac:dyDescent="0.25">
      <c r="A10" s="7"/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169"/>
      <c r="M10" s="122" t="s">
        <v>181</v>
      </c>
      <c r="N10" s="62" t="s">
        <v>180</v>
      </c>
      <c r="O10" s="61" t="s">
        <v>179</v>
      </c>
      <c r="P10" s="61" t="s">
        <v>178</v>
      </c>
      <c r="Q10" s="63" t="s">
        <v>177</v>
      </c>
      <c r="R10" s="869" t="s">
        <v>176</v>
      </c>
      <c r="S10" s="869"/>
      <c r="T10" s="869"/>
      <c r="U10" s="869"/>
      <c r="V10" s="62" t="s">
        <v>175</v>
      </c>
      <c r="W10" s="61" t="s">
        <v>174</v>
      </c>
      <c r="X10" s="61">
        <v>2021</v>
      </c>
      <c r="Y10" s="122">
        <v>2022</v>
      </c>
      <c r="Z10" s="136">
        <v>2023</v>
      </c>
      <c r="AA10" s="58"/>
      <c r="AB10" s="3"/>
    </row>
    <row r="11" spans="1:28" ht="15.75" customHeight="1" thickBot="1" x14ac:dyDescent="0.25">
      <c r="A11" s="170"/>
      <c r="B11" s="55"/>
      <c r="C11" s="171"/>
      <c r="D11" s="54"/>
      <c r="E11" s="172"/>
      <c r="F11" s="55"/>
      <c r="G11" s="55"/>
      <c r="H11" s="55"/>
      <c r="I11" s="55"/>
      <c r="J11" s="55"/>
      <c r="K11" s="55"/>
      <c r="L11" s="171"/>
      <c r="M11" s="54">
        <v>1</v>
      </c>
      <c r="N11" s="54">
        <v>2</v>
      </c>
      <c r="O11" s="54">
        <v>2</v>
      </c>
      <c r="P11" s="54">
        <v>3</v>
      </c>
      <c r="Q11" s="53">
        <v>5</v>
      </c>
      <c r="R11" s="928">
        <v>4</v>
      </c>
      <c r="S11" s="928"/>
      <c r="T11" s="928"/>
      <c r="U11" s="928"/>
      <c r="V11" s="137">
        <v>5</v>
      </c>
      <c r="W11" s="54">
        <v>7</v>
      </c>
      <c r="X11" s="54">
        <v>6</v>
      </c>
      <c r="Y11" s="54">
        <v>7</v>
      </c>
      <c r="Z11" s="54">
        <v>8</v>
      </c>
      <c r="AA11" s="49"/>
      <c r="AB11" s="3"/>
    </row>
    <row r="12" spans="1:28" ht="15" customHeight="1" x14ac:dyDescent="0.2">
      <c r="A12" s="21"/>
      <c r="B12" s="173"/>
      <c r="C12" s="174"/>
      <c r="D12" s="907" t="s">
        <v>173</v>
      </c>
      <c r="E12" s="929"/>
      <c r="F12" s="929"/>
      <c r="G12" s="929"/>
      <c r="H12" s="929"/>
      <c r="I12" s="929"/>
      <c r="J12" s="929"/>
      <c r="K12" s="929"/>
      <c r="L12" s="929"/>
      <c r="M12" s="929"/>
      <c r="N12" s="930"/>
      <c r="O12" s="193">
        <v>1</v>
      </c>
      <c r="P12" s="194" t="s">
        <v>1</v>
      </c>
      <c r="Q12" s="195" t="s">
        <v>1</v>
      </c>
      <c r="R12" s="196" t="s">
        <v>1</v>
      </c>
      <c r="S12" s="197" t="s">
        <v>1</v>
      </c>
      <c r="T12" s="196" t="s">
        <v>1</v>
      </c>
      <c r="U12" s="198" t="s">
        <v>1</v>
      </c>
      <c r="V12" s="199" t="s">
        <v>1</v>
      </c>
      <c r="W12" s="200"/>
      <c r="X12" s="335">
        <f>X13+X17+X36+X34</f>
        <v>13035780</v>
      </c>
      <c r="Y12" s="335">
        <f>Y13+Y17+Y36</f>
        <v>12107861</v>
      </c>
      <c r="Z12" s="336">
        <f>Z13+Z17+Z36</f>
        <v>12080682</v>
      </c>
      <c r="AA12" s="8"/>
      <c r="AB12" s="3"/>
    </row>
    <row r="13" spans="1:28" ht="29.25" customHeight="1" x14ac:dyDescent="0.2">
      <c r="A13" s="21"/>
      <c r="B13" s="173"/>
      <c r="C13" s="174"/>
      <c r="D13" s="201"/>
      <c r="E13" s="884" t="s">
        <v>172</v>
      </c>
      <c r="F13" s="885"/>
      <c r="G13" s="885"/>
      <c r="H13" s="885"/>
      <c r="I13" s="885"/>
      <c r="J13" s="885"/>
      <c r="K13" s="885"/>
      <c r="L13" s="885"/>
      <c r="M13" s="885"/>
      <c r="N13" s="886"/>
      <c r="O13" s="95">
        <v>1</v>
      </c>
      <c r="P13" s="96">
        <v>2</v>
      </c>
      <c r="Q13" s="188" t="s">
        <v>1</v>
      </c>
      <c r="R13" s="97" t="s">
        <v>1</v>
      </c>
      <c r="S13" s="98" t="s">
        <v>1</v>
      </c>
      <c r="T13" s="97" t="s">
        <v>1</v>
      </c>
      <c r="U13" s="99" t="s">
        <v>1</v>
      </c>
      <c r="V13" s="100" t="s">
        <v>1</v>
      </c>
      <c r="W13" s="189"/>
      <c r="X13" s="337">
        <f t="shared" ref="X13:Z15" si="0">X14</f>
        <v>1435864</v>
      </c>
      <c r="Y13" s="337">
        <f t="shared" si="0"/>
        <v>1435864</v>
      </c>
      <c r="Z13" s="338">
        <f t="shared" si="0"/>
        <v>1435864</v>
      </c>
      <c r="AA13" s="8"/>
      <c r="AB13" s="3"/>
    </row>
    <row r="14" spans="1:28" ht="46.5" customHeight="1" x14ac:dyDescent="0.2">
      <c r="A14" s="21"/>
      <c r="B14" s="173"/>
      <c r="C14" s="174"/>
      <c r="D14" s="201"/>
      <c r="E14" s="177"/>
      <c r="F14" s="879" t="s">
        <v>743</v>
      </c>
      <c r="G14" s="879"/>
      <c r="H14" s="880"/>
      <c r="I14" s="880"/>
      <c r="J14" s="880"/>
      <c r="K14" s="880"/>
      <c r="L14" s="880"/>
      <c r="M14" s="880"/>
      <c r="N14" s="881"/>
      <c r="O14" s="27">
        <v>1</v>
      </c>
      <c r="P14" s="26">
        <v>2</v>
      </c>
      <c r="Q14" s="175" t="s">
        <v>136</v>
      </c>
      <c r="R14" s="24">
        <v>86</v>
      </c>
      <c r="S14" s="25" t="s">
        <v>6</v>
      </c>
      <c r="T14" s="24" t="s">
        <v>5</v>
      </c>
      <c r="U14" s="23" t="s">
        <v>4</v>
      </c>
      <c r="V14" s="22" t="s">
        <v>1</v>
      </c>
      <c r="W14" s="176"/>
      <c r="X14" s="339">
        <f t="shared" si="0"/>
        <v>1435864</v>
      </c>
      <c r="Y14" s="339">
        <f t="shared" si="0"/>
        <v>1435864</v>
      </c>
      <c r="Z14" s="340">
        <f t="shared" si="0"/>
        <v>1435864</v>
      </c>
      <c r="AA14" s="8"/>
      <c r="AB14" s="3"/>
    </row>
    <row r="15" spans="1:28" ht="15" customHeight="1" x14ac:dyDescent="0.2">
      <c r="A15" s="21"/>
      <c r="B15" s="173"/>
      <c r="C15" s="174"/>
      <c r="D15" s="201"/>
      <c r="E15" s="178"/>
      <c r="F15" s="179"/>
      <c r="G15" s="180"/>
      <c r="H15" s="16"/>
      <c r="I15" s="879" t="s">
        <v>171</v>
      </c>
      <c r="J15" s="880"/>
      <c r="K15" s="880"/>
      <c r="L15" s="880"/>
      <c r="M15" s="880"/>
      <c r="N15" s="881"/>
      <c r="O15" s="27">
        <v>1</v>
      </c>
      <c r="P15" s="26">
        <v>2</v>
      </c>
      <c r="Q15" s="175" t="s">
        <v>170</v>
      </c>
      <c r="R15" s="24">
        <v>86</v>
      </c>
      <c r="S15" s="25" t="s">
        <v>6</v>
      </c>
      <c r="T15" s="24" t="s">
        <v>5</v>
      </c>
      <c r="U15" s="23" t="s">
        <v>169</v>
      </c>
      <c r="V15" s="22" t="s">
        <v>1</v>
      </c>
      <c r="W15" s="176"/>
      <c r="X15" s="339">
        <f t="shared" si="0"/>
        <v>1435864</v>
      </c>
      <c r="Y15" s="339">
        <f t="shared" si="0"/>
        <v>1435864</v>
      </c>
      <c r="Z15" s="340">
        <f t="shared" si="0"/>
        <v>1435864</v>
      </c>
      <c r="AA15" s="8"/>
      <c r="AB15" s="3"/>
    </row>
    <row r="16" spans="1:28" ht="29.25" customHeight="1" x14ac:dyDescent="0.2">
      <c r="A16" s="21"/>
      <c r="B16" s="173"/>
      <c r="C16" s="174"/>
      <c r="D16" s="201"/>
      <c r="E16" s="181"/>
      <c r="F16" s="124"/>
      <c r="G16" s="182"/>
      <c r="H16" s="125"/>
      <c r="I16" s="126"/>
      <c r="J16" s="889" t="s">
        <v>145</v>
      </c>
      <c r="K16" s="889"/>
      <c r="L16" s="889"/>
      <c r="M16" s="889"/>
      <c r="N16" s="890"/>
      <c r="O16" s="14">
        <v>1</v>
      </c>
      <c r="P16" s="13">
        <v>2</v>
      </c>
      <c r="Q16" s="175" t="s">
        <v>170</v>
      </c>
      <c r="R16" s="10">
        <v>86</v>
      </c>
      <c r="S16" s="11" t="s">
        <v>6</v>
      </c>
      <c r="T16" s="10" t="s">
        <v>5</v>
      </c>
      <c r="U16" s="9" t="s">
        <v>169</v>
      </c>
      <c r="V16" s="158" t="s">
        <v>144</v>
      </c>
      <c r="W16" s="176"/>
      <c r="X16" s="285">
        <v>1435864</v>
      </c>
      <c r="Y16" s="285">
        <v>1435864</v>
      </c>
      <c r="Z16" s="286">
        <v>1435864</v>
      </c>
      <c r="AA16" s="8"/>
      <c r="AB16" s="3"/>
    </row>
    <row r="17" spans="1:28" ht="51" customHeight="1" x14ac:dyDescent="0.2">
      <c r="A17" s="21"/>
      <c r="B17" s="173"/>
      <c r="C17" s="174"/>
      <c r="D17" s="201"/>
      <c r="E17" s="884" t="s">
        <v>168</v>
      </c>
      <c r="F17" s="885"/>
      <c r="G17" s="885"/>
      <c r="H17" s="885"/>
      <c r="I17" s="885"/>
      <c r="J17" s="887"/>
      <c r="K17" s="887"/>
      <c r="L17" s="887"/>
      <c r="M17" s="887"/>
      <c r="N17" s="888"/>
      <c r="O17" s="577">
        <v>1</v>
      </c>
      <c r="P17" s="577">
        <v>4</v>
      </c>
      <c r="Q17" s="188" t="s">
        <v>1</v>
      </c>
      <c r="R17" s="579" t="s">
        <v>1</v>
      </c>
      <c r="S17" s="580" t="s">
        <v>1</v>
      </c>
      <c r="T17" s="579" t="s">
        <v>1</v>
      </c>
      <c r="U17" s="581" t="s">
        <v>1</v>
      </c>
      <c r="V17" s="576" t="s">
        <v>1</v>
      </c>
      <c r="W17" s="820"/>
      <c r="X17" s="821">
        <f>X23+X18</f>
        <v>3539509</v>
      </c>
      <c r="Y17" s="821">
        <f>Y23</f>
        <v>3522785</v>
      </c>
      <c r="Z17" s="821">
        <f>Z23</f>
        <v>3527445</v>
      </c>
      <c r="AA17" s="8"/>
      <c r="AB17" s="3"/>
    </row>
    <row r="18" spans="1:28" ht="60" customHeight="1" x14ac:dyDescent="0.2">
      <c r="A18" s="21"/>
      <c r="B18" s="173"/>
      <c r="C18" s="174"/>
      <c r="D18" s="201"/>
      <c r="E18" s="819"/>
      <c r="F18" s="811"/>
      <c r="G18" s="811"/>
      <c r="H18" s="811"/>
      <c r="I18" s="811"/>
      <c r="J18" s="812"/>
      <c r="K18" s="812"/>
      <c r="L18" s="812"/>
      <c r="M18" s="822" t="s">
        <v>734</v>
      </c>
      <c r="N18" s="813"/>
      <c r="O18" s="13">
        <v>1</v>
      </c>
      <c r="P18" s="13">
        <v>4</v>
      </c>
      <c r="Q18" s="175"/>
      <c r="R18" s="816"/>
      <c r="S18" s="11"/>
      <c r="T18" s="816"/>
      <c r="U18" s="570"/>
      <c r="V18" s="817"/>
      <c r="W18" s="817"/>
      <c r="X18" s="760">
        <f>X19</f>
        <v>16320</v>
      </c>
      <c r="Y18" s="760"/>
      <c r="Z18" s="760"/>
      <c r="AA18" s="8"/>
      <c r="AB18" s="3"/>
    </row>
    <row r="19" spans="1:28" ht="24" customHeight="1" x14ac:dyDescent="0.2">
      <c r="A19" s="21"/>
      <c r="B19" s="173"/>
      <c r="C19" s="174"/>
      <c r="D19" s="201"/>
      <c r="E19" s="819"/>
      <c r="F19" s="811"/>
      <c r="G19" s="811"/>
      <c r="H19" s="811"/>
      <c r="I19" s="811"/>
      <c r="J19" s="812"/>
      <c r="K19" s="812"/>
      <c r="L19" s="812"/>
      <c r="M19" s="822" t="s">
        <v>97</v>
      </c>
      <c r="N19" s="813"/>
      <c r="O19" s="13">
        <v>1</v>
      </c>
      <c r="P19" s="13">
        <v>4</v>
      </c>
      <c r="Q19" s="175"/>
      <c r="R19" s="816">
        <v>85</v>
      </c>
      <c r="S19" s="11">
        <v>0</v>
      </c>
      <c r="T19" s="816">
        <v>0</v>
      </c>
      <c r="U19" s="570">
        <v>0</v>
      </c>
      <c r="V19" s="817"/>
      <c r="W19" s="817"/>
      <c r="X19" s="760">
        <f>X20</f>
        <v>16320</v>
      </c>
      <c r="Y19" s="760"/>
      <c r="Z19" s="760"/>
      <c r="AA19" s="8"/>
      <c r="AB19" s="3"/>
    </row>
    <row r="20" spans="1:28" ht="33.75" customHeight="1" x14ac:dyDescent="0.2">
      <c r="A20" s="21"/>
      <c r="B20" s="173"/>
      <c r="C20" s="174"/>
      <c r="D20" s="201"/>
      <c r="E20" s="819"/>
      <c r="F20" s="811"/>
      <c r="G20" s="811"/>
      <c r="H20" s="811"/>
      <c r="I20" s="811"/>
      <c r="J20" s="812"/>
      <c r="K20" s="812"/>
      <c r="L20" s="812"/>
      <c r="M20" s="822" t="s">
        <v>735</v>
      </c>
      <c r="N20" s="813"/>
      <c r="O20" s="13">
        <v>1</v>
      </c>
      <c r="P20" s="13">
        <v>4</v>
      </c>
      <c r="Q20" s="175"/>
      <c r="R20" s="816">
        <v>85</v>
      </c>
      <c r="S20" s="11">
        <v>3</v>
      </c>
      <c r="T20" s="816">
        <v>5</v>
      </c>
      <c r="U20" s="570">
        <v>0</v>
      </c>
      <c r="V20" s="817"/>
      <c r="W20" s="817"/>
      <c r="X20" s="760">
        <f>X21</f>
        <v>16320</v>
      </c>
      <c r="Y20" s="760"/>
      <c r="Z20" s="760"/>
      <c r="AA20" s="8"/>
      <c r="AB20" s="3"/>
    </row>
    <row r="21" spans="1:28" ht="18" customHeight="1" x14ac:dyDescent="0.2">
      <c r="A21" s="21"/>
      <c r="B21" s="173"/>
      <c r="C21" s="174"/>
      <c r="D21" s="201"/>
      <c r="E21" s="819"/>
      <c r="F21" s="811"/>
      <c r="G21" s="811"/>
      <c r="H21" s="811"/>
      <c r="I21" s="811"/>
      <c r="J21" s="812"/>
      <c r="K21" s="812"/>
      <c r="L21" s="812"/>
      <c r="M21" s="822" t="s">
        <v>736</v>
      </c>
      <c r="N21" s="813"/>
      <c r="O21" s="13">
        <v>1</v>
      </c>
      <c r="P21" s="13">
        <v>4</v>
      </c>
      <c r="Q21" s="175"/>
      <c r="R21" s="816">
        <v>85</v>
      </c>
      <c r="S21" s="11">
        <v>3</v>
      </c>
      <c r="T21" s="816">
        <v>5</v>
      </c>
      <c r="U21" s="570">
        <v>60004</v>
      </c>
      <c r="V21" s="817"/>
      <c r="W21" s="817"/>
      <c r="X21" s="760">
        <f>X22</f>
        <v>16320</v>
      </c>
      <c r="Y21" s="760"/>
      <c r="Z21" s="760"/>
      <c r="AA21" s="8"/>
      <c r="AB21" s="3"/>
    </row>
    <row r="22" spans="1:28" ht="21" customHeight="1" x14ac:dyDescent="0.2">
      <c r="A22" s="21"/>
      <c r="B22" s="173"/>
      <c r="C22" s="174"/>
      <c r="D22" s="201"/>
      <c r="E22" s="819"/>
      <c r="F22" s="811"/>
      <c r="G22" s="811"/>
      <c r="H22" s="811"/>
      <c r="I22" s="811"/>
      <c r="J22" s="812"/>
      <c r="K22" s="812"/>
      <c r="L22" s="812"/>
      <c r="M22" s="822" t="s">
        <v>423</v>
      </c>
      <c r="N22" s="813"/>
      <c r="O22" s="13">
        <v>1</v>
      </c>
      <c r="P22" s="13">
        <v>4</v>
      </c>
      <c r="Q22" s="175"/>
      <c r="R22" s="114">
        <v>85</v>
      </c>
      <c r="S22" s="115">
        <v>3</v>
      </c>
      <c r="T22" s="114">
        <v>5</v>
      </c>
      <c r="U22" s="116">
        <v>60004</v>
      </c>
      <c r="V22" s="817">
        <v>540</v>
      </c>
      <c r="W22" s="817"/>
      <c r="X22" s="760">
        <v>16320</v>
      </c>
      <c r="Y22" s="760"/>
      <c r="Z22" s="760"/>
      <c r="AA22" s="8"/>
      <c r="AB22" s="3"/>
    </row>
    <row r="23" spans="1:28" ht="43.5" customHeight="1" x14ac:dyDescent="0.2">
      <c r="A23" s="21"/>
      <c r="B23" s="173"/>
      <c r="C23" s="174"/>
      <c r="D23" s="201"/>
      <c r="E23" s="177"/>
      <c r="F23" s="879" t="s">
        <v>743</v>
      </c>
      <c r="G23" s="879"/>
      <c r="H23" s="880"/>
      <c r="I23" s="880"/>
      <c r="J23" s="880"/>
      <c r="K23" s="880"/>
      <c r="L23" s="880"/>
      <c r="M23" s="880"/>
      <c r="N23" s="881"/>
      <c r="O23" s="27">
        <v>1</v>
      </c>
      <c r="P23" s="26">
        <v>4</v>
      </c>
      <c r="Q23" s="175" t="s">
        <v>149</v>
      </c>
      <c r="R23" s="24" t="s">
        <v>142</v>
      </c>
      <c r="S23" s="25" t="s">
        <v>6</v>
      </c>
      <c r="T23" s="24" t="s">
        <v>5</v>
      </c>
      <c r="U23" s="23" t="s">
        <v>4</v>
      </c>
      <c r="V23" s="22" t="s">
        <v>1</v>
      </c>
      <c r="W23" s="176"/>
      <c r="X23" s="339">
        <f>X24+X28+X31</f>
        <v>3523189</v>
      </c>
      <c r="Y23" s="339">
        <f>Y24+Y28</f>
        <v>3522785</v>
      </c>
      <c r="Z23" s="340">
        <f>Z24+Z28</f>
        <v>3527445</v>
      </c>
      <c r="AA23" s="8"/>
      <c r="AB23" s="3"/>
    </row>
    <row r="24" spans="1:28" ht="29.25" customHeight="1" x14ac:dyDescent="0.2">
      <c r="A24" s="21"/>
      <c r="B24" s="173"/>
      <c r="C24" s="174"/>
      <c r="D24" s="201"/>
      <c r="E24" s="178"/>
      <c r="F24" s="179"/>
      <c r="G24" s="180"/>
      <c r="H24" s="879" t="s">
        <v>167</v>
      </c>
      <c r="I24" s="880"/>
      <c r="J24" s="880"/>
      <c r="K24" s="880"/>
      <c r="L24" s="880"/>
      <c r="M24" s="880"/>
      <c r="N24" s="881"/>
      <c r="O24" s="27">
        <v>1</v>
      </c>
      <c r="P24" s="26">
        <v>4</v>
      </c>
      <c r="Q24" s="175" t="s">
        <v>166</v>
      </c>
      <c r="R24" s="24" t="s">
        <v>142</v>
      </c>
      <c r="S24" s="25" t="s">
        <v>6</v>
      </c>
      <c r="T24" s="24" t="s">
        <v>9</v>
      </c>
      <c r="U24" s="23" t="s">
        <v>4</v>
      </c>
      <c r="V24" s="22" t="s">
        <v>1</v>
      </c>
      <c r="W24" s="176"/>
      <c r="X24" s="339">
        <f t="shared" ref="X24:Z24" si="1">X25</f>
        <v>3493189</v>
      </c>
      <c r="Y24" s="339">
        <f t="shared" si="1"/>
        <v>3497785</v>
      </c>
      <c r="Z24" s="340">
        <f t="shared" si="1"/>
        <v>3502445</v>
      </c>
      <c r="AA24" s="8"/>
      <c r="AB24" s="3"/>
    </row>
    <row r="25" spans="1:28" ht="15" customHeight="1" x14ac:dyDescent="0.2">
      <c r="A25" s="21"/>
      <c r="B25" s="173"/>
      <c r="C25" s="174"/>
      <c r="D25" s="201"/>
      <c r="E25" s="178"/>
      <c r="F25" s="123"/>
      <c r="G25" s="183"/>
      <c r="H25" s="16"/>
      <c r="I25" s="879" t="s">
        <v>165</v>
      </c>
      <c r="J25" s="880"/>
      <c r="K25" s="880"/>
      <c r="L25" s="880"/>
      <c r="M25" s="880"/>
      <c r="N25" s="881"/>
      <c r="O25" s="27">
        <v>1</v>
      </c>
      <c r="P25" s="26">
        <v>4</v>
      </c>
      <c r="Q25" s="175" t="s">
        <v>164</v>
      </c>
      <c r="R25" s="24" t="s">
        <v>142</v>
      </c>
      <c r="S25" s="25" t="s">
        <v>6</v>
      </c>
      <c r="T25" s="24" t="s">
        <v>9</v>
      </c>
      <c r="U25" s="23" t="s">
        <v>163</v>
      </c>
      <c r="V25" s="22" t="s">
        <v>1</v>
      </c>
      <c r="W25" s="176"/>
      <c r="X25" s="339">
        <f>X26+X27</f>
        <v>3493189</v>
      </c>
      <c r="Y25" s="339">
        <f>Y26+Y27</f>
        <v>3497785</v>
      </c>
      <c r="Z25" s="340">
        <f>Z26+Z27</f>
        <v>3502445</v>
      </c>
      <c r="AA25" s="8"/>
      <c r="AB25" s="3"/>
    </row>
    <row r="26" spans="1:28" ht="29.25" customHeight="1" x14ac:dyDescent="0.2">
      <c r="A26" s="21"/>
      <c r="B26" s="173"/>
      <c r="C26" s="174"/>
      <c r="D26" s="201"/>
      <c r="E26" s="178"/>
      <c r="F26" s="123"/>
      <c r="G26" s="183"/>
      <c r="H26" s="17"/>
      <c r="I26" s="16"/>
      <c r="J26" s="891" t="s">
        <v>145</v>
      </c>
      <c r="K26" s="891"/>
      <c r="L26" s="891"/>
      <c r="M26" s="891"/>
      <c r="N26" s="892"/>
      <c r="O26" s="27">
        <v>1</v>
      </c>
      <c r="P26" s="26">
        <v>4</v>
      </c>
      <c r="Q26" s="175" t="s">
        <v>164</v>
      </c>
      <c r="R26" s="24" t="s">
        <v>142</v>
      </c>
      <c r="S26" s="25" t="s">
        <v>6</v>
      </c>
      <c r="T26" s="24" t="s">
        <v>9</v>
      </c>
      <c r="U26" s="23" t="s">
        <v>163</v>
      </c>
      <c r="V26" s="22" t="s">
        <v>144</v>
      </c>
      <c r="W26" s="176"/>
      <c r="X26" s="287">
        <v>3341185</v>
      </c>
      <c r="Y26" s="287">
        <v>3341185</v>
      </c>
      <c r="Z26" s="288">
        <v>3341185</v>
      </c>
      <c r="AA26" s="8"/>
      <c r="AB26" s="3"/>
    </row>
    <row r="27" spans="1:28" ht="29.25" customHeight="1" x14ac:dyDescent="0.2">
      <c r="A27" s="21"/>
      <c r="B27" s="173"/>
      <c r="C27" s="174"/>
      <c r="D27" s="201"/>
      <c r="E27" s="181"/>
      <c r="F27" s="124"/>
      <c r="G27" s="182"/>
      <c r="H27" s="125"/>
      <c r="I27" s="125"/>
      <c r="J27" s="889" t="s">
        <v>57</v>
      </c>
      <c r="K27" s="889"/>
      <c r="L27" s="889"/>
      <c r="M27" s="889"/>
      <c r="N27" s="890"/>
      <c r="O27" s="14">
        <v>1</v>
      </c>
      <c r="P27" s="13">
        <v>4</v>
      </c>
      <c r="Q27" s="175" t="s">
        <v>164</v>
      </c>
      <c r="R27" s="10" t="s">
        <v>142</v>
      </c>
      <c r="S27" s="11" t="s">
        <v>6</v>
      </c>
      <c r="T27" s="10" t="s">
        <v>9</v>
      </c>
      <c r="U27" s="9" t="s">
        <v>163</v>
      </c>
      <c r="V27" s="158" t="s">
        <v>52</v>
      </c>
      <c r="W27" s="176"/>
      <c r="X27" s="285">
        <v>152004</v>
      </c>
      <c r="Y27" s="285">
        <v>156600</v>
      </c>
      <c r="Z27" s="286">
        <v>161260</v>
      </c>
      <c r="AA27" s="8"/>
      <c r="AB27" s="3"/>
    </row>
    <row r="28" spans="1:28" ht="29.25" customHeight="1" x14ac:dyDescent="0.2">
      <c r="A28" s="21"/>
      <c r="B28" s="173"/>
      <c r="C28" s="174"/>
      <c r="D28" s="201"/>
      <c r="E28" s="181"/>
      <c r="F28" s="755"/>
      <c r="G28" s="182"/>
      <c r="H28" s="756"/>
      <c r="I28" s="756"/>
      <c r="J28" s="85"/>
      <c r="K28" s="85"/>
      <c r="L28" s="85"/>
      <c r="M28" s="754" t="s">
        <v>704</v>
      </c>
      <c r="N28" s="86"/>
      <c r="O28" s="752">
        <v>1</v>
      </c>
      <c r="P28" s="13">
        <v>4</v>
      </c>
      <c r="Q28" s="175"/>
      <c r="R28" s="753">
        <v>86</v>
      </c>
      <c r="S28" s="11">
        <v>0</v>
      </c>
      <c r="T28" s="753">
        <v>6</v>
      </c>
      <c r="U28" s="9">
        <v>0</v>
      </c>
      <c r="V28" s="757"/>
      <c r="W28" s="176"/>
      <c r="X28" s="603">
        <f t="shared" ref="X28:Z29" si="2">X29</f>
        <v>25000</v>
      </c>
      <c r="Y28" s="603">
        <f t="shared" si="2"/>
        <v>25000</v>
      </c>
      <c r="Z28" s="760">
        <f t="shared" si="2"/>
        <v>25000</v>
      </c>
      <c r="AA28" s="8"/>
      <c r="AB28" s="3"/>
    </row>
    <row r="29" spans="1:28" ht="29.25" customHeight="1" x14ac:dyDescent="0.2">
      <c r="A29" s="21"/>
      <c r="B29" s="173"/>
      <c r="C29" s="174"/>
      <c r="D29" s="201"/>
      <c r="E29" s="181"/>
      <c r="F29" s="755"/>
      <c r="G29" s="182"/>
      <c r="H29" s="756"/>
      <c r="I29" s="756"/>
      <c r="J29" s="85"/>
      <c r="K29" s="85"/>
      <c r="L29" s="85"/>
      <c r="M29" s="754" t="s">
        <v>705</v>
      </c>
      <c r="N29" s="86"/>
      <c r="O29" s="752">
        <v>1</v>
      </c>
      <c r="P29" s="13">
        <v>4</v>
      </c>
      <c r="Q29" s="175"/>
      <c r="R29" s="753">
        <v>86</v>
      </c>
      <c r="S29" s="11">
        <v>0</v>
      </c>
      <c r="T29" s="753">
        <v>6</v>
      </c>
      <c r="U29" s="9">
        <v>90008</v>
      </c>
      <c r="V29" s="757"/>
      <c r="W29" s="176"/>
      <c r="X29" s="603">
        <f t="shared" si="2"/>
        <v>25000</v>
      </c>
      <c r="Y29" s="603">
        <f t="shared" si="2"/>
        <v>25000</v>
      </c>
      <c r="Z29" s="760">
        <f t="shared" si="2"/>
        <v>25000</v>
      </c>
      <c r="AA29" s="8"/>
      <c r="AB29" s="3"/>
    </row>
    <row r="30" spans="1:28" ht="29.25" customHeight="1" x14ac:dyDescent="0.2">
      <c r="A30" s="21"/>
      <c r="B30" s="173"/>
      <c r="C30" s="174"/>
      <c r="D30" s="201"/>
      <c r="E30" s="181"/>
      <c r="F30" s="755"/>
      <c r="G30" s="182"/>
      <c r="H30" s="756"/>
      <c r="I30" s="756"/>
      <c r="J30" s="85"/>
      <c r="K30" s="85"/>
      <c r="L30" s="85"/>
      <c r="M30" s="754" t="s">
        <v>57</v>
      </c>
      <c r="N30" s="86"/>
      <c r="O30" s="752">
        <v>1</v>
      </c>
      <c r="P30" s="13">
        <v>4</v>
      </c>
      <c r="Q30" s="175"/>
      <c r="R30" s="753">
        <v>86</v>
      </c>
      <c r="S30" s="11">
        <v>0</v>
      </c>
      <c r="T30" s="753">
        <v>6</v>
      </c>
      <c r="U30" s="9">
        <v>9008</v>
      </c>
      <c r="V30" s="757">
        <v>240</v>
      </c>
      <c r="W30" s="176"/>
      <c r="X30" s="285">
        <v>25000</v>
      </c>
      <c r="Y30" s="285">
        <v>25000</v>
      </c>
      <c r="Z30" s="285">
        <v>25000</v>
      </c>
      <c r="AA30" s="8"/>
      <c r="AB30" s="3"/>
    </row>
    <row r="31" spans="1:28" ht="29.25" customHeight="1" x14ac:dyDescent="0.2">
      <c r="A31" s="21"/>
      <c r="B31" s="173"/>
      <c r="C31" s="174"/>
      <c r="D31" s="201"/>
      <c r="E31" s="181"/>
      <c r="F31" s="770"/>
      <c r="G31" s="182"/>
      <c r="H31" s="771"/>
      <c r="I31" s="771"/>
      <c r="J31" s="85"/>
      <c r="K31" s="85"/>
      <c r="L31" s="85"/>
      <c r="M31" s="769" t="s">
        <v>706</v>
      </c>
      <c r="N31" s="86"/>
      <c r="O31" s="765">
        <v>1</v>
      </c>
      <c r="P31" s="13">
        <v>4</v>
      </c>
      <c r="Q31" s="175"/>
      <c r="R31" s="766">
        <v>86</v>
      </c>
      <c r="S31" s="11">
        <v>0</v>
      </c>
      <c r="T31" s="766">
        <v>10</v>
      </c>
      <c r="U31" s="9">
        <v>0</v>
      </c>
      <c r="V31" s="772"/>
      <c r="W31" s="176"/>
      <c r="X31" s="603">
        <f>X32</f>
        <v>5000</v>
      </c>
      <c r="Y31" s="603"/>
      <c r="Z31" s="760"/>
      <c r="AA31" s="8"/>
      <c r="AB31" s="3"/>
    </row>
    <row r="32" spans="1:28" ht="29.25" customHeight="1" x14ac:dyDescent="0.2">
      <c r="A32" s="21"/>
      <c r="B32" s="173"/>
      <c r="C32" s="174"/>
      <c r="D32" s="201"/>
      <c r="E32" s="181"/>
      <c r="F32" s="770"/>
      <c r="G32" s="182"/>
      <c r="H32" s="771"/>
      <c r="I32" s="771"/>
      <c r="J32" s="85"/>
      <c r="K32" s="85"/>
      <c r="L32" s="85"/>
      <c r="M32" s="769" t="s">
        <v>640</v>
      </c>
      <c r="N32" s="86"/>
      <c r="O32" s="765">
        <v>1</v>
      </c>
      <c r="P32" s="13">
        <v>4</v>
      </c>
      <c r="Q32" s="175"/>
      <c r="R32" s="766">
        <v>86</v>
      </c>
      <c r="S32" s="11">
        <v>0</v>
      </c>
      <c r="T32" s="766">
        <v>10</v>
      </c>
      <c r="U32" s="9">
        <v>10040</v>
      </c>
      <c r="V32" s="772"/>
      <c r="W32" s="176"/>
      <c r="X32" s="603">
        <f>X33</f>
        <v>5000</v>
      </c>
      <c r="Y32" s="603"/>
      <c r="Z32" s="760"/>
      <c r="AA32" s="8"/>
      <c r="AB32" s="3"/>
    </row>
    <row r="33" spans="1:28" ht="19.5" customHeight="1" x14ac:dyDescent="0.2">
      <c r="A33" s="21"/>
      <c r="B33" s="173"/>
      <c r="C33" s="174"/>
      <c r="D33" s="201"/>
      <c r="E33" s="181"/>
      <c r="F33" s="770"/>
      <c r="G33" s="182"/>
      <c r="H33" s="771"/>
      <c r="I33" s="771"/>
      <c r="J33" s="85"/>
      <c r="K33" s="85"/>
      <c r="L33" s="85"/>
      <c r="M33" s="769" t="s">
        <v>423</v>
      </c>
      <c r="N33" s="86"/>
      <c r="O33" s="765">
        <v>1</v>
      </c>
      <c r="P33" s="13">
        <v>4</v>
      </c>
      <c r="Q33" s="175"/>
      <c r="R33" s="766">
        <v>86</v>
      </c>
      <c r="S33" s="11">
        <v>0</v>
      </c>
      <c r="T33" s="766">
        <v>10</v>
      </c>
      <c r="U33" s="9">
        <v>10040</v>
      </c>
      <c r="V33" s="772">
        <v>540</v>
      </c>
      <c r="W33" s="176"/>
      <c r="X33" s="285">
        <v>5000</v>
      </c>
      <c r="Y33" s="285"/>
      <c r="Z33" s="715"/>
      <c r="AA33" s="8"/>
      <c r="AB33" s="3"/>
    </row>
    <row r="34" spans="1:28" ht="29.25" customHeight="1" x14ac:dyDescent="0.25">
      <c r="A34" s="21"/>
      <c r="B34" s="173"/>
      <c r="C34" s="174"/>
      <c r="D34" s="201"/>
      <c r="E34" s="181"/>
      <c r="F34" s="695"/>
      <c r="G34" s="182"/>
      <c r="H34" s="696"/>
      <c r="I34" s="696"/>
      <c r="J34" s="85"/>
      <c r="K34" s="85"/>
      <c r="L34" s="85"/>
      <c r="M34" s="727" t="s">
        <v>639</v>
      </c>
      <c r="N34" s="716"/>
      <c r="O34" s="83">
        <v>1</v>
      </c>
      <c r="P34" s="83">
        <v>6</v>
      </c>
      <c r="Q34" s="593"/>
      <c r="R34" s="698"/>
      <c r="S34" s="572"/>
      <c r="T34" s="699"/>
      <c r="U34" s="717"/>
      <c r="V34" s="702"/>
      <c r="W34" s="595"/>
      <c r="X34" s="718">
        <f>X35</f>
        <v>56700</v>
      </c>
      <c r="Y34" s="718"/>
      <c r="Z34" s="718"/>
      <c r="AA34" s="8"/>
      <c r="AB34" s="3"/>
    </row>
    <row r="35" spans="1:28" ht="24" customHeight="1" x14ac:dyDescent="0.2">
      <c r="A35" s="21"/>
      <c r="B35" s="173"/>
      <c r="C35" s="174"/>
      <c r="D35" s="201"/>
      <c r="E35" s="181"/>
      <c r="F35" s="695"/>
      <c r="G35" s="182"/>
      <c r="H35" s="696"/>
      <c r="I35" s="696"/>
      <c r="J35" s="85"/>
      <c r="K35" s="85"/>
      <c r="L35" s="85"/>
      <c r="M35" s="693" t="s">
        <v>423</v>
      </c>
      <c r="N35" s="86"/>
      <c r="O35" s="13">
        <v>1</v>
      </c>
      <c r="P35" s="13">
        <v>6</v>
      </c>
      <c r="Q35" s="175"/>
      <c r="R35" s="691">
        <v>75</v>
      </c>
      <c r="S35" s="11">
        <v>0</v>
      </c>
      <c r="T35" s="692">
        <v>0</v>
      </c>
      <c r="U35" s="570">
        <v>61002</v>
      </c>
      <c r="V35" s="705">
        <v>540</v>
      </c>
      <c r="W35" s="176"/>
      <c r="X35" s="715">
        <v>56700</v>
      </c>
      <c r="Y35" s="715"/>
      <c r="Z35" s="715"/>
      <c r="AA35" s="8"/>
      <c r="AB35" s="3"/>
    </row>
    <row r="36" spans="1:28" ht="15" customHeight="1" x14ac:dyDescent="0.2">
      <c r="A36" s="21"/>
      <c r="B36" s="173"/>
      <c r="C36" s="174"/>
      <c r="D36" s="201"/>
      <c r="E36" s="884" t="s">
        <v>162</v>
      </c>
      <c r="F36" s="885"/>
      <c r="G36" s="885"/>
      <c r="H36" s="885"/>
      <c r="I36" s="885"/>
      <c r="J36" s="887"/>
      <c r="K36" s="887"/>
      <c r="L36" s="887"/>
      <c r="M36" s="887"/>
      <c r="N36" s="888"/>
      <c r="O36" s="90">
        <v>1</v>
      </c>
      <c r="P36" s="91">
        <v>13</v>
      </c>
      <c r="Q36" s="188" t="s">
        <v>1</v>
      </c>
      <c r="R36" s="111" t="s">
        <v>1</v>
      </c>
      <c r="S36" s="112" t="s">
        <v>1</v>
      </c>
      <c r="T36" s="111" t="s">
        <v>1</v>
      </c>
      <c r="U36" s="113" t="s">
        <v>1</v>
      </c>
      <c r="V36" s="93" t="s">
        <v>1</v>
      </c>
      <c r="W36" s="189"/>
      <c r="X36" s="341">
        <f>X37+X45</f>
        <v>8003707</v>
      </c>
      <c r="Y36" s="341">
        <f>Y37+Y45</f>
        <v>7149212</v>
      </c>
      <c r="Z36" s="342">
        <f>Z37+Z45</f>
        <v>7117373</v>
      </c>
      <c r="AA36" s="8"/>
      <c r="AB36" s="3"/>
    </row>
    <row r="37" spans="1:28" ht="15" customHeight="1" x14ac:dyDescent="0.2">
      <c r="A37" s="21"/>
      <c r="B37" s="173"/>
      <c r="C37" s="174"/>
      <c r="D37" s="201"/>
      <c r="E37" s="177"/>
      <c r="F37" s="879" t="s">
        <v>137</v>
      </c>
      <c r="G37" s="879"/>
      <c r="H37" s="879"/>
      <c r="I37" s="880"/>
      <c r="J37" s="880"/>
      <c r="K37" s="880"/>
      <c r="L37" s="880"/>
      <c r="M37" s="880"/>
      <c r="N37" s="881"/>
      <c r="O37" s="27">
        <v>1</v>
      </c>
      <c r="P37" s="26">
        <v>13</v>
      </c>
      <c r="Q37" s="175" t="s">
        <v>136</v>
      </c>
      <c r="R37" s="24" t="s">
        <v>133</v>
      </c>
      <c r="S37" s="25" t="s">
        <v>6</v>
      </c>
      <c r="T37" s="24" t="s">
        <v>5</v>
      </c>
      <c r="U37" s="23" t="s">
        <v>4</v>
      </c>
      <c r="V37" s="22" t="s">
        <v>1</v>
      </c>
      <c r="W37" s="176"/>
      <c r="X37" s="339">
        <f>X38+X41</f>
        <v>168846.99999999997</v>
      </c>
      <c r="Y37" s="339">
        <f>Y38+Y41</f>
        <v>45300</v>
      </c>
      <c r="Z37" s="340">
        <f>Z38+Z41</f>
        <v>45300</v>
      </c>
      <c r="AA37" s="8"/>
      <c r="AB37" s="3"/>
    </row>
    <row r="38" spans="1:28" ht="15" customHeight="1" x14ac:dyDescent="0.2">
      <c r="A38" s="21"/>
      <c r="B38" s="173"/>
      <c r="C38" s="174"/>
      <c r="D38" s="201"/>
      <c r="E38" s="178"/>
      <c r="F38" s="179"/>
      <c r="G38" s="180"/>
      <c r="H38" s="16"/>
      <c r="I38" s="879" t="s">
        <v>161</v>
      </c>
      <c r="J38" s="880"/>
      <c r="K38" s="880"/>
      <c r="L38" s="880"/>
      <c r="M38" s="880"/>
      <c r="N38" s="881"/>
      <c r="O38" s="27">
        <v>1</v>
      </c>
      <c r="P38" s="26">
        <v>13</v>
      </c>
      <c r="Q38" s="175" t="s">
        <v>160</v>
      </c>
      <c r="R38" s="24" t="s">
        <v>133</v>
      </c>
      <c r="S38" s="25" t="s">
        <v>6</v>
      </c>
      <c r="T38" s="24" t="s">
        <v>5</v>
      </c>
      <c r="U38" s="23" t="s">
        <v>159</v>
      </c>
      <c r="V38" s="22" t="s">
        <v>1</v>
      </c>
      <c r="W38" s="176"/>
      <c r="X38" s="339">
        <f>X39+X40</f>
        <v>4999.71</v>
      </c>
      <c r="Y38" s="339">
        <f>Y39+Y40</f>
        <v>5300</v>
      </c>
      <c r="Z38" s="340">
        <f>Z39+Z40</f>
        <v>5300</v>
      </c>
      <c r="AA38" s="8"/>
      <c r="AB38" s="3"/>
    </row>
    <row r="39" spans="1:28" ht="15" customHeight="1" x14ac:dyDescent="0.2">
      <c r="A39" s="21"/>
      <c r="B39" s="173"/>
      <c r="C39" s="174"/>
      <c r="D39" s="201"/>
      <c r="E39" s="178"/>
      <c r="F39" s="123"/>
      <c r="G39" s="183"/>
      <c r="H39" s="17"/>
      <c r="I39" s="126"/>
      <c r="J39" s="889" t="s">
        <v>155</v>
      </c>
      <c r="K39" s="889"/>
      <c r="L39" s="889"/>
      <c r="M39" s="889"/>
      <c r="N39" s="890"/>
      <c r="O39" s="14">
        <v>1</v>
      </c>
      <c r="P39" s="13">
        <v>13</v>
      </c>
      <c r="Q39" s="175" t="s">
        <v>160</v>
      </c>
      <c r="R39" s="10" t="s">
        <v>133</v>
      </c>
      <c r="S39" s="11" t="s">
        <v>6</v>
      </c>
      <c r="T39" s="10" t="s">
        <v>5</v>
      </c>
      <c r="U39" s="9" t="s">
        <v>159</v>
      </c>
      <c r="V39" s="158" t="s">
        <v>152</v>
      </c>
      <c r="W39" s="176"/>
      <c r="X39" s="285">
        <v>4300</v>
      </c>
      <c r="Y39" s="285">
        <v>4300</v>
      </c>
      <c r="Z39" s="286">
        <v>4300</v>
      </c>
      <c r="AA39" s="8"/>
      <c r="AB39" s="3"/>
    </row>
    <row r="40" spans="1:28" ht="15" customHeight="1" x14ac:dyDescent="0.2">
      <c r="A40" s="21"/>
      <c r="B40" s="173"/>
      <c r="C40" s="174"/>
      <c r="D40" s="201"/>
      <c r="E40" s="178"/>
      <c r="F40" s="507"/>
      <c r="G40" s="183"/>
      <c r="H40" s="17"/>
      <c r="I40" s="510"/>
      <c r="J40" s="85"/>
      <c r="K40" s="85"/>
      <c r="L40" s="85"/>
      <c r="M40" s="511" t="s">
        <v>155</v>
      </c>
      <c r="N40" s="86"/>
      <c r="O40" s="13">
        <v>1</v>
      </c>
      <c r="P40" s="13">
        <v>13</v>
      </c>
      <c r="Q40" s="175"/>
      <c r="R40" s="560">
        <v>75</v>
      </c>
      <c r="S40" s="11">
        <v>0</v>
      </c>
      <c r="T40" s="560">
        <v>0</v>
      </c>
      <c r="U40" s="570">
        <v>90009</v>
      </c>
      <c r="V40" s="515">
        <v>850</v>
      </c>
      <c r="W40" s="176"/>
      <c r="X40" s="285">
        <v>699.71</v>
      </c>
      <c r="Y40" s="285">
        <v>1000</v>
      </c>
      <c r="Z40" s="286">
        <v>1000</v>
      </c>
      <c r="AA40" s="8"/>
      <c r="AB40" s="3"/>
    </row>
    <row r="41" spans="1:28" ht="15" customHeight="1" x14ac:dyDescent="0.2">
      <c r="A41" s="21"/>
      <c r="B41" s="173"/>
      <c r="C41" s="174"/>
      <c r="D41" s="201"/>
      <c r="E41" s="178"/>
      <c r="F41" s="123"/>
      <c r="G41" s="183"/>
      <c r="H41" s="17"/>
      <c r="I41" s="879" t="s">
        <v>158</v>
      </c>
      <c r="J41" s="882"/>
      <c r="K41" s="882"/>
      <c r="L41" s="882"/>
      <c r="M41" s="882"/>
      <c r="N41" s="883"/>
      <c r="O41" s="41">
        <v>1</v>
      </c>
      <c r="P41" s="40">
        <v>13</v>
      </c>
      <c r="Q41" s="175" t="s">
        <v>154</v>
      </c>
      <c r="R41" s="114" t="s">
        <v>133</v>
      </c>
      <c r="S41" s="115" t="s">
        <v>6</v>
      </c>
      <c r="T41" s="114" t="s">
        <v>5</v>
      </c>
      <c r="U41" s="116" t="s">
        <v>153</v>
      </c>
      <c r="V41" s="39" t="s">
        <v>1</v>
      </c>
      <c r="W41" s="591"/>
      <c r="X41" s="343">
        <f>X42+X43+X44</f>
        <v>163847.28999999998</v>
      </c>
      <c r="Y41" s="343">
        <f>Y42+Y43+Y44</f>
        <v>40000</v>
      </c>
      <c r="Z41" s="344">
        <f>Z42+Z43+Z44</f>
        <v>40000</v>
      </c>
      <c r="AA41" s="8"/>
      <c r="AB41" s="3"/>
    </row>
    <row r="42" spans="1:28" ht="29.25" customHeight="1" x14ac:dyDescent="0.2">
      <c r="A42" s="21"/>
      <c r="B42" s="173"/>
      <c r="C42" s="174"/>
      <c r="D42" s="201"/>
      <c r="E42" s="178"/>
      <c r="F42" s="123"/>
      <c r="G42" s="183"/>
      <c r="H42" s="17"/>
      <c r="I42" s="16"/>
      <c r="J42" s="891" t="s">
        <v>57</v>
      </c>
      <c r="K42" s="891"/>
      <c r="L42" s="891"/>
      <c r="M42" s="891"/>
      <c r="N42" s="892"/>
      <c r="O42" s="27">
        <v>1</v>
      </c>
      <c r="P42" s="26">
        <v>13</v>
      </c>
      <c r="Q42" s="175" t="s">
        <v>154</v>
      </c>
      <c r="R42" s="24" t="s">
        <v>133</v>
      </c>
      <c r="S42" s="25" t="s">
        <v>6</v>
      </c>
      <c r="T42" s="24" t="s">
        <v>5</v>
      </c>
      <c r="U42" s="23" t="s">
        <v>153</v>
      </c>
      <c r="V42" s="22" t="s">
        <v>52</v>
      </c>
      <c r="W42" s="176"/>
      <c r="X42" s="287">
        <v>40000</v>
      </c>
      <c r="Y42" s="287">
        <v>40000</v>
      </c>
      <c r="Z42" s="288">
        <v>40000</v>
      </c>
      <c r="AA42" s="8"/>
      <c r="AB42" s="3"/>
    </row>
    <row r="43" spans="1:28" ht="15" customHeight="1" x14ac:dyDescent="0.2">
      <c r="A43" s="21"/>
      <c r="B43" s="173"/>
      <c r="C43" s="174"/>
      <c r="D43" s="201"/>
      <c r="E43" s="178"/>
      <c r="F43" s="123"/>
      <c r="G43" s="183"/>
      <c r="H43" s="17"/>
      <c r="I43" s="17"/>
      <c r="J43" s="891" t="s">
        <v>157</v>
      </c>
      <c r="K43" s="891"/>
      <c r="L43" s="891"/>
      <c r="M43" s="891"/>
      <c r="N43" s="892"/>
      <c r="O43" s="27">
        <v>1</v>
      </c>
      <c r="P43" s="26">
        <v>13</v>
      </c>
      <c r="Q43" s="175" t="s">
        <v>154</v>
      </c>
      <c r="R43" s="24" t="s">
        <v>133</v>
      </c>
      <c r="S43" s="25" t="s">
        <v>6</v>
      </c>
      <c r="T43" s="24" t="s">
        <v>5</v>
      </c>
      <c r="U43" s="23">
        <v>90009</v>
      </c>
      <c r="V43" s="22" t="s">
        <v>156</v>
      </c>
      <c r="W43" s="176"/>
      <c r="X43" s="287">
        <v>18378</v>
      </c>
      <c r="Y43" s="287"/>
      <c r="Z43" s="288"/>
      <c r="AA43" s="8"/>
      <c r="AB43" s="3"/>
    </row>
    <row r="44" spans="1:28" ht="15" customHeight="1" x14ac:dyDescent="0.2">
      <c r="A44" s="21"/>
      <c r="B44" s="173"/>
      <c r="C44" s="174"/>
      <c r="D44" s="202"/>
      <c r="E44" s="181"/>
      <c r="F44" s="124"/>
      <c r="G44" s="182"/>
      <c r="H44" s="125"/>
      <c r="I44" s="125"/>
      <c r="J44" s="889" t="s">
        <v>155</v>
      </c>
      <c r="K44" s="889"/>
      <c r="L44" s="889"/>
      <c r="M44" s="889"/>
      <c r="N44" s="890"/>
      <c r="O44" s="14">
        <v>1</v>
      </c>
      <c r="P44" s="13">
        <v>13</v>
      </c>
      <c r="Q44" s="175" t="s">
        <v>154</v>
      </c>
      <c r="R44" s="10" t="s">
        <v>133</v>
      </c>
      <c r="S44" s="11" t="s">
        <v>6</v>
      </c>
      <c r="T44" s="10" t="s">
        <v>5</v>
      </c>
      <c r="U44" s="9">
        <v>90009</v>
      </c>
      <c r="V44" s="158" t="s">
        <v>152</v>
      </c>
      <c r="W44" s="176"/>
      <c r="X44" s="285">
        <v>105469.29</v>
      </c>
      <c r="Y44" s="285"/>
      <c r="Z44" s="286"/>
      <c r="AA44" s="8"/>
      <c r="AB44" s="3"/>
    </row>
    <row r="45" spans="1:28" ht="45.75" customHeight="1" x14ac:dyDescent="0.2">
      <c r="A45" s="21"/>
      <c r="B45" s="173"/>
      <c r="C45" s="174"/>
      <c r="D45" s="202"/>
      <c r="E45" s="181"/>
      <c r="F45" s="508"/>
      <c r="G45" s="182"/>
      <c r="H45" s="509"/>
      <c r="I45" s="509"/>
      <c r="J45" s="85"/>
      <c r="K45" s="85"/>
      <c r="L45" s="85"/>
      <c r="M45" s="575" t="s">
        <v>744</v>
      </c>
      <c r="N45" s="596"/>
      <c r="O45" s="597">
        <v>1</v>
      </c>
      <c r="P45" s="577">
        <v>13</v>
      </c>
      <c r="Q45" s="598"/>
      <c r="R45" s="579"/>
      <c r="S45" s="580"/>
      <c r="T45" s="579"/>
      <c r="U45" s="599"/>
      <c r="V45" s="576"/>
      <c r="W45" s="600"/>
      <c r="X45" s="601">
        <f>X46+X51+X49</f>
        <v>7834860</v>
      </c>
      <c r="Y45" s="601">
        <f>Y46+Y51</f>
        <v>7103912</v>
      </c>
      <c r="Z45" s="602">
        <f>Z46+Z51</f>
        <v>7072073</v>
      </c>
      <c r="AA45" s="8"/>
      <c r="AB45" s="3"/>
    </row>
    <row r="46" spans="1:28" ht="30" customHeight="1" x14ac:dyDescent="0.2">
      <c r="A46" s="21"/>
      <c r="B46" s="173"/>
      <c r="C46" s="174"/>
      <c r="D46" s="202"/>
      <c r="E46" s="181"/>
      <c r="F46" s="508"/>
      <c r="G46" s="182"/>
      <c r="H46" s="509"/>
      <c r="I46" s="509"/>
      <c r="J46" s="85"/>
      <c r="K46" s="85"/>
      <c r="L46" s="85"/>
      <c r="M46" s="511" t="s">
        <v>596</v>
      </c>
      <c r="N46" s="512"/>
      <c r="O46" s="559">
        <v>1</v>
      </c>
      <c r="P46" s="13">
        <v>13</v>
      </c>
      <c r="Q46" s="175"/>
      <c r="R46" s="560">
        <v>86</v>
      </c>
      <c r="S46" s="11">
        <v>0</v>
      </c>
      <c r="T46" s="560">
        <v>3</v>
      </c>
      <c r="U46" s="9">
        <v>0</v>
      </c>
      <c r="V46" s="515"/>
      <c r="W46" s="176"/>
      <c r="X46" s="603">
        <f t="shared" ref="X46:Z46" si="3">X47</f>
        <v>6968460</v>
      </c>
      <c r="Y46" s="603">
        <f t="shared" si="3"/>
        <v>6736524</v>
      </c>
      <c r="Z46" s="604">
        <f t="shared" si="3"/>
        <v>6741524</v>
      </c>
      <c r="AA46" s="8"/>
      <c r="AB46" s="3"/>
    </row>
    <row r="47" spans="1:28" ht="30" customHeight="1" x14ac:dyDescent="0.2">
      <c r="A47" s="21"/>
      <c r="B47" s="173"/>
      <c r="C47" s="174"/>
      <c r="D47" s="202"/>
      <c r="E47" s="181"/>
      <c r="F47" s="508"/>
      <c r="G47" s="182"/>
      <c r="H47" s="509"/>
      <c r="I47" s="509"/>
      <c r="J47" s="85"/>
      <c r="K47" s="85"/>
      <c r="L47" s="85"/>
      <c r="M47" s="511" t="s">
        <v>579</v>
      </c>
      <c r="N47" s="512"/>
      <c r="O47" s="559">
        <v>1</v>
      </c>
      <c r="P47" s="13">
        <v>13</v>
      </c>
      <c r="Q47" s="175"/>
      <c r="R47" s="560">
        <v>86</v>
      </c>
      <c r="S47" s="11">
        <v>0</v>
      </c>
      <c r="T47" s="560">
        <v>3</v>
      </c>
      <c r="U47" s="9">
        <v>70003</v>
      </c>
      <c r="V47" s="515"/>
      <c r="W47" s="176"/>
      <c r="X47" s="603">
        <f>X48+X50</f>
        <v>6968460</v>
      </c>
      <c r="Y47" s="603">
        <f>Y48+Y50</f>
        <v>6736524</v>
      </c>
      <c r="Z47" s="604">
        <f>Z48+Z50</f>
        <v>6741524</v>
      </c>
      <c r="AA47" s="8"/>
      <c r="AB47" s="3"/>
    </row>
    <row r="48" spans="1:28" ht="30" customHeight="1" x14ac:dyDescent="0.2">
      <c r="A48" s="21"/>
      <c r="B48" s="173"/>
      <c r="C48" s="174"/>
      <c r="D48" s="202"/>
      <c r="E48" s="181"/>
      <c r="F48" s="508"/>
      <c r="G48" s="182"/>
      <c r="H48" s="509"/>
      <c r="I48" s="509"/>
      <c r="J48" s="85"/>
      <c r="K48" s="85"/>
      <c r="L48" s="85"/>
      <c r="M48" s="511" t="s">
        <v>145</v>
      </c>
      <c r="N48" s="512"/>
      <c r="O48" s="559">
        <v>1</v>
      </c>
      <c r="P48" s="13">
        <v>13</v>
      </c>
      <c r="Q48" s="175"/>
      <c r="R48" s="560">
        <v>86</v>
      </c>
      <c r="S48" s="11">
        <v>0</v>
      </c>
      <c r="T48" s="560">
        <v>3</v>
      </c>
      <c r="U48" s="9">
        <v>70003</v>
      </c>
      <c r="V48" s="515">
        <v>110</v>
      </c>
      <c r="W48" s="176"/>
      <c r="X48" s="285">
        <v>6016524</v>
      </c>
      <c r="Y48" s="285">
        <v>6016524</v>
      </c>
      <c r="Z48" s="286">
        <v>6016524</v>
      </c>
      <c r="AA48" s="8"/>
      <c r="AB48" s="3"/>
    </row>
    <row r="49" spans="1:28" ht="33" customHeight="1" x14ac:dyDescent="0.2">
      <c r="A49" s="21"/>
      <c r="B49" s="173"/>
      <c r="C49" s="174"/>
      <c r="D49" s="202"/>
      <c r="E49" s="181"/>
      <c r="F49" s="794"/>
      <c r="G49" s="182"/>
      <c r="H49" s="795"/>
      <c r="I49" s="795"/>
      <c r="J49" s="85"/>
      <c r="K49" s="85"/>
      <c r="L49" s="85"/>
      <c r="M49" s="792" t="s">
        <v>723</v>
      </c>
      <c r="N49" s="793"/>
      <c r="O49" s="789">
        <v>1</v>
      </c>
      <c r="P49" s="13">
        <v>13</v>
      </c>
      <c r="Q49" s="175"/>
      <c r="R49" s="24">
        <v>86</v>
      </c>
      <c r="S49" s="25">
        <v>0</v>
      </c>
      <c r="T49" s="24">
        <v>1</v>
      </c>
      <c r="U49" s="23">
        <v>71111</v>
      </c>
      <c r="V49" s="798">
        <v>110</v>
      </c>
      <c r="W49" s="176"/>
      <c r="X49" s="285"/>
      <c r="Y49" s="285"/>
      <c r="Z49" s="286"/>
      <c r="AA49" s="8"/>
      <c r="AB49" s="3"/>
    </row>
    <row r="50" spans="1:28" ht="33.75" customHeight="1" x14ac:dyDescent="0.2">
      <c r="A50" s="21"/>
      <c r="B50" s="173"/>
      <c r="C50" s="174"/>
      <c r="D50" s="202"/>
      <c r="E50" s="181"/>
      <c r="F50" s="508"/>
      <c r="G50" s="182"/>
      <c r="H50" s="509"/>
      <c r="I50" s="509"/>
      <c r="J50" s="85"/>
      <c r="K50" s="85"/>
      <c r="L50" s="85"/>
      <c r="M50" s="511" t="s">
        <v>57</v>
      </c>
      <c r="N50" s="512"/>
      <c r="O50" s="559">
        <v>1</v>
      </c>
      <c r="P50" s="13">
        <v>13</v>
      </c>
      <c r="Q50" s="175"/>
      <c r="R50" s="24">
        <v>86</v>
      </c>
      <c r="S50" s="25">
        <v>0</v>
      </c>
      <c r="T50" s="24">
        <v>3</v>
      </c>
      <c r="U50" s="23">
        <v>70003</v>
      </c>
      <c r="V50" s="515">
        <v>240</v>
      </c>
      <c r="W50" s="176"/>
      <c r="X50" s="285">
        <v>951936</v>
      </c>
      <c r="Y50" s="285">
        <v>720000</v>
      </c>
      <c r="Z50" s="286">
        <v>725000</v>
      </c>
      <c r="AA50" s="8"/>
      <c r="AB50" s="3"/>
    </row>
    <row r="51" spans="1:28" ht="33.75" customHeight="1" x14ac:dyDescent="0.2">
      <c r="A51" s="21"/>
      <c r="B51" s="173"/>
      <c r="C51" s="174"/>
      <c r="D51" s="202"/>
      <c r="E51" s="181"/>
      <c r="F51" s="734"/>
      <c r="G51" s="182"/>
      <c r="H51" s="735"/>
      <c r="I51" s="735"/>
      <c r="J51" s="85"/>
      <c r="K51" s="85"/>
      <c r="L51" s="85"/>
      <c r="M51" s="732" t="s">
        <v>693</v>
      </c>
      <c r="N51" s="738">
        <v>616</v>
      </c>
      <c r="O51" s="13">
        <v>1</v>
      </c>
      <c r="P51" s="13">
        <v>13</v>
      </c>
      <c r="Q51" s="569"/>
      <c r="R51" s="743">
        <v>86</v>
      </c>
      <c r="S51" s="744">
        <v>0</v>
      </c>
      <c r="T51" s="744" t="s">
        <v>696</v>
      </c>
      <c r="U51" s="745" t="s">
        <v>4</v>
      </c>
      <c r="V51" s="742"/>
      <c r="W51" s="557"/>
      <c r="X51" s="574">
        <f t="shared" ref="X51:Z52" si="4">X52</f>
        <v>866400</v>
      </c>
      <c r="Y51" s="574">
        <f t="shared" si="4"/>
        <v>367388</v>
      </c>
      <c r="Z51" s="574">
        <f t="shared" si="4"/>
        <v>330549</v>
      </c>
      <c r="AA51" s="8"/>
      <c r="AB51" s="3"/>
    </row>
    <row r="52" spans="1:28" ht="21" customHeight="1" x14ac:dyDescent="0.2">
      <c r="A52" s="21"/>
      <c r="B52" s="173"/>
      <c r="C52" s="174"/>
      <c r="D52" s="202"/>
      <c r="E52" s="181"/>
      <c r="F52" s="734"/>
      <c r="G52" s="182"/>
      <c r="H52" s="735"/>
      <c r="I52" s="735"/>
      <c r="J52" s="85"/>
      <c r="K52" s="85"/>
      <c r="L52" s="85"/>
      <c r="M52" s="732" t="s">
        <v>694</v>
      </c>
      <c r="N52" s="738">
        <v>616</v>
      </c>
      <c r="O52" s="13">
        <v>1</v>
      </c>
      <c r="P52" s="13">
        <v>13</v>
      </c>
      <c r="Q52" s="569"/>
      <c r="R52" s="743">
        <v>86</v>
      </c>
      <c r="S52" s="746">
        <v>0</v>
      </c>
      <c r="T52" s="746" t="s">
        <v>696</v>
      </c>
      <c r="U52" s="747">
        <v>95555</v>
      </c>
      <c r="V52" s="742"/>
      <c r="W52" s="557"/>
      <c r="X52" s="574">
        <f t="shared" si="4"/>
        <v>866400</v>
      </c>
      <c r="Y52" s="574">
        <f t="shared" si="4"/>
        <v>367388</v>
      </c>
      <c r="Z52" s="574">
        <f t="shared" si="4"/>
        <v>330549</v>
      </c>
      <c r="AA52" s="8"/>
      <c r="AB52" s="3"/>
    </row>
    <row r="53" spans="1:28" ht="21" customHeight="1" x14ac:dyDescent="0.2">
      <c r="A53" s="21"/>
      <c r="B53" s="173"/>
      <c r="C53" s="174"/>
      <c r="D53" s="202"/>
      <c r="E53" s="181"/>
      <c r="F53" s="734"/>
      <c r="G53" s="182"/>
      <c r="H53" s="735"/>
      <c r="I53" s="735"/>
      <c r="J53" s="85"/>
      <c r="K53" s="85"/>
      <c r="L53" s="85"/>
      <c r="M53" s="732" t="s">
        <v>695</v>
      </c>
      <c r="N53" s="738">
        <v>616</v>
      </c>
      <c r="O53" s="13">
        <v>1</v>
      </c>
      <c r="P53" s="13">
        <v>13</v>
      </c>
      <c r="Q53" s="569"/>
      <c r="R53" s="743">
        <v>86</v>
      </c>
      <c r="S53" s="746">
        <v>0</v>
      </c>
      <c r="T53" s="746" t="s">
        <v>696</v>
      </c>
      <c r="U53" s="747" t="s">
        <v>697</v>
      </c>
      <c r="V53" s="585">
        <v>850</v>
      </c>
      <c r="W53" s="557"/>
      <c r="X53" s="558">
        <v>866400</v>
      </c>
      <c r="Y53" s="558">
        <v>367388</v>
      </c>
      <c r="Z53" s="558">
        <v>330549</v>
      </c>
      <c r="AA53" s="8"/>
      <c r="AB53" s="3"/>
    </row>
    <row r="54" spans="1:28" ht="15" customHeight="1" x14ac:dyDescent="0.2">
      <c r="A54" s="21"/>
      <c r="B54" s="173"/>
      <c r="C54" s="174"/>
      <c r="D54" s="915" t="s">
        <v>151</v>
      </c>
      <c r="E54" s="875"/>
      <c r="F54" s="875"/>
      <c r="G54" s="875"/>
      <c r="H54" s="875"/>
      <c r="I54" s="875"/>
      <c r="J54" s="877"/>
      <c r="K54" s="877"/>
      <c r="L54" s="877"/>
      <c r="M54" s="877"/>
      <c r="N54" s="878"/>
      <c r="O54" s="33">
        <v>2</v>
      </c>
      <c r="P54" s="32" t="s">
        <v>1</v>
      </c>
      <c r="Q54" s="592" t="s">
        <v>1</v>
      </c>
      <c r="R54" s="117" t="s">
        <v>1</v>
      </c>
      <c r="S54" s="118" t="s">
        <v>1</v>
      </c>
      <c r="T54" s="117" t="s">
        <v>1</v>
      </c>
      <c r="U54" s="119" t="s">
        <v>1</v>
      </c>
      <c r="V54" s="31" t="s">
        <v>1</v>
      </c>
      <c r="W54" s="591"/>
      <c r="X54" s="345">
        <f t="shared" ref="X54:Z57" si="5">X55</f>
        <v>254903</v>
      </c>
      <c r="Y54" s="345">
        <f t="shared" si="5"/>
        <v>257554</v>
      </c>
      <c r="Z54" s="346">
        <f t="shared" si="5"/>
        <v>267783</v>
      </c>
      <c r="AA54" s="8"/>
      <c r="AB54" s="3"/>
    </row>
    <row r="55" spans="1:28" ht="15" customHeight="1" x14ac:dyDescent="0.2">
      <c r="A55" s="21"/>
      <c r="B55" s="173"/>
      <c r="C55" s="174"/>
      <c r="D55" s="201"/>
      <c r="E55" s="884" t="s">
        <v>150</v>
      </c>
      <c r="F55" s="885"/>
      <c r="G55" s="885"/>
      <c r="H55" s="885"/>
      <c r="I55" s="885"/>
      <c r="J55" s="885"/>
      <c r="K55" s="885"/>
      <c r="L55" s="885"/>
      <c r="M55" s="885"/>
      <c r="N55" s="886"/>
      <c r="O55" s="95">
        <v>2</v>
      </c>
      <c r="P55" s="96">
        <v>3</v>
      </c>
      <c r="Q55" s="188" t="s">
        <v>1</v>
      </c>
      <c r="R55" s="97" t="s">
        <v>1</v>
      </c>
      <c r="S55" s="98" t="s">
        <v>1</v>
      </c>
      <c r="T55" s="97" t="s">
        <v>1</v>
      </c>
      <c r="U55" s="99" t="s">
        <v>1</v>
      </c>
      <c r="V55" s="100" t="s">
        <v>1</v>
      </c>
      <c r="W55" s="189"/>
      <c r="X55" s="337">
        <f t="shared" si="5"/>
        <v>254903</v>
      </c>
      <c r="Y55" s="337">
        <f t="shared" si="5"/>
        <v>257554</v>
      </c>
      <c r="Z55" s="338">
        <f t="shared" si="5"/>
        <v>267783</v>
      </c>
      <c r="AA55" s="8"/>
      <c r="AB55" s="3"/>
    </row>
    <row r="56" spans="1:28" ht="43.5" customHeight="1" x14ac:dyDescent="0.2">
      <c r="A56" s="21"/>
      <c r="B56" s="173"/>
      <c r="C56" s="174"/>
      <c r="D56" s="201"/>
      <c r="E56" s="177"/>
      <c r="F56" s="879" t="s">
        <v>744</v>
      </c>
      <c r="G56" s="879"/>
      <c r="H56" s="880"/>
      <c r="I56" s="880"/>
      <c r="J56" s="880"/>
      <c r="K56" s="880"/>
      <c r="L56" s="880"/>
      <c r="M56" s="880"/>
      <c r="N56" s="881"/>
      <c r="O56" s="27">
        <v>2</v>
      </c>
      <c r="P56" s="26">
        <v>3</v>
      </c>
      <c r="Q56" s="175" t="s">
        <v>149</v>
      </c>
      <c r="R56" s="24" t="s">
        <v>142</v>
      </c>
      <c r="S56" s="25" t="s">
        <v>6</v>
      </c>
      <c r="T56" s="24" t="s">
        <v>5</v>
      </c>
      <c r="U56" s="23" t="s">
        <v>4</v>
      </c>
      <c r="V56" s="22" t="s">
        <v>1</v>
      </c>
      <c r="W56" s="176"/>
      <c r="X56" s="339">
        <f t="shared" si="5"/>
        <v>254903</v>
      </c>
      <c r="Y56" s="339">
        <f t="shared" si="5"/>
        <v>257554</v>
      </c>
      <c r="Z56" s="340">
        <f t="shared" si="5"/>
        <v>267783</v>
      </c>
      <c r="AA56" s="8"/>
      <c r="AB56" s="3"/>
    </row>
    <row r="57" spans="1:28" ht="29.25" customHeight="1" x14ac:dyDescent="0.2">
      <c r="A57" s="21"/>
      <c r="B57" s="173"/>
      <c r="C57" s="174"/>
      <c r="D57" s="201"/>
      <c r="E57" s="178"/>
      <c r="F57" s="179"/>
      <c r="G57" s="180"/>
      <c r="H57" s="879" t="s">
        <v>148</v>
      </c>
      <c r="I57" s="880"/>
      <c r="J57" s="880"/>
      <c r="K57" s="880"/>
      <c r="L57" s="880"/>
      <c r="M57" s="880"/>
      <c r="N57" s="881"/>
      <c r="O57" s="27">
        <v>2</v>
      </c>
      <c r="P57" s="26">
        <v>3</v>
      </c>
      <c r="Q57" s="175" t="s">
        <v>147</v>
      </c>
      <c r="R57" s="24" t="s">
        <v>142</v>
      </c>
      <c r="S57" s="25" t="s">
        <v>6</v>
      </c>
      <c r="T57" s="24" t="s">
        <v>141</v>
      </c>
      <c r="U57" s="23" t="s">
        <v>4</v>
      </c>
      <c r="V57" s="22" t="s">
        <v>1</v>
      </c>
      <c r="W57" s="176"/>
      <c r="X57" s="339">
        <f t="shared" si="5"/>
        <v>254903</v>
      </c>
      <c r="Y57" s="339">
        <f t="shared" si="5"/>
        <v>257554</v>
      </c>
      <c r="Z57" s="340">
        <f t="shared" si="5"/>
        <v>267783</v>
      </c>
      <c r="AA57" s="8"/>
      <c r="AB57" s="3"/>
    </row>
    <row r="58" spans="1:28" ht="29.25" customHeight="1" x14ac:dyDescent="0.2">
      <c r="A58" s="21"/>
      <c r="B58" s="173"/>
      <c r="C58" s="174"/>
      <c r="D58" s="201"/>
      <c r="E58" s="178"/>
      <c r="F58" s="123"/>
      <c r="G58" s="183"/>
      <c r="H58" s="16"/>
      <c r="I58" s="879" t="s">
        <v>146</v>
      </c>
      <c r="J58" s="880"/>
      <c r="K58" s="880"/>
      <c r="L58" s="880"/>
      <c r="M58" s="880"/>
      <c r="N58" s="881"/>
      <c r="O58" s="27">
        <v>2</v>
      </c>
      <c r="P58" s="26">
        <v>3</v>
      </c>
      <c r="Q58" s="175" t="s">
        <v>143</v>
      </c>
      <c r="R58" s="24" t="s">
        <v>142</v>
      </c>
      <c r="S58" s="25" t="s">
        <v>6</v>
      </c>
      <c r="T58" s="24" t="s">
        <v>141</v>
      </c>
      <c r="U58" s="23" t="s">
        <v>140</v>
      </c>
      <c r="V58" s="22" t="s">
        <v>1</v>
      </c>
      <c r="W58" s="176"/>
      <c r="X58" s="339">
        <f>X60+X59</f>
        <v>254903</v>
      </c>
      <c r="Y58" s="339">
        <f>Y60+Y59</f>
        <v>257554</v>
      </c>
      <c r="Z58" s="340">
        <f>Z60+Z59</f>
        <v>267783</v>
      </c>
      <c r="AA58" s="8"/>
      <c r="AB58" s="3"/>
    </row>
    <row r="59" spans="1:28" ht="29.25" customHeight="1" x14ac:dyDescent="0.2">
      <c r="A59" s="21"/>
      <c r="B59" s="173"/>
      <c r="C59" s="174"/>
      <c r="D59" s="201"/>
      <c r="E59" s="178"/>
      <c r="F59" s="123"/>
      <c r="G59" s="183"/>
      <c r="H59" s="17"/>
      <c r="I59" s="16"/>
      <c r="J59" s="891" t="s">
        <v>145</v>
      </c>
      <c r="K59" s="891"/>
      <c r="L59" s="891"/>
      <c r="M59" s="891"/>
      <c r="N59" s="892"/>
      <c r="O59" s="27">
        <v>2</v>
      </c>
      <c r="P59" s="26">
        <v>3</v>
      </c>
      <c r="Q59" s="175" t="s">
        <v>143</v>
      </c>
      <c r="R59" s="24" t="s">
        <v>142</v>
      </c>
      <c r="S59" s="25" t="s">
        <v>6</v>
      </c>
      <c r="T59" s="24" t="s">
        <v>141</v>
      </c>
      <c r="U59" s="23" t="s">
        <v>140</v>
      </c>
      <c r="V59" s="22" t="s">
        <v>144</v>
      </c>
      <c r="W59" s="176"/>
      <c r="X59" s="287">
        <v>247459</v>
      </c>
      <c r="Y59" s="287">
        <v>247459</v>
      </c>
      <c r="Z59" s="288">
        <v>247459</v>
      </c>
      <c r="AA59" s="8"/>
      <c r="AB59" s="3"/>
    </row>
    <row r="60" spans="1:28" ht="29.25" customHeight="1" x14ac:dyDescent="0.2">
      <c r="A60" s="21"/>
      <c r="B60" s="173"/>
      <c r="C60" s="174"/>
      <c r="D60" s="202"/>
      <c r="E60" s="181"/>
      <c r="F60" s="124"/>
      <c r="G60" s="182"/>
      <c r="H60" s="125"/>
      <c r="I60" s="125"/>
      <c r="J60" s="889" t="s">
        <v>57</v>
      </c>
      <c r="K60" s="889"/>
      <c r="L60" s="889"/>
      <c r="M60" s="889"/>
      <c r="N60" s="890"/>
      <c r="O60" s="14">
        <v>2</v>
      </c>
      <c r="P60" s="13">
        <v>3</v>
      </c>
      <c r="Q60" s="175" t="s">
        <v>143</v>
      </c>
      <c r="R60" s="10" t="s">
        <v>142</v>
      </c>
      <c r="S60" s="11" t="s">
        <v>6</v>
      </c>
      <c r="T60" s="10" t="s">
        <v>141</v>
      </c>
      <c r="U60" s="9" t="s">
        <v>140</v>
      </c>
      <c r="V60" s="158" t="s">
        <v>52</v>
      </c>
      <c r="W60" s="176"/>
      <c r="X60" s="285">
        <v>7444</v>
      </c>
      <c r="Y60" s="285">
        <v>10095</v>
      </c>
      <c r="Z60" s="286">
        <v>20324</v>
      </c>
      <c r="AA60" s="8"/>
      <c r="AB60" s="3"/>
    </row>
    <row r="61" spans="1:28" ht="29.25" customHeight="1" x14ac:dyDescent="0.2">
      <c r="A61" s="21"/>
      <c r="B61" s="173"/>
      <c r="C61" s="174"/>
      <c r="D61" s="915" t="s">
        <v>139</v>
      </c>
      <c r="E61" s="875"/>
      <c r="F61" s="875"/>
      <c r="G61" s="875"/>
      <c r="H61" s="875"/>
      <c r="I61" s="875"/>
      <c r="J61" s="877"/>
      <c r="K61" s="877"/>
      <c r="L61" s="877"/>
      <c r="M61" s="877"/>
      <c r="N61" s="878"/>
      <c r="O61" s="33">
        <v>3</v>
      </c>
      <c r="P61" s="32" t="s">
        <v>1</v>
      </c>
      <c r="Q61" s="175" t="s">
        <v>1</v>
      </c>
      <c r="R61" s="117" t="s">
        <v>1</v>
      </c>
      <c r="S61" s="118" t="s">
        <v>1</v>
      </c>
      <c r="T61" s="117" t="s">
        <v>1</v>
      </c>
      <c r="U61" s="119" t="s">
        <v>1</v>
      </c>
      <c r="V61" s="31" t="s">
        <v>1</v>
      </c>
      <c r="W61" s="176"/>
      <c r="X61" s="345">
        <f>X62+X66+X72+X78</f>
        <v>311800</v>
      </c>
      <c r="Y61" s="345">
        <f>Y62+Y66+Y72+Y78</f>
        <v>331800</v>
      </c>
      <c r="Z61" s="346">
        <f>Z62+Z66+Z72+Z78</f>
        <v>331800</v>
      </c>
      <c r="AA61" s="8"/>
      <c r="AB61" s="3"/>
    </row>
    <row r="62" spans="1:28" ht="15" customHeight="1" x14ac:dyDescent="0.2">
      <c r="A62" s="21"/>
      <c r="B62" s="173"/>
      <c r="C62" s="174"/>
      <c r="D62" s="201"/>
      <c r="E62" s="884" t="s">
        <v>138</v>
      </c>
      <c r="F62" s="885"/>
      <c r="G62" s="885"/>
      <c r="H62" s="885"/>
      <c r="I62" s="885"/>
      <c r="J62" s="885"/>
      <c r="K62" s="885"/>
      <c r="L62" s="885"/>
      <c r="M62" s="885"/>
      <c r="N62" s="886"/>
      <c r="O62" s="95">
        <v>3</v>
      </c>
      <c r="P62" s="96">
        <v>4</v>
      </c>
      <c r="Q62" s="188" t="s">
        <v>1</v>
      </c>
      <c r="R62" s="97" t="s">
        <v>1</v>
      </c>
      <c r="S62" s="98" t="s">
        <v>1</v>
      </c>
      <c r="T62" s="97" t="s">
        <v>1</v>
      </c>
      <c r="U62" s="99" t="s">
        <v>1</v>
      </c>
      <c r="V62" s="100" t="s">
        <v>1</v>
      </c>
      <c r="W62" s="189"/>
      <c r="X62" s="337">
        <f t="shared" ref="X62:Z64" si="6">X63</f>
        <v>21800</v>
      </c>
      <c r="Y62" s="337">
        <f t="shared" si="6"/>
        <v>21800</v>
      </c>
      <c r="Z62" s="338">
        <f t="shared" si="6"/>
        <v>21800</v>
      </c>
      <c r="AA62" s="8"/>
      <c r="AB62" s="3"/>
    </row>
    <row r="63" spans="1:28" ht="15" customHeight="1" x14ac:dyDescent="0.2">
      <c r="A63" s="21"/>
      <c r="B63" s="173"/>
      <c r="C63" s="174"/>
      <c r="D63" s="201"/>
      <c r="E63" s="177"/>
      <c r="F63" s="879" t="s">
        <v>137</v>
      </c>
      <c r="G63" s="879"/>
      <c r="H63" s="879"/>
      <c r="I63" s="880"/>
      <c r="J63" s="880"/>
      <c r="K63" s="880"/>
      <c r="L63" s="880"/>
      <c r="M63" s="880"/>
      <c r="N63" s="881"/>
      <c r="O63" s="27">
        <v>3</v>
      </c>
      <c r="P63" s="26">
        <v>4</v>
      </c>
      <c r="Q63" s="175" t="s">
        <v>136</v>
      </c>
      <c r="R63" s="24">
        <v>75</v>
      </c>
      <c r="S63" s="25" t="s">
        <v>6</v>
      </c>
      <c r="T63" s="24" t="s">
        <v>5</v>
      </c>
      <c r="U63" s="23" t="s">
        <v>4</v>
      </c>
      <c r="V63" s="22" t="s">
        <v>1</v>
      </c>
      <c r="W63" s="176"/>
      <c r="X63" s="339">
        <f t="shared" si="6"/>
        <v>21800</v>
      </c>
      <c r="Y63" s="339">
        <f t="shared" si="6"/>
        <v>21800</v>
      </c>
      <c r="Z63" s="340">
        <f t="shared" si="6"/>
        <v>21800</v>
      </c>
      <c r="AA63" s="8"/>
      <c r="AB63" s="3"/>
    </row>
    <row r="64" spans="1:28" ht="86.25" customHeight="1" x14ac:dyDescent="0.2">
      <c r="A64" s="21"/>
      <c r="B64" s="173"/>
      <c r="C64" s="174"/>
      <c r="D64" s="201"/>
      <c r="E64" s="178"/>
      <c r="F64" s="179"/>
      <c r="G64" s="180"/>
      <c r="H64" s="16"/>
      <c r="I64" s="879" t="s">
        <v>135</v>
      </c>
      <c r="J64" s="880"/>
      <c r="K64" s="880"/>
      <c r="L64" s="880"/>
      <c r="M64" s="880"/>
      <c r="N64" s="881"/>
      <c r="O64" s="27">
        <v>3</v>
      </c>
      <c r="P64" s="26">
        <v>4</v>
      </c>
      <c r="Q64" s="175" t="s">
        <v>134</v>
      </c>
      <c r="R64" s="24">
        <v>75</v>
      </c>
      <c r="S64" s="25" t="s">
        <v>6</v>
      </c>
      <c r="T64" s="24" t="s">
        <v>5</v>
      </c>
      <c r="U64" s="23">
        <v>59302</v>
      </c>
      <c r="V64" s="22" t="s">
        <v>1</v>
      </c>
      <c r="W64" s="176"/>
      <c r="X64" s="339">
        <f t="shared" si="6"/>
        <v>21800</v>
      </c>
      <c r="Y64" s="339">
        <f t="shared" si="6"/>
        <v>21800</v>
      </c>
      <c r="Z64" s="340">
        <f t="shared" si="6"/>
        <v>21800</v>
      </c>
      <c r="AA64" s="8"/>
      <c r="AB64" s="3"/>
    </row>
    <row r="65" spans="1:28" ht="29.25" customHeight="1" x14ac:dyDescent="0.2">
      <c r="A65" s="21"/>
      <c r="B65" s="173"/>
      <c r="C65" s="174"/>
      <c r="D65" s="201"/>
      <c r="E65" s="181"/>
      <c r="F65" s="124"/>
      <c r="G65" s="182"/>
      <c r="H65" s="125"/>
      <c r="I65" s="126"/>
      <c r="J65" s="889" t="s">
        <v>57</v>
      </c>
      <c r="K65" s="889"/>
      <c r="L65" s="889"/>
      <c r="M65" s="889"/>
      <c r="N65" s="890"/>
      <c r="O65" s="14">
        <v>3</v>
      </c>
      <c r="P65" s="13">
        <v>4</v>
      </c>
      <c r="Q65" s="175" t="s">
        <v>134</v>
      </c>
      <c r="R65" s="10">
        <v>75</v>
      </c>
      <c r="S65" s="11" t="s">
        <v>6</v>
      </c>
      <c r="T65" s="10" t="s">
        <v>5</v>
      </c>
      <c r="U65" s="9">
        <v>59302</v>
      </c>
      <c r="V65" s="158" t="s">
        <v>52</v>
      </c>
      <c r="W65" s="176"/>
      <c r="X65" s="285">
        <v>21800</v>
      </c>
      <c r="Y65" s="285">
        <v>21800</v>
      </c>
      <c r="Z65" s="286">
        <v>21800</v>
      </c>
      <c r="AA65" s="8"/>
      <c r="AB65" s="3"/>
    </row>
    <row r="66" spans="1:28" ht="29.25" customHeight="1" x14ac:dyDescent="0.2">
      <c r="A66" s="21"/>
      <c r="B66" s="173"/>
      <c r="C66" s="174"/>
      <c r="D66" s="201"/>
      <c r="E66" s="884" t="s">
        <v>131</v>
      </c>
      <c r="F66" s="885"/>
      <c r="G66" s="885"/>
      <c r="H66" s="885"/>
      <c r="I66" s="885"/>
      <c r="J66" s="887"/>
      <c r="K66" s="887"/>
      <c r="L66" s="887"/>
      <c r="M66" s="887"/>
      <c r="N66" s="888"/>
      <c r="O66" s="90">
        <v>3</v>
      </c>
      <c r="P66" s="91">
        <v>9</v>
      </c>
      <c r="Q66" s="188" t="s">
        <v>1</v>
      </c>
      <c r="R66" s="111" t="s">
        <v>1</v>
      </c>
      <c r="S66" s="112" t="s">
        <v>1</v>
      </c>
      <c r="T66" s="111" t="s">
        <v>1</v>
      </c>
      <c r="U66" s="113" t="s">
        <v>1</v>
      </c>
      <c r="V66" s="93" t="s">
        <v>1</v>
      </c>
      <c r="W66" s="189"/>
      <c r="X66" s="341">
        <f t="shared" ref="X66:Z70" si="7">X67</f>
        <v>0</v>
      </c>
      <c r="Y66" s="341">
        <f t="shared" si="7"/>
        <v>0</v>
      </c>
      <c r="Z66" s="342">
        <f t="shared" si="7"/>
        <v>0</v>
      </c>
      <c r="AA66" s="8"/>
      <c r="AB66" s="3"/>
    </row>
    <row r="67" spans="1:28" ht="57.75" customHeight="1" x14ac:dyDescent="0.2">
      <c r="A67" s="21"/>
      <c r="B67" s="173"/>
      <c r="C67" s="174"/>
      <c r="D67" s="201"/>
      <c r="E67" s="177"/>
      <c r="F67" s="879" t="s">
        <v>20</v>
      </c>
      <c r="G67" s="880"/>
      <c r="H67" s="880"/>
      <c r="I67" s="880"/>
      <c r="J67" s="880"/>
      <c r="K67" s="880"/>
      <c r="L67" s="880"/>
      <c r="M67" s="880"/>
      <c r="N67" s="881"/>
      <c r="O67" s="27">
        <v>3</v>
      </c>
      <c r="P67" s="26">
        <v>9</v>
      </c>
      <c r="Q67" s="175" t="s">
        <v>19</v>
      </c>
      <c r="R67" s="24" t="s">
        <v>11</v>
      </c>
      <c r="S67" s="25" t="s">
        <v>6</v>
      </c>
      <c r="T67" s="24" t="s">
        <v>5</v>
      </c>
      <c r="U67" s="23" t="s">
        <v>4</v>
      </c>
      <c r="V67" s="22" t="s">
        <v>1</v>
      </c>
      <c r="W67" s="176"/>
      <c r="X67" s="339">
        <f t="shared" si="7"/>
        <v>0</v>
      </c>
      <c r="Y67" s="339">
        <f t="shared" si="7"/>
        <v>0</v>
      </c>
      <c r="Z67" s="340">
        <f t="shared" si="7"/>
        <v>0</v>
      </c>
      <c r="AA67" s="8"/>
      <c r="AB67" s="3"/>
    </row>
    <row r="68" spans="1:28" ht="43.5" customHeight="1" x14ac:dyDescent="0.2">
      <c r="A68" s="21"/>
      <c r="B68" s="173"/>
      <c r="C68" s="174"/>
      <c r="D68" s="201"/>
      <c r="E68" s="178"/>
      <c r="F68" s="16"/>
      <c r="G68" s="879" t="s">
        <v>130</v>
      </c>
      <c r="H68" s="880"/>
      <c r="I68" s="880"/>
      <c r="J68" s="880"/>
      <c r="K68" s="880"/>
      <c r="L68" s="880"/>
      <c r="M68" s="880"/>
      <c r="N68" s="881"/>
      <c r="O68" s="27">
        <v>3</v>
      </c>
      <c r="P68" s="26">
        <v>9</v>
      </c>
      <c r="Q68" s="175" t="s">
        <v>129</v>
      </c>
      <c r="R68" s="24" t="s">
        <v>11</v>
      </c>
      <c r="S68" s="25" t="s">
        <v>124</v>
      </c>
      <c r="T68" s="24" t="s">
        <v>5</v>
      </c>
      <c r="U68" s="23" t="s">
        <v>4</v>
      </c>
      <c r="V68" s="22" t="s">
        <v>1</v>
      </c>
      <c r="W68" s="176"/>
      <c r="X68" s="339">
        <f t="shared" si="7"/>
        <v>0</v>
      </c>
      <c r="Y68" s="339">
        <f t="shared" si="7"/>
        <v>0</v>
      </c>
      <c r="Z68" s="340">
        <f t="shared" si="7"/>
        <v>0</v>
      </c>
      <c r="AA68" s="8"/>
      <c r="AB68" s="3"/>
    </row>
    <row r="69" spans="1:28" ht="29.25" customHeight="1" x14ac:dyDescent="0.2">
      <c r="A69" s="21"/>
      <c r="B69" s="173"/>
      <c r="C69" s="174"/>
      <c r="D69" s="201"/>
      <c r="E69" s="178"/>
      <c r="F69" s="123"/>
      <c r="G69" s="180"/>
      <c r="H69" s="879" t="s">
        <v>128</v>
      </c>
      <c r="I69" s="880"/>
      <c r="J69" s="880"/>
      <c r="K69" s="880"/>
      <c r="L69" s="880"/>
      <c r="M69" s="880"/>
      <c r="N69" s="881"/>
      <c r="O69" s="27">
        <v>3</v>
      </c>
      <c r="P69" s="26">
        <v>9</v>
      </c>
      <c r="Q69" s="175" t="s">
        <v>127</v>
      </c>
      <c r="R69" s="24" t="s">
        <v>11</v>
      </c>
      <c r="S69" s="25" t="s">
        <v>124</v>
      </c>
      <c r="T69" s="24" t="s">
        <v>9</v>
      </c>
      <c r="U69" s="23" t="s">
        <v>4</v>
      </c>
      <c r="V69" s="22" t="s">
        <v>1</v>
      </c>
      <c r="W69" s="176"/>
      <c r="X69" s="339">
        <f t="shared" si="7"/>
        <v>0</v>
      </c>
      <c r="Y69" s="339">
        <f t="shared" si="7"/>
        <v>0</v>
      </c>
      <c r="Z69" s="340">
        <f t="shared" si="7"/>
        <v>0</v>
      </c>
      <c r="AA69" s="8"/>
      <c r="AB69" s="3"/>
    </row>
    <row r="70" spans="1:28" ht="29.25" customHeight="1" x14ac:dyDescent="0.2">
      <c r="A70" s="21"/>
      <c r="B70" s="173"/>
      <c r="C70" s="174"/>
      <c r="D70" s="201"/>
      <c r="E70" s="178"/>
      <c r="F70" s="123"/>
      <c r="G70" s="183"/>
      <c r="H70" s="16"/>
      <c r="I70" s="879" t="s">
        <v>126</v>
      </c>
      <c r="J70" s="880"/>
      <c r="K70" s="880"/>
      <c r="L70" s="880"/>
      <c r="M70" s="880"/>
      <c r="N70" s="881"/>
      <c r="O70" s="27">
        <v>3</v>
      </c>
      <c r="P70" s="26">
        <v>9</v>
      </c>
      <c r="Q70" s="175" t="s">
        <v>125</v>
      </c>
      <c r="R70" s="24" t="s">
        <v>11</v>
      </c>
      <c r="S70" s="25" t="s">
        <v>124</v>
      </c>
      <c r="T70" s="24" t="s">
        <v>9</v>
      </c>
      <c r="U70" s="23" t="s">
        <v>123</v>
      </c>
      <c r="V70" s="22" t="s">
        <v>1</v>
      </c>
      <c r="W70" s="176"/>
      <c r="X70" s="339">
        <f t="shared" si="7"/>
        <v>0</v>
      </c>
      <c r="Y70" s="339">
        <f t="shared" si="7"/>
        <v>0</v>
      </c>
      <c r="Z70" s="340">
        <f t="shared" si="7"/>
        <v>0</v>
      </c>
      <c r="AA70" s="8"/>
      <c r="AB70" s="3"/>
    </row>
    <row r="71" spans="1:28" ht="29.25" customHeight="1" x14ac:dyDescent="0.2">
      <c r="A71" s="21"/>
      <c r="B71" s="173"/>
      <c r="C71" s="174"/>
      <c r="D71" s="201"/>
      <c r="E71" s="181"/>
      <c r="F71" s="124"/>
      <c r="G71" s="182"/>
      <c r="H71" s="125"/>
      <c r="I71" s="126"/>
      <c r="J71" s="889" t="s">
        <v>57</v>
      </c>
      <c r="K71" s="889"/>
      <c r="L71" s="889"/>
      <c r="M71" s="889"/>
      <c r="N71" s="890"/>
      <c r="O71" s="14">
        <v>3</v>
      </c>
      <c r="P71" s="13">
        <v>9</v>
      </c>
      <c r="Q71" s="175" t="s">
        <v>125</v>
      </c>
      <c r="R71" s="10" t="s">
        <v>11</v>
      </c>
      <c r="S71" s="11" t="s">
        <v>124</v>
      </c>
      <c r="T71" s="10" t="s">
        <v>9</v>
      </c>
      <c r="U71" s="9" t="s">
        <v>123</v>
      </c>
      <c r="V71" s="158" t="s">
        <v>52</v>
      </c>
      <c r="W71" s="176"/>
      <c r="X71" s="285"/>
      <c r="Y71" s="285"/>
      <c r="Z71" s="286"/>
      <c r="AA71" s="8"/>
      <c r="AB71" s="3"/>
    </row>
    <row r="72" spans="1:28" ht="26.25" customHeight="1" x14ac:dyDescent="0.2">
      <c r="A72" s="21"/>
      <c r="B72" s="173"/>
      <c r="C72" s="174"/>
      <c r="D72" s="201"/>
      <c r="E72" s="884" t="s">
        <v>122</v>
      </c>
      <c r="F72" s="885"/>
      <c r="G72" s="885"/>
      <c r="H72" s="885"/>
      <c r="I72" s="885"/>
      <c r="J72" s="887"/>
      <c r="K72" s="887"/>
      <c r="L72" s="887"/>
      <c r="M72" s="887"/>
      <c r="N72" s="888"/>
      <c r="O72" s="90">
        <v>3</v>
      </c>
      <c r="P72" s="91">
        <v>10</v>
      </c>
      <c r="Q72" s="188" t="s">
        <v>1</v>
      </c>
      <c r="R72" s="111" t="s">
        <v>1</v>
      </c>
      <c r="S72" s="112" t="s">
        <v>1</v>
      </c>
      <c r="T72" s="111" t="s">
        <v>1</v>
      </c>
      <c r="U72" s="113" t="s">
        <v>1</v>
      </c>
      <c r="V72" s="93" t="s">
        <v>1</v>
      </c>
      <c r="W72" s="189"/>
      <c r="X72" s="341">
        <f t="shared" ref="X72:Z76" si="8">X73</f>
        <v>290000</v>
      </c>
      <c r="Y72" s="341">
        <f t="shared" si="8"/>
        <v>310000</v>
      </c>
      <c r="Z72" s="342">
        <f t="shared" si="8"/>
        <v>310000</v>
      </c>
      <c r="AA72" s="8"/>
      <c r="AB72" s="3"/>
    </row>
    <row r="73" spans="1:28" ht="62.25" customHeight="1" x14ac:dyDescent="0.2">
      <c r="A73" s="21"/>
      <c r="B73" s="173"/>
      <c r="C73" s="174"/>
      <c r="D73" s="201"/>
      <c r="E73" s="177"/>
      <c r="F73" s="879" t="s">
        <v>745</v>
      </c>
      <c r="G73" s="880"/>
      <c r="H73" s="880"/>
      <c r="I73" s="880"/>
      <c r="J73" s="880"/>
      <c r="K73" s="880"/>
      <c r="L73" s="880"/>
      <c r="M73" s="880"/>
      <c r="N73" s="881"/>
      <c r="O73" s="27">
        <v>3</v>
      </c>
      <c r="P73" s="26">
        <v>10</v>
      </c>
      <c r="Q73" s="175" t="s">
        <v>19</v>
      </c>
      <c r="R73" s="24" t="s">
        <v>11</v>
      </c>
      <c r="S73" s="25" t="s">
        <v>6</v>
      </c>
      <c r="T73" s="24" t="s">
        <v>5</v>
      </c>
      <c r="U73" s="23" t="s">
        <v>4</v>
      </c>
      <c r="V73" s="22" t="s">
        <v>1</v>
      </c>
      <c r="W73" s="176"/>
      <c r="X73" s="339">
        <f t="shared" si="8"/>
        <v>290000</v>
      </c>
      <c r="Y73" s="339">
        <f t="shared" si="8"/>
        <v>310000</v>
      </c>
      <c r="Z73" s="340">
        <f t="shared" si="8"/>
        <v>310000</v>
      </c>
      <c r="AA73" s="8"/>
      <c r="AB73" s="3"/>
    </row>
    <row r="74" spans="1:28" ht="15" customHeight="1" x14ac:dyDescent="0.2">
      <c r="A74" s="21"/>
      <c r="B74" s="173"/>
      <c r="C74" s="174"/>
      <c r="D74" s="201"/>
      <c r="E74" s="178"/>
      <c r="F74" s="16"/>
      <c r="G74" s="879" t="s">
        <v>121</v>
      </c>
      <c r="H74" s="880"/>
      <c r="I74" s="880"/>
      <c r="J74" s="880"/>
      <c r="K74" s="880"/>
      <c r="L74" s="880"/>
      <c r="M74" s="880"/>
      <c r="N74" s="881"/>
      <c r="O74" s="27">
        <v>3</v>
      </c>
      <c r="P74" s="26">
        <v>10</v>
      </c>
      <c r="Q74" s="175" t="s">
        <v>120</v>
      </c>
      <c r="R74" s="24" t="s">
        <v>11</v>
      </c>
      <c r="S74" s="25">
        <v>0</v>
      </c>
      <c r="T74" s="24" t="s">
        <v>5</v>
      </c>
      <c r="U74" s="23" t="s">
        <v>4</v>
      </c>
      <c r="V74" s="22" t="s">
        <v>1</v>
      </c>
      <c r="W74" s="176"/>
      <c r="X74" s="339">
        <f t="shared" si="8"/>
        <v>290000</v>
      </c>
      <c r="Y74" s="339">
        <f t="shared" si="8"/>
        <v>310000</v>
      </c>
      <c r="Z74" s="340">
        <f t="shared" si="8"/>
        <v>310000</v>
      </c>
      <c r="AA74" s="8"/>
      <c r="AB74" s="3"/>
    </row>
    <row r="75" spans="1:28" ht="29.25" customHeight="1" x14ac:dyDescent="0.2">
      <c r="A75" s="21"/>
      <c r="B75" s="173"/>
      <c r="C75" s="174"/>
      <c r="D75" s="201"/>
      <c r="E75" s="178"/>
      <c r="F75" s="123"/>
      <c r="G75" s="180"/>
      <c r="H75" s="879" t="s">
        <v>119</v>
      </c>
      <c r="I75" s="880"/>
      <c r="J75" s="880"/>
      <c r="K75" s="880"/>
      <c r="L75" s="880"/>
      <c r="M75" s="880"/>
      <c r="N75" s="881"/>
      <c r="O75" s="27">
        <v>3</v>
      </c>
      <c r="P75" s="26">
        <v>10</v>
      </c>
      <c r="Q75" s="175" t="s">
        <v>118</v>
      </c>
      <c r="R75" s="24" t="s">
        <v>11</v>
      </c>
      <c r="S75" s="25">
        <v>0</v>
      </c>
      <c r="T75" s="24" t="s">
        <v>9</v>
      </c>
      <c r="U75" s="23" t="s">
        <v>4</v>
      </c>
      <c r="V75" s="22" t="s">
        <v>1</v>
      </c>
      <c r="W75" s="176"/>
      <c r="X75" s="339">
        <f t="shared" si="8"/>
        <v>290000</v>
      </c>
      <c r="Y75" s="339">
        <f t="shared" si="8"/>
        <v>310000</v>
      </c>
      <c r="Z75" s="340">
        <f t="shared" si="8"/>
        <v>310000</v>
      </c>
      <c r="AA75" s="8"/>
      <c r="AB75" s="3"/>
    </row>
    <row r="76" spans="1:28" ht="29.25" customHeight="1" x14ac:dyDescent="0.2">
      <c r="A76" s="21"/>
      <c r="B76" s="173"/>
      <c r="C76" s="174"/>
      <c r="D76" s="201"/>
      <c r="E76" s="178"/>
      <c r="F76" s="123"/>
      <c r="G76" s="183"/>
      <c r="H76" s="16"/>
      <c r="I76" s="879" t="s">
        <v>117</v>
      </c>
      <c r="J76" s="880"/>
      <c r="K76" s="880"/>
      <c r="L76" s="880"/>
      <c r="M76" s="880"/>
      <c r="N76" s="881"/>
      <c r="O76" s="27">
        <v>3</v>
      </c>
      <c r="P76" s="26">
        <v>10</v>
      </c>
      <c r="Q76" s="175" t="s">
        <v>116</v>
      </c>
      <c r="R76" s="24" t="s">
        <v>11</v>
      </c>
      <c r="S76" s="25">
        <v>9</v>
      </c>
      <c r="T76" s="24" t="s">
        <v>9</v>
      </c>
      <c r="U76" s="23">
        <v>90053</v>
      </c>
      <c r="V76" s="22" t="s">
        <v>1</v>
      </c>
      <c r="W76" s="176"/>
      <c r="X76" s="339">
        <f t="shared" si="8"/>
        <v>290000</v>
      </c>
      <c r="Y76" s="339">
        <f t="shared" si="8"/>
        <v>310000</v>
      </c>
      <c r="Z76" s="340">
        <f t="shared" si="8"/>
        <v>310000</v>
      </c>
      <c r="AA76" s="8"/>
      <c r="AB76" s="3"/>
    </row>
    <row r="77" spans="1:28" ht="29.25" customHeight="1" x14ac:dyDescent="0.2">
      <c r="A77" s="21"/>
      <c r="B77" s="173"/>
      <c r="C77" s="174"/>
      <c r="D77" s="202"/>
      <c r="E77" s="181"/>
      <c r="F77" s="124"/>
      <c r="G77" s="182"/>
      <c r="H77" s="125"/>
      <c r="I77" s="126"/>
      <c r="J77" s="889" t="s">
        <v>57</v>
      </c>
      <c r="K77" s="889"/>
      <c r="L77" s="889"/>
      <c r="M77" s="889"/>
      <c r="N77" s="890"/>
      <c r="O77" s="14">
        <v>3</v>
      </c>
      <c r="P77" s="13">
        <v>10</v>
      </c>
      <c r="Q77" s="175" t="s">
        <v>116</v>
      </c>
      <c r="R77" s="10" t="s">
        <v>11</v>
      </c>
      <c r="S77" s="11">
        <v>9</v>
      </c>
      <c r="T77" s="10" t="s">
        <v>9</v>
      </c>
      <c r="U77" s="9">
        <v>90053</v>
      </c>
      <c r="V77" s="158" t="s">
        <v>52</v>
      </c>
      <c r="W77" s="176"/>
      <c r="X77" s="285">
        <v>290000</v>
      </c>
      <c r="Y77" s="285">
        <v>310000</v>
      </c>
      <c r="Z77" s="286">
        <v>310000</v>
      </c>
      <c r="AA77" s="8"/>
      <c r="AB77" s="3"/>
    </row>
    <row r="78" spans="1:28" ht="29.25" customHeight="1" x14ac:dyDescent="0.2">
      <c r="A78" s="21"/>
      <c r="B78" s="173"/>
      <c r="C78" s="174"/>
      <c r="D78" s="202"/>
      <c r="E78" s="181"/>
      <c r="F78" s="508"/>
      <c r="G78" s="182"/>
      <c r="H78" s="509"/>
      <c r="I78" s="510"/>
      <c r="J78" s="85"/>
      <c r="K78" s="85"/>
      <c r="L78" s="85"/>
      <c r="M78" s="575" t="s">
        <v>587</v>
      </c>
      <c r="N78" s="596"/>
      <c r="O78" s="597">
        <v>3</v>
      </c>
      <c r="P78" s="577">
        <v>14</v>
      </c>
      <c r="Q78" s="598"/>
      <c r="R78" s="579"/>
      <c r="S78" s="580"/>
      <c r="T78" s="579"/>
      <c r="U78" s="599"/>
      <c r="V78" s="576"/>
      <c r="W78" s="600"/>
      <c r="X78" s="601">
        <f t="shared" ref="X78:Z80" si="9">X79</f>
        <v>0</v>
      </c>
      <c r="Y78" s="601">
        <f t="shared" si="9"/>
        <v>0</v>
      </c>
      <c r="Z78" s="602">
        <f t="shared" si="9"/>
        <v>0</v>
      </c>
      <c r="AA78" s="8"/>
      <c r="AB78" s="3"/>
    </row>
    <row r="79" spans="1:28" ht="19.5" customHeight="1" x14ac:dyDescent="0.2">
      <c r="A79" s="21"/>
      <c r="B79" s="173"/>
      <c r="C79" s="174"/>
      <c r="D79" s="202"/>
      <c r="E79" s="181"/>
      <c r="F79" s="508"/>
      <c r="G79" s="182"/>
      <c r="H79" s="509"/>
      <c r="I79" s="510"/>
      <c r="J79" s="85"/>
      <c r="K79" s="85"/>
      <c r="L79" s="85"/>
      <c r="M79" s="511" t="s">
        <v>588</v>
      </c>
      <c r="N79" s="512"/>
      <c r="O79" s="559">
        <v>3</v>
      </c>
      <c r="P79" s="13">
        <v>14</v>
      </c>
      <c r="Q79" s="175"/>
      <c r="R79" s="560">
        <v>75</v>
      </c>
      <c r="S79" s="11">
        <v>0</v>
      </c>
      <c r="T79" s="560">
        <v>0</v>
      </c>
      <c r="U79" s="9">
        <v>0</v>
      </c>
      <c r="V79" s="515"/>
      <c r="W79" s="176"/>
      <c r="X79" s="603">
        <f t="shared" si="9"/>
        <v>0</v>
      </c>
      <c r="Y79" s="603">
        <f t="shared" si="9"/>
        <v>0</v>
      </c>
      <c r="Z79" s="604">
        <f t="shared" si="9"/>
        <v>0</v>
      </c>
      <c r="AA79" s="8"/>
      <c r="AB79" s="3"/>
    </row>
    <row r="80" spans="1:28" ht="45" customHeight="1" x14ac:dyDescent="0.2">
      <c r="A80" s="21"/>
      <c r="B80" s="173"/>
      <c r="C80" s="174"/>
      <c r="D80" s="202"/>
      <c r="E80" s="181"/>
      <c r="F80" s="508"/>
      <c r="G80" s="182"/>
      <c r="H80" s="509"/>
      <c r="I80" s="510"/>
      <c r="J80" s="85"/>
      <c r="K80" s="85"/>
      <c r="L80" s="85"/>
      <c r="M80" s="511" t="s">
        <v>589</v>
      </c>
      <c r="N80" s="512"/>
      <c r="O80" s="559">
        <v>3</v>
      </c>
      <c r="P80" s="13">
        <v>14</v>
      </c>
      <c r="Q80" s="175"/>
      <c r="R80" s="560">
        <v>75</v>
      </c>
      <c r="S80" s="11">
        <v>0</v>
      </c>
      <c r="T80" s="560">
        <v>0</v>
      </c>
      <c r="U80" s="9">
        <v>90003</v>
      </c>
      <c r="V80" s="515"/>
      <c r="W80" s="176"/>
      <c r="X80" s="603">
        <f t="shared" si="9"/>
        <v>0</v>
      </c>
      <c r="Y80" s="603">
        <f t="shared" si="9"/>
        <v>0</v>
      </c>
      <c r="Z80" s="604">
        <f t="shared" si="9"/>
        <v>0</v>
      </c>
      <c r="AA80" s="8"/>
      <c r="AB80" s="3"/>
    </row>
    <row r="81" spans="1:28" ht="29.25" customHeight="1" x14ac:dyDescent="0.2">
      <c r="A81" s="21"/>
      <c r="B81" s="173"/>
      <c r="C81" s="174"/>
      <c r="D81" s="202"/>
      <c r="E81" s="181"/>
      <c r="F81" s="508"/>
      <c r="G81" s="182"/>
      <c r="H81" s="509"/>
      <c r="I81" s="510"/>
      <c r="J81" s="85"/>
      <c r="K81" s="85"/>
      <c r="L81" s="85"/>
      <c r="M81" s="511" t="s">
        <v>57</v>
      </c>
      <c r="N81" s="512"/>
      <c r="O81" s="559">
        <v>3</v>
      </c>
      <c r="P81" s="13">
        <v>14</v>
      </c>
      <c r="Q81" s="175"/>
      <c r="R81" s="560">
        <v>75</v>
      </c>
      <c r="S81" s="11">
        <v>0</v>
      </c>
      <c r="T81" s="560">
        <v>0</v>
      </c>
      <c r="U81" s="9">
        <v>90003</v>
      </c>
      <c r="V81" s="515">
        <v>240</v>
      </c>
      <c r="W81" s="176"/>
      <c r="X81" s="285"/>
      <c r="Y81" s="285"/>
      <c r="Z81" s="286"/>
      <c r="AA81" s="8"/>
      <c r="AB81" s="3"/>
    </row>
    <row r="82" spans="1:28" ht="15" customHeight="1" x14ac:dyDescent="0.2">
      <c r="A82" s="21"/>
      <c r="B82" s="173"/>
      <c r="C82" s="174"/>
      <c r="D82" s="915" t="s">
        <v>114</v>
      </c>
      <c r="E82" s="875"/>
      <c r="F82" s="875"/>
      <c r="G82" s="875"/>
      <c r="H82" s="875"/>
      <c r="I82" s="875"/>
      <c r="J82" s="877"/>
      <c r="K82" s="877"/>
      <c r="L82" s="877"/>
      <c r="M82" s="877"/>
      <c r="N82" s="878"/>
      <c r="O82" s="33">
        <v>4</v>
      </c>
      <c r="P82" s="32" t="s">
        <v>1</v>
      </c>
      <c r="Q82" s="592" t="s">
        <v>1</v>
      </c>
      <c r="R82" s="117" t="s">
        <v>1</v>
      </c>
      <c r="S82" s="118" t="s">
        <v>1</v>
      </c>
      <c r="T82" s="117" t="s">
        <v>1</v>
      </c>
      <c r="U82" s="119" t="s">
        <v>1</v>
      </c>
      <c r="V82" s="31" t="s">
        <v>1</v>
      </c>
      <c r="W82" s="591"/>
      <c r="X82" s="345">
        <f>X83+X92</f>
        <v>2414255</v>
      </c>
      <c r="Y82" s="345">
        <f>Y83+Y92</f>
        <v>2399000</v>
      </c>
      <c r="Z82" s="346">
        <f>Z83+Z92</f>
        <v>2399000</v>
      </c>
      <c r="AA82" s="8"/>
      <c r="AB82" s="3"/>
    </row>
    <row r="83" spans="1:28" ht="15" customHeight="1" x14ac:dyDescent="0.2">
      <c r="A83" s="21"/>
      <c r="B83" s="173"/>
      <c r="C83" s="174"/>
      <c r="D83" s="201"/>
      <c r="E83" s="884" t="s">
        <v>113</v>
      </c>
      <c r="F83" s="885"/>
      <c r="G83" s="885"/>
      <c r="H83" s="885"/>
      <c r="I83" s="885"/>
      <c r="J83" s="885"/>
      <c r="K83" s="885"/>
      <c r="L83" s="885"/>
      <c r="M83" s="885"/>
      <c r="N83" s="886"/>
      <c r="O83" s="95">
        <v>4</v>
      </c>
      <c r="P83" s="96">
        <v>9</v>
      </c>
      <c r="Q83" s="188" t="s">
        <v>1</v>
      </c>
      <c r="R83" s="97" t="s">
        <v>1</v>
      </c>
      <c r="S83" s="98" t="s">
        <v>1</v>
      </c>
      <c r="T83" s="97" t="s">
        <v>1</v>
      </c>
      <c r="U83" s="99" t="s">
        <v>1</v>
      </c>
      <c r="V83" s="100" t="s">
        <v>1</v>
      </c>
      <c r="W83" s="189"/>
      <c r="X83" s="337">
        <f t="shared" ref="X83:Z84" si="10">X84</f>
        <v>2305255</v>
      </c>
      <c r="Y83" s="337">
        <f t="shared" si="10"/>
        <v>2399000</v>
      </c>
      <c r="Z83" s="338">
        <f t="shared" si="10"/>
        <v>2399000</v>
      </c>
      <c r="AA83" s="8"/>
      <c r="AB83" s="3"/>
    </row>
    <row r="84" spans="1:28" ht="57.75" customHeight="1" x14ac:dyDescent="0.2">
      <c r="A84" s="21"/>
      <c r="B84" s="173"/>
      <c r="C84" s="174"/>
      <c r="D84" s="201"/>
      <c r="E84" s="177"/>
      <c r="F84" s="879" t="s">
        <v>734</v>
      </c>
      <c r="G84" s="880"/>
      <c r="H84" s="880"/>
      <c r="I84" s="880"/>
      <c r="J84" s="880"/>
      <c r="K84" s="880"/>
      <c r="L84" s="880"/>
      <c r="M84" s="880"/>
      <c r="N84" s="881"/>
      <c r="O84" s="27">
        <v>4</v>
      </c>
      <c r="P84" s="26">
        <v>9</v>
      </c>
      <c r="Q84" s="175" t="s">
        <v>19</v>
      </c>
      <c r="R84" s="24" t="s">
        <v>11</v>
      </c>
      <c r="S84" s="25" t="s">
        <v>6</v>
      </c>
      <c r="T84" s="24" t="s">
        <v>5</v>
      </c>
      <c r="U84" s="23" t="s">
        <v>4</v>
      </c>
      <c r="V84" s="22" t="s">
        <v>1</v>
      </c>
      <c r="W84" s="176"/>
      <c r="X84" s="339">
        <f t="shared" si="10"/>
        <v>2305255</v>
      </c>
      <c r="Y84" s="339">
        <f t="shared" si="10"/>
        <v>2399000</v>
      </c>
      <c r="Z84" s="340">
        <f t="shared" si="10"/>
        <v>2399000</v>
      </c>
      <c r="AA84" s="8"/>
      <c r="AB84" s="3"/>
    </row>
    <row r="85" spans="1:28" ht="15" customHeight="1" x14ac:dyDescent="0.2">
      <c r="A85" s="21"/>
      <c r="B85" s="173"/>
      <c r="C85" s="174"/>
      <c r="D85" s="201"/>
      <c r="E85" s="178"/>
      <c r="F85" s="16"/>
      <c r="G85" s="879" t="s">
        <v>112</v>
      </c>
      <c r="H85" s="880"/>
      <c r="I85" s="880"/>
      <c r="J85" s="880"/>
      <c r="K85" s="880"/>
      <c r="L85" s="880"/>
      <c r="M85" s="880"/>
      <c r="N85" s="881"/>
      <c r="O85" s="27">
        <v>4</v>
      </c>
      <c r="P85" s="26">
        <v>9</v>
      </c>
      <c r="Q85" s="175" t="s">
        <v>111</v>
      </c>
      <c r="R85" s="24" t="s">
        <v>11</v>
      </c>
      <c r="S85" s="25" t="s">
        <v>32</v>
      </c>
      <c r="T85" s="24" t="s">
        <v>5</v>
      </c>
      <c r="U85" s="23" t="s">
        <v>4</v>
      </c>
      <c r="V85" s="22" t="s">
        <v>1</v>
      </c>
      <c r="W85" s="176"/>
      <c r="X85" s="339">
        <f>X86+X89</f>
        <v>2305255</v>
      </c>
      <c r="Y85" s="339">
        <f>Y86+Y89</f>
        <v>2399000</v>
      </c>
      <c r="Z85" s="340">
        <f>Z86+Z89</f>
        <v>2399000</v>
      </c>
      <c r="AA85" s="8"/>
      <c r="AB85" s="3"/>
    </row>
    <row r="86" spans="1:28" ht="29.25" customHeight="1" x14ac:dyDescent="0.2">
      <c r="A86" s="21"/>
      <c r="B86" s="173"/>
      <c r="C86" s="174"/>
      <c r="D86" s="201"/>
      <c r="E86" s="178"/>
      <c r="F86" s="123"/>
      <c r="G86" s="180"/>
      <c r="H86" s="879" t="s">
        <v>110</v>
      </c>
      <c r="I86" s="880"/>
      <c r="J86" s="880"/>
      <c r="K86" s="880"/>
      <c r="L86" s="880"/>
      <c r="M86" s="880"/>
      <c r="N86" s="881"/>
      <c r="O86" s="27">
        <v>4</v>
      </c>
      <c r="P86" s="26">
        <v>9</v>
      </c>
      <c r="Q86" s="175" t="s">
        <v>109</v>
      </c>
      <c r="R86" s="24" t="s">
        <v>11</v>
      </c>
      <c r="S86" s="25" t="s">
        <v>32</v>
      </c>
      <c r="T86" s="24" t="s">
        <v>106</v>
      </c>
      <c r="U86" s="23" t="s">
        <v>4</v>
      </c>
      <c r="V86" s="22" t="s">
        <v>1</v>
      </c>
      <c r="W86" s="176"/>
      <c r="X86" s="339">
        <f t="shared" ref="X86:Z87" si="11">X87</f>
        <v>0</v>
      </c>
      <c r="Y86" s="339">
        <f t="shared" si="11"/>
        <v>0</v>
      </c>
      <c r="Z86" s="340">
        <f t="shared" si="11"/>
        <v>0</v>
      </c>
      <c r="AA86" s="8"/>
      <c r="AB86" s="3"/>
    </row>
    <row r="87" spans="1:28" ht="29.25" customHeight="1" x14ac:dyDescent="0.2">
      <c r="A87" s="21"/>
      <c r="B87" s="173"/>
      <c r="C87" s="174"/>
      <c r="D87" s="201"/>
      <c r="E87" s="178"/>
      <c r="F87" s="123"/>
      <c r="G87" s="183"/>
      <c r="H87" s="16"/>
      <c r="I87" s="879" t="s">
        <v>108</v>
      </c>
      <c r="J87" s="880"/>
      <c r="K87" s="880"/>
      <c r="L87" s="880"/>
      <c r="M87" s="880"/>
      <c r="N87" s="881"/>
      <c r="O87" s="27">
        <v>4</v>
      </c>
      <c r="P87" s="26">
        <v>9</v>
      </c>
      <c r="Q87" s="175" t="s">
        <v>107</v>
      </c>
      <c r="R87" s="24" t="s">
        <v>11</v>
      </c>
      <c r="S87" s="25" t="s">
        <v>32</v>
      </c>
      <c r="T87" s="24" t="s">
        <v>106</v>
      </c>
      <c r="U87" s="23" t="s">
        <v>105</v>
      </c>
      <c r="V87" s="22" t="s">
        <v>1</v>
      </c>
      <c r="W87" s="176"/>
      <c r="X87" s="339">
        <f t="shared" si="11"/>
        <v>0</v>
      </c>
      <c r="Y87" s="339">
        <f t="shared" si="11"/>
        <v>0</v>
      </c>
      <c r="Z87" s="340">
        <f t="shared" si="11"/>
        <v>0</v>
      </c>
      <c r="AA87" s="8"/>
      <c r="AB87" s="3"/>
    </row>
    <row r="88" spans="1:28" ht="29.25" customHeight="1" x14ac:dyDescent="0.2">
      <c r="A88" s="21"/>
      <c r="B88" s="173"/>
      <c r="C88" s="174"/>
      <c r="D88" s="201"/>
      <c r="E88" s="178"/>
      <c r="F88" s="123"/>
      <c r="G88" s="183"/>
      <c r="H88" s="125"/>
      <c r="I88" s="126"/>
      <c r="J88" s="889" t="s">
        <v>57</v>
      </c>
      <c r="K88" s="889"/>
      <c r="L88" s="889"/>
      <c r="M88" s="889"/>
      <c r="N88" s="890"/>
      <c r="O88" s="14">
        <v>4</v>
      </c>
      <c r="P88" s="13">
        <v>9</v>
      </c>
      <c r="Q88" s="175" t="s">
        <v>107</v>
      </c>
      <c r="R88" s="10" t="s">
        <v>11</v>
      </c>
      <c r="S88" s="11" t="s">
        <v>32</v>
      </c>
      <c r="T88" s="10" t="s">
        <v>106</v>
      </c>
      <c r="U88" s="9" t="s">
        <v>105</v>
      </c>
      <c r="V88" s="158" t="s">
        <v>52</v>
      </c>
      <c r="W88" s="176"/>
      <c r="X88" s="305"/>
      <c r="Y88" s="305"/>
      <c r="Z88" s="306"/>
      <c r="AA88" s="8"/>
      <c r="AB88" s="3"/>
    </row>
    <row r="89" spans="1:28" ht="29.25" customHeight="1" x14ac:dyDescent="0.2">
      <c r="A89" s="21"/>
      <c r="B89" s="173"/>
      <c r="C89" s="174"/>
      <c r="D89" s="201"/>
      <c r="E89" s="178"/>
      <c r="F89" s="123"/>
      <c r="G89" s="183"/>
      <c r="H89" s="879" t="s">
        <v>104</v>
      </c>
      <c r="I89" s="880"/>
      <c r="J89" s="882"/>
      <c r="K89" s="882"/>
      <c r="L89" s="882"/>
      <c r="M89" s="882"/>
      <c r="N89" s="883"/>
      <c r="O89" s="41">
        <v>4</v>
      </c>
      <c r="P89" s="40">
        <v>9</v>
      </c>
      <c r="Q89" s="175" t="s">
        <v>103</v>
      </c>
      <c r="R89" s="114" t="s">
        <v>11</v>
      </c>
      <c r="S89" s="115" t="s">
        <v>32</v>
      </c>
      <c r="T89" s="114" t="s">
        <v>100</v>
      </c>
      <c r="U89" s="116" t="s">
        <v>4</v>
      </c>
      <c r="V89" s="39" t="s">
        <v>1</v>
      </c>
      <c r="W89" s="176"/>
      <c r="X89" s="343">
        <f t="shared" ref="X89:Z90" si="12">X90</f>
        <v>2305255</v>
      </c>
      <c r="Y89" s="343">
        <f t="shared" si="12"/>
        <v>2399000</v>
      </c>
      <c r="Z89" s="344">
        <f t="shared" si="12"/>
        <v>2399000</v>
      </c>
      <c r="AA89" s="8"/>
      <c r="AB89" s="3"/>
    </row>
    <row r="90" spans="1:28" ht="29.25" customHeight="1" x14ac:dyDescent="0.2">
      <c r="A90" s="21"/>
      <c r="B90" s="173"/>
      <c r="C90" s="174"/>
      <c r="D90" s="201"/>
      <c r="E90" s="178"/>
      <c r="F90" s="123"/>
      <c r="G90" s="183"/>
      <c r="H90" s="16"/>
      <c r="I90" s="879" t="s">
        <v>102</v>
      </c>
      <c r="J90" s="880"/>
      <c r="K90" s="880"/>
      <c r="L90" s="880"/>
      <c r="M90" s="880"/>
      <c r="N90" s="881"/>
      <c r="O90" s="27">
        <v>4</v>
      </c>
      <c r="P90" s="26">
        <v>9</v>
      </c>
      <c r="Q90" s="175" t="s">
        <v>101</v>
      </c>
      <c r="R90" s="24" t="s">
        <v>11</v>
      </c>
      <c r="S90" s="25" t="s">
        <v>32</v>
      </c>
      <c r="T90" s="24" t="s">
        <v>100</v>
      </c>
      <c r="U90" s="23" t="s">
        <v>99</v>
      </c>
      <c r="V90" s="22" t="s">
        <v>1</v>
      </c>
      <c r="W90" s="176"/>
      <c r="X90" s="339">
        <f t="shared" si="12"/>
        <v>2305255</v>
      </c>
      <c r="Y90" s="339">
        <f t="shared" si="12"/>
        <v>2399000</v>
      </c>
      <c r="Z90" s="340">
        <f t="shared" si="12"/>
        <v>2399000</v>
      </c>
      <c r="AA90" s="8"/>
      <c r="AB90" s="3"/>
    </row>
    <row r="91" spans="1:28" ht="29.25" customHeight="1" x14ac:dyDescent="0.2">
      <c r="A91" s="21"/>
      <c r="B91" s="173"/>
      <c r="C91" s="174"/>
      <c r="D91" s="201"/>
      <c r="E91" s="181"/>
      <c r="F91" s="124"/>
      <c r="G91" s="182"/>
      <c r="H91" s="125"/>
      <c r="I91" s="126"/>
      <c r="J91" s="889" t="s">
        <v>57</v>
      </c>
      <c r="K91" s="889"/>
      <c r="L91" s="889"/>
      <c r="M91" s="889"/>
      <c r="N91" s="890"/>
      <c r="O91" s="14">
        <v>4</v>
      </c>
      <c r="P91" s="13">
        <v>9</v>
      </c>
      <c r="Q91" s="175" t="s">
        <v>101</v>
      </c>
      <c r="R91" s="10" t="s">
        <v>11</v>
      </c>
      <c r="S91" s="11" t="s">
        <v>32</v>
      </c>
      <c r="T91" s="10" t="s">
        <v>100</v>
      </c>
      <c r="U91" s="9" t="s">
        <v>99</v>
      </c>
      <c r="V91" s="158" t="s">
        <v>52</v>
      </c>
      <c r="W91" s="176"/>
      <c r="X91" s="305">
        <v>2305255</v>
      </c>
      <c r="Y91" s="305">
        <v>2399000</v>
      </c>
      <c r="Z91" s="306">
        <v>2399000</v>
      </c>
      <c r="AA91" s="8"/>
      <c r="AB91" s="3"/>
    </row>
    <row r="92" spans="1:28" ht="15" customHeight="1" x14ac:dyDescent="0.2">
      <c r="A92" s="21"/>
      <c r="B92" s="173"/>
      <c r="C92" s="174"/>
      <c r="D92" s="201"/>
      <c r="E92" s="884" t="s">
        <v>98</v>
      </c>
      <c r="F92" s="885"/>
      <c r="G92" s="885"/>
      <c r="H92" s="885"/>
      <c r="I92" s="885"/>
      <c r="J92" s="887"/>
      <c r="K92" s="887"/>
      <c r="L92" s="887"/>
      <c r="M92" s="887"/>
      <c r="N92" s="888"/>
      <c r="O92" s="90">
        <v>4</v>
      </c>
      <c r="P92" s="91">
        <v>12</v>
      </c>
      <c r="Q92" s="188" t="s">
        <v>1</v>
      </c>
      <c r="R92" s="111" t="s">
        <v>1</v>
      </c>
      <c r="S92" s="112" t="s">
        <v>1</v>
      </c>
      <c r="T92" s="111" t="s">
        <v>1</v>
      </c>
      <c r="U92" s="113" t="s">
        <v>1</v>
      </c>
      <c r="V92" s="93" t="s">
        <v>1</v>
      </c>
      <c r="W92" s="189"/>
      <c r="X92" s="341">
        <f t="shared" ref="X92:Z93" si="13">X93</f>
        <v>109000</v>
      </c>
      <c r="Y92" s="341">
        <f t="shared" si="13"/>
        <v>0</v>
      </c>
      <c r="Z92" s="342">
        <f t="shared" si="13"/>
        <v>0</v>
      </c>
      <c r="AA92" s="8"/>
      <c r="AB92" s="3"/>
    </row>
    <row r="93" spans="1:28" ht="60" customHeight="1" x14ac:dyDescent="0.2">
      <c r="A93" s="21"/>
      <c r="B93" s="173"/>
      <c r="C93" s="174"/>
      <c r="D93" s="201"/>
      <c r="E93" s="177"/>
      <c r="F93" s="879" t="s">
        <v>628</v>
      </c>
      <c r="G93" s="880"/>
      <c r="H93" s="880"/>
      <c r="I93" s="880"/>
      <c r="J93" s="880"/>
      <c r="K93" s="880"/>
      <c r="L93" s="880"/>
      <c r="M93" s="880"/>
      <c r="N93" s="881"/>
      <c r="O93" s="27">
        <v>4</v>
      </c>
      <c r="P93" s="26">
        <v>12</v>
      </c>
      <c r="Q93" s="175" t="s">
        <v>19</v>
      </c>
      <c r="R93" s="24" t="s">
        <v>11</v>
      </c>
      <c r="S93" s="25" t="s">
        <v>6</v>
      </c>
      <c r="T93" s="24" t="s">
        <v>5</v>
      </c>
      <c r="U93" s="23" t="s">
        <v>4</v>
      </c>
      <c r="V93" s="22" t="s">
        <v>1</v>
      </c>
      <c r="W93" s="176"/>
      <c r="X93" s="339">
        <f t="shared" si="13"/>
        <v>109000</v>
      </c>
      <c r="Y93" s="339">
        <f t="shared" si="13"/>
        <v>0</v>
      </c>
      <c r="Z93" s="340">
        <f t="shared" si="13"/>
        <v>0</v>
      </c>
      <c r="AA93" s="8"/>
      <c r="AB93" s="3"/>
    </row>
    <row r="94" spans="1:28" ht="15" customHeight="1" x14ac:dyDescent="0.2">
      <c r="A94" s="21"/>
      <c r="B94" s="173"/>
      <c r="C94" s="174"/>
      <c r="D94" s="201"/>
      <c r="E94" s="178"/>
      <c r="F94" s="16"/>
      <c r="G94" s="879" t="s">
        <v>97</v>
      </c>
      <c r="H94" s="880"/>
      <c r="I94" s="880"/>
      <c r="J94" s="880"/>
      <c r="K94" s="880"/>
      <c r="L94" s="880"/>
      <c r="M94" s="880"/>
      <c r="N94" s="881"/>
      <c r="O94" s="27">
        <v>4</v>
      </c>
      <c r="P94" s="26">
        <v>12</v>
      </c>
      <c r="Q94" s="175" t="s">
        <v>96</v>
      </c>
      <c r="R94" s="24" t="s">
        <v>11</v>
      </c>
      <c r="S94" s="25" t="s">
        <v>89</v>
      </c>
      <c r="T94" s="24" t="s">
        <v>5</v>
      </c>
      <c r="U94" s="23" t="s">
        <v>4</v>
      </c>
      <c r="V94" s="22" t="s">
        <v>1</v>
      </c>
      <c r="W94" s="176"/>
      <c r="X94" s="339">
        <f>X95+X98</f>
        <v>109000</v>
      </c>
      <c r="Y94" s="339">
        <f>Y95+Y98</f>
        <v>0</v>
      </c>
      <c r="Z94" s="340">
        <f>Z95+Z98</f>
        <v>0</v>
      </c>
      <c r="AA94" s="8"/>
      <c r="AB94" s="3"/>
    </row>
    <row r="95" spans="1:28" ht="29.25" customHeight="1" x14ac:dyDescent="0.2">
      <c r="A95" s="21"/>
      <c r="B95" s="173"/>
      <c r="C95" s="174"/>
      <c r="D95" s="201"/>
      <c r="E95" s="178"/>
      <c r="F95" s="123"/>
      <c r="G95" s="180"/>
      <c r="H95" s="879" t="s">
        <v>592</v>
      </c>
      <c r="I95" s="880"/>
      <c r="J95" s="880"/>
      <c r="K95" s="880"/>
      <c r="L95" s="880"/>
      <c r="M95" s="880"/>
      <c r="N95" s="881"/>
      <c r="O95" s="27">
        <v>4</v>
      </c>
      <c r="P95" s="26">
        <v>12</v>
      </c>
      <c r="Q95" s="175" t="s">
        <v>95</v>
      </c>
      <c r="R95" s="24" t="s">
        <v>11</v>
      </c>
      <c r="S95" s="25" t="s">
        <v>89</v>
      </c>
      <c r="T95" s="24" t="s">
        <v>79</v>
      </c>
      <c r="U95" s="23" t="s">
        <v>4</v>
      </c>
      <c r="V95" s="22" t="s">
        <v>1</v>
      </c>
      <c r="W95" s="176"/>
      <c r="X95" s="339">
        <f t="shared" ref="X95:Z96" si="14">X96</f>
        <v>0</v>
      </c>
      <c r="Y95" s="339">
        <f t="shared" si="14"/>
        <v>0</v>
      </c>
      <c r="Z95" s="340">
        <f t="shared" si="14"/>
        <v>0</v>
      </c>
      <c r="AA95" s="8"/>
      <c r="AB95" s="3"/>
    </row>
    <row r="96" spans="1:28" ht="23.25" customHeight="1" x14ac:dyDescent="0.2">
      <c r="A96" s="21"/>
      <c r="B96" s="173"/>
      <c r="C96" s="174"/>
      <c r="D96" s="201"/>
      <c r="E96" s="178"/>
      <c r="F96" s="123"/>
      <c r="G96" s="183"/>
      <c r="H96" s="16"/>
      <c r="I96" s="879" t="s">
        <v>593</v>
      </c>
      <c r="J96" s="880"/>
      <c r="K96" s="880"/>
      <c r="L96" s="880"/>
      <c r="M96" s="880"/>
      <c r="N96" s="881"/>
      <c r="O96" s="27">
        <v>4</v>
      </c>
      <c r="P96" s="26">
        <v>12</v>
      </c>
      <c r="Q96" s="175" t="s">
        <v>94</v>
      </c>
      <c r="R96" s="24" t="s">
        <v>11</v>
      </c>
      <c r="S96" s="25" t="s">
        <v>89</v>
      </c>
      <c r="T96" s="24" t="s">
        <v>79</v>
      </c>
      <c r="U96" s="23" t="s">
        <v>93</v>
      </c>
      <c r="V96" s="22" t="s">
        <v>1</v>
      </c>
      <c r="W96" s="176"/>
      <c r="X96" s="339">
        <f t="shared" si="14"/>
        <v>0</v>
      </c>
      <c r="Y96" s="339">
        <f t="shared" si="14"/>
        <v>0</v>
      </c>
      <c r="Z96" s="340">
        <f t="shared" si="14"/>
        <v>0</v>
      </c>
      <c r="AA96" s="8"/>
      <c r="AB96" s="3"/>
    </row>
    <row r="97" spans="1:28" ht="23.25" customHeight="1" x14ac:dyDescent="0.2">
      <c r="A97" s="21"/>
      <c r="B97" s="173"/>
      <c r="C97" s="174"/>
      <c r="D97" s="201"/>
      <c r="E97" s="178"/>
      <c r="F97" s="123"/>
      <c r="G97" s="183"/>
      <c r="H97" s="125"/>
      <c r="I97" s="126"/>
      <c r="J97" s="889" t="s">
        <v>91</v>
      </c>
      <c r="K97" s="889"/>
      <c r="L97" s="889"/>
      <c r="M97" s="889"/>
      <c r="N97" s="890"/>
      <c r="O97" s="14">
        <v>4</v>
      </c>
      <c r="P97" s="13">
        <v>12</v>
      </c>
      <c r="Q97" s="175" t="s">
        <v>94</v>
      </c>
      <c r="R97" s="10" t="s">
        <v>11</v>
      </c>
      <c r="S97" s="11" t="s">
        <v>89</v>
      </c>
      <c r="T97" s="10" t="s">
        <v>79</v>
      </c>
      <c r="U97" s="9" t="s">
        <v>93</v>
      </c>
      <c r="V97" s="158">
        <v>410</v>
      </c>
      <c r="W97" s="176"/>
      <c r="X97" s="285"/>
      <c r="Y97" s="285"/>
      <c r="Z97" s="286"/>
      <c r="AA97" s="8"/>
      <c r="AB97" s="3"/>
    </row>
    <row r="98" spans="1:28" ht="36" customHeight="1" x14ac:dyDescent="0.2">
      <c r="A98" s="21"/>
      <c r="B98" s="173"/>
      <c r="C98" s="174"/>
      <c r="D98" s="201"/>
      <c r="E98" s="178"/>
      <c r="F98" s="123"/>
      <c r="G98" s="183"/>
      <c r="H98" s="879" t="s">
        <v>590</v>
      </c>
      <c r="I98" s="880"/>
      <c r="J98" s="882"/>
      <c r="K98" s="882"/>
      <c r="L98" s="882"/>
      <c r="M98" s="882"/>
      <c r="N98" s="883"/>
      <c r="O98" s="41">
        <v>4</v>
      </c>
      <c r="P98" s="40">
        <v>12</v>
      </c>
      <c r="Q98" s="175" t="s">
        <v>92</v>
      </c>
      <c r="R98" s="114" t="s">
        <v>11</v>
      </c>
      <c r="S98" s="115">
        <v>1</v>
      </c>
      <c r="T98" s="114">
        <v>2</v>
      </c>
      <c r="U98" s="116" t="s">
        <v>4</v>
      </c>
      <c r="V98" s="39" t="s">
        <v>1</v>
      </c>
      <c r="W98" s="176"/>
      <c r="X98" s="343">
        <f t="shared" ref="X98:Z99" si="15">X99</f>
        <v>109000</v>
      </c>
      <c r="Y98" s="343">
        <f t="shared" si="15"/>
        <v>0</v>
      </c>
      <c r="Z98" s="344">
        <f t="shared" si="15"/>
        <v>0</v>
      </c>
      <c r="AA98" s="8"/>
      <c r="AB98" s="3"/>
    </row>
    <row r="99" spans="1:28" ht="18" customHeight="1" x14ac:dyDescent="0.2">
      <c r="A99" s="21"/>
      <c r="B99" s="173"/>
      <c r="C99" s="174"/>
      <c r="D99" s="201"/>
      <c r="E99" s="178"/>
      <c r="F99" s="123"/>
      <c r="G99" s="183"/>
      <c r="H99" s="16"/>
      <c r="I99" s="879" t="s">
        <v>591</v>
      </c>
      <c r="J99" s="880"/>
      <c r="K99" s="880"/>
      <c r="L99" s="880"/>
      <c r="M99" s="880"/>
      <c r="N99" s="881"/>
      <c r="O99" s="27">
        <v>4</v>
      </c>
      <c r="P99" s="26">
        <v>12</v>
      </c>
      <c r="Q99" s="175" t="s">
        <v>90</v>
      </c>
      <c r="R99" s="24" t="s">
        <v>11</v>
      </c>
      <c r="S99" s="25">
        <v>1</v>
      </c>
      <c r="T99" s="24">
        <v>2</v>
      </c>
      <c r="U99" s="23">
        <v>90044</v>
      </c>
      <c r="V99" s="22" t="s">
        <v>1</v>
      </c>
      <c r="W99" s="176"/>
      <c r="X99" s="339">
        <f t="shared" si="15"/>
        <v>109000</v>
      </c>
      <c r="Y99" s="339">
        <f t="shared" si="15"/>
        <v>0</v>
      </c>
      <c r="Z99" s="340">
        <f t="shared" si="15"/>
        <v>0</v>
      </c>
      <c r="AA99" s="8"/>
      <c r="AB99" s="3"/>
    </row>
    <row r="100" spans="1:28" ht="32.25" customHeight="1" x14ac:dyDescent="0.2">
      <c r="A100" s="21"/>
      <c r="B100" s="173"/>
      <c r="C100" s="174"/>
      <c r="D100" s="202"/>
      <c r="E100" s="181"/>
      <c r="F100" s="124"/>
      <c r="G100" s="182"/>
      <c r="H100" s="125"/>
      <c r="I100" s="126"/>
      <c r="J100" s="889" t="s">
        <v>57</v>
      </c>
      <c r="K100" s="889"/>
      <c r="L100" s="889"/>
      <c r="M100" s="889"/>
      <c r="N100" s="890"/>
      <c r="O100" s="14">
        <v>4</v>
      </c>
      <c r="P100" s="13">
        <v>12</v>
      </c>
      <c r="Q100" s="175" t="s">
        <v>90</v>
      </c>
      <c r="R100" s="10" t="s">
        <v>11</v>
      </c>
      <c r="S100" s="11">
        <v>1</v>
      </c>
      <c r="T100" s="10">
        <v>2</v>
      </c>
      <c r="U100" s="9">
        <v>90044</v>
      </c>
      <c r="V100" s="158">
        <v>240</v>
      </c>
      <c r="W100" s="176"/>
      <c r="X100" s="285">
        <v>109000</v>
      </c>
      <c r="Y100" s="285"/>
      <c r="Z100" s="286"/>
      <c r="AA100" s="8"/>
      <c r="AB100" s="3"/>
    </row>
    <row r="101" spans="1:28" ht="15" customHeight="1" x14ac:dyDescent="0.2">
      <c r="A101" s="21"/>
      <c r="B101" s="173"/>
      <c r="C101" s="174"/>
      <c r="D101" s="915" t="s">
        <v>88</v>
      </c>
      <c r="E101" s="875"/>
      <c r="F101" s="875"/>
      <c r="G101" s="875"/>
      <c r="H101" s="875"/>
      <c r="I101" s="875"/>
      <c r="J101" s="877"/>
      <c r="K101" s="877"/>
      <c r="L101" s="877"/>
      <c r="M101" s="877"/>
      <c r="N101" s="878"/>
      <c r="O101" s="33">
        <v>5</v>
      </c>
      <c r="P101" s="32" t="s">
        <v>1</v>
      </c>
      <c r="Q101" s="175" t="s">
        <v>1</v>
      </c>
      <c r="R101" s="117" t="s">
        <v>1</v>
      </c>
      <c r="S101" s="118" t="s">
        <v>1</v>
      </c>
      <c r="T101" s="117" t="s">
        <v>1</v>
      </c>
      <c r="U101" s="119" t="s">
        <v>1</v>
      </c>
      <c r="V101" s="31" t="s">
        <v>1</v>
      </c>
      <c r="W101" s="176"/>
      <c r="X101" s="345">
        <f>X102+X110+X116</f>
        <v>2262681</v>
      </c>
      <c r="Y101" s="345">
        <f t="shared" ref="Y101:Z101" si="16">Y102+Y110+Y116</f>
        <v>1243774</v>
      </c>
      <c r="Z101" s="345">
        <f t="shared" si="16"/>
        <v>629479</v>
      </c>
      <c r="AA101" s="8"/>
      <c r="AB101" s="3"/>
    </row>
    <row r="102" spans="1:28" ht="15" customHeight="1" x14ac:dyDescent="0.2">
      <c r="A102" s="21"/>
      <c r="B102" s="173"/>
      <c r="C102" s="174"/>
      <c r="D102" s="201"/>
      <c r="E102" s="884" t="s">
        <v>87</v>
      </c>
      <c r="F102" s="885"/>
      <c r="G102" s="885"/>
      <c r="H102" s="885"/>
      <c r="I102" s="885"/>
      <c r="J102" s="885"/>
      <c r="K102" s="885"/>
      <c r="L102" s="885"/>
      <c r="M102" s="885"/>
      <c r="N102" s="886"/>
      <c r="O102" s="95">
        <v>5</v>
      </c>
      <c r="P102" s="96">
        <v>1</v>
      </c>
      <c r="Q102" s="188" t="s">
        <v>1</v>
      </c>
      <c r="R102" s="97" t="s">
        <v>1</v>
      </c>
      <c r="S102" s="98" t="s">
        <v>1</v>
      </c>
      <c r="T102" s="97" t="s">
        <v>1</v>
      </c>
      <c r="U102" s="99" t="s">
        <v>1</v>
      </c>
      <c r="V102" s="100" t="s">
        <v>1</v>
      </c>
      <c r="W102" s="189"/>
      <c r="X102" s="337">
        <f>X103</f>
        <v>547161</v>
      </c>
      <c r="Y102" s="337">
        <f>Y103+Y108</f>
        <v>4900</v>
      </c>
      <c r="Z102" s="338">
        <f>Z103+Z108</f>
        <v>5000</v>
      </c>
      <c r="AA102" s="8"/>
      <c r="AB102" s="3"/>
    </row>
    <row r="103" spans="1:28" ht="57.75" customHeight="1" x14ac:dyDescent="0.2">
      <c r="A103" s="21"/>
      <c r="B103" s="173"/>
      <c r="C103" s="174"/>
      <c r="D103" s="201"/>
      <c r="E103" s="177"/>
      <c r="F103" s="879" t="s">
        <v>734</v>
      </c>
      <c r="G103" s="880"/>
      <c r="H103" s="880"/>
      <c r="I103" s="880"/>
      <c r="J103" s="880"/>
      <c r="K103" s="880"/>
      <c r="L103" s="880"/>
      <c r="M103" s="880"/>
      <c r="N103" s="881"/>
      <c r="O103" s="27">
        <v>5</v>
      </c>
      <c r="P103" s="26">
        <v>1</v>
      </c>
      <c r="Q103" s="175" t="s">
        <v>19</v>
      </c>
      <c r="R103" s="24" t="s">
        <v>11</v>
      </c>
      <c r="S103" s="25" t="s">
        <v>6</v>
      </c>
      <c r="T103" s="24" t="s">
        <v>5</v>
      </c>
      <c r="U103" s="23" t="s">
        <v>4</v>
      </c>
      <c r="V103" s="22" t="s">
        <v>1</v>
      </c>
      <c r="W103" s="176"/>
      <c r="X103" s="339">
        <f t="shared" ref="X103:Z105" si="17">X104</f>
        <v>547161</v>
      </c>
      <c r="Y103" s="339">
        <f t="shared" si="17"/>
        <v>4900</v>
      </c>
      <c r="Z103" s="340">
        <f t="shared" si="17"/>
        <v>5000</v>
      </c>
      <c r="AA103" s="8"/>
      <c r="AB103" s="3"/>
    </row>
    <row r="104" spans="1:28" ht="15" customHeight="1" x14ac:dyDescent="0.2">
      <c r="A104" s="21"/>
      <c r="B104" s="173"/>
      <c r="C104" s="174"/>
      <c r="D104" s="201"/>
      <c r="E104" s="178"/>
      <c r="F104" s="16"/>
      <c r="G104" s="879" t="s">
        <v>86</v>
      </c>
      <c r="H104" s="880"/>
      <c r="I104" s="880"/>
      <c r="J104" s="880"/>
      <c r="K104" s="880"/>
      <c r="L104" s="880"/>
      <c r="M104" s="880"/>
      <c r="N104" s="881"/>
      <c r="O104" s="27">
        <v>5</v>
      </c>
      <c r="P104" s="26">
        <v>1</v>
      </c>
      <c r="Q104" s="175" t="s">
        <v>85</v>
      </c>
      <c r="R104" s="24" t="s">
        <v>11</v>
      </c>
      <c r="S104" s="25" t="s">
        <v>80</v>
      </c>
      <c r="T104" s="24" t="s">
        <v>5</v>
      </c>
      <c r="U104" s="23" t="s">
        <v>4</v>
      </c>
      <c r="V104" s="22" t="s">
        <v>1</v>
      </c>
      <c r="W104" s="176"/>
      <c r="X104" s="339">
        <f>X105+X108</f>
        <v>547161</v>
      </c>
      <c r="Y104" s="339">
        <f t="shared" si="17"/>
        <v>4900</v>
      </c>
      <c r="Z104" s="340">
        <f t="shared" si="17"/>
        <v>5000</v>
      </c>
      <c r="AA104" s="8"/>
      <c r="AB104" s="3"/>
    </row>
    <row r="105" spans="1:28" ht="15" customHeight="1" x14ac:dyDescent="0.2">
      <c r="A105" s="21"/>
      <c r="B105" s="173"/>
      <c r="C105" s="174"/>
      <c r="D105" s="201"/>
      <c r="E105" s="178"/>
      <c r="F105" s="123"/>
      <c r="G105" s="180"/>
      <c r="H105" s="879" t="s">
        <v>84</v>
      </c>
      <c r="I105" s="880"/>
      <c r="J105" s="880"/>
      <c r="K105" s="880"/>
      <c r="L105" s="880"/>
      <c r="M105" s="880"/>
      <c r="N105" s="881"/>
      <c r="O105" s="27">
        <v>5</v>
      </c>
      <c r="P105" s="26">
        <v>1</v>
      </c>
      <c r="Q105" s="175" t="s">
        <v>83</v>
      </c>
      <c r="R105" s="24" t="s">
        <v>11</v>
      </c>
      <c r="S105" s="25" t="s">
        <v>80</v>
      </c>
      <c r="T105" s="24" t="s">
        <v>79</v>
      </c>
      <c r="U105" s="23" t="s">
        <v>4</v>
      </c>
      <c r="V105" s="22" t="s">
        <v>1</v>
      </c>
      <c r="W105" s="176"/>
      <c r="X105" s="339">
        <f t="shared" si="17"/>
        <v>547161</v>
      </c>
      <c r="Y105" s="339">
        <f t="shared" si="17"/>
        <v>4900</v>
      </c>
      <c r="Z105" s="340">
        <f t="shared" si="17"/>
        <v>5000</v>
      </c>
      <c r="AA105" s="8"/>
      <c r="AB105" s="3"/>
    </row>
    <row r="106" spans="1:28" ht="15" customHeight="1" x14ac:dyDescent="0.2">
      <c r="A106" s="21"/>
      <c r="B106" s="173"/>
      <c r="C106" s="174"/>
      <c r="D106" s="201"/>
      <c r="E106" s="178"/>
      <c r="F106" s="123"/>
      <c r="G106" s="183"/>
      <c r="H106" s="16"/>
      <c r="I106" s="879" t="s">
        <v>82</v>
      </c>
      <c r="J106" s="880"/>
      <c r="K106" s="880"/>
      <c r="L106" s="880"/>
      <c r="M106" s="880"/>
      <c r="N106" s="881"/>
      <c r="O106" s="27">
        <v>5</v>
      </c>
      <c r="P106" s="26">
        <v>1</v>
      </c>
      <c r="Q106" s="175" t="s">
        <v>81</v>
      </c>
      <c r="R106" s="24" t="s">
        <v>11</v>
      </c>
      <c r="S106" s="25" t="s">
        <v>80</v>
      </c>
      <c r="T106" s="24" t="s">
        <v>79</v>
      </c>
      <c r="U106" s="23" t="s">
        <v>78</v>
      </c>
      <c r="V106" s="22" t="s">
        <v>1</v>
      </c>
      <c r="W106" s="176"/>
      <c r="X106" s="339">
        <f>X107</f>
        <v>547161</v>
      </c>
      <c r="Y106" s="339">
        <f>Y107</f>
        <v>4900</v>
      </c>
      <c r="Z106" s="340">
        <f>Z107</f>
        <v>5000</v>
      </c>
      <c r="AA106" s="8"/>
      <c r="AB106" s="3"/>
    </row>
    <row r="107" spans="1:28" ht="29.25" customHeight="1" x14ac:dyDescent="0.2">
      <c r="A107" s="21"/>
      <c r="B107" s="173"/>
      <c r="C107" s="174"/>
      <c r="D107" s="201"/>
      <c r="E107" s="181"/>
      <c r="F107" s="124"/>
      <c r="G107" s="182"/>
      <c r="H107" s="125"/>
      <c r="I107" s="126"/>
      <c r="J107" s="889" t="s">
        <v>57</v>
      </c>
      <c r="K107" s="889"/>
      <c r="L107" s="889"/>
      <c r="M107" s="889"/>
      <c r="N107" s="890"/>
      <c r="O107" s="14">
        <v>5</v>
      </c>
      <c r="P107" s="13">
        <v>1</v>
      </c>
      <c r="Q107" s="175" t="s">
        <v>81</v>
      </c>
      <c r="R107" s="10" t="s">
        <v>11</v>
      </c>
      <c r="S107" s="11" t="s">
        <v>80</v>
      </c>
      <c r="T107" s="10" t="s">
        <v>79</v>
      </c>
      <c r="U107" s="9" t="s">
        <v>78</v>
      </c>
      <c r="V107" s="158" t="s">
        <v>52</v>
      </c>
      <c r="W107" s="176"/>
      <c r="X107" s="285">
        <v>547161</v>
      </c>
      <c r="Y107" s="285">
        <v>4900</v>
      </c>
      <c r="Z107" s="286">
        <v>5000</v>
      </c>
      <c r="AA107" s="8"/>
      <c r="AB107" s="3"/>
    </row>
    <row r="108" spans="1:28" ht="29.25" customHeight="1" x14ac:dyDescent="0.2">
      <c r="A108" s="21"/>
      <c r="B108" s="173"/>
      <c r="C108" s="174"/>
      <c r="D108" s="201"/>
      <c r="E108" s="181"/>
      <c r="F108" s="778"/>
      <c r="G108" s="182"/>
      <c r="H108" s="779"/>
      <c r="I108" s="780"/>
      <c r="J108" s="85"/>
      <c r="K108" s="85"/>
      <c r="L108" s="85"/>
      <c r="M108" s="781" t="s">
        <v>715</v>
      </c>
      <c r="N108" s="781"/>
      <c r="O108" s="782">
        <v>5</v>
      </c>
      <c r="P108" s="13">
        <v>1</v>
      </c>
      <c r="Q108" s="175"/>
      <c r="R108" s="783">
        <v>85</v>
      </c>
      <c r="S108" s="11">
        <v>4</v>
      </c>
      <c r="T108" s="783">
        <v>2</v>
      </c>
      <c r="U108" s="570" t="s">
        <v>716</v>
      </c>
      <c r="V108" s="784"/>
      <c r="W108" s="176"/>
      <c r="X108" s="760">
        <f>X109</f>
        <v>0</v>
      </c>
      <c r="Y108" s="760">
        <f>Y109</f>
        <v>0</v>
      </c>
      <c r="Z108" s="760">
        <f>Z109</f>
        <v>0</v>
      </c>
      <c r="AA108" s="8"/>
      <c r="AB108" s="3"/>
    </row>
    <row r="109" spans="1:28" ht="29.25" customHeight="1" x14ac:dyDescent="0.2">
      <c r="A109" s="21"/>
      <c r="B109" s="173"/>
      <c r="C109" s="174"/>
      <c r="D109" s="201"/>
      <c r="E109" s="181"/>
      <c r="F109" s="778"/>
      <c r="G109" s="182"/>
      <c r="H109" s="779"/>
      <c r="I109" s="780"/>
      <c r="J109" s="85"/>
      <c r="K109" s="85"/>
      <c r="L109" s="85"/>
      <c r="M109" s="781" t="s">
        <v>57</v>
      </c>
      <c r="N109" s="781"/>
      <c r="O109" s="782">
        <v>5</v>
      </c>
      <c r="P109" s="13">
        <v>1</v>
      </c>
      <c r="Q109" s="175"/>
      <c r="R109" s="783">
        <v>85</v>
      </c>
      <c r="S109" s="11">
        <v>4</v>
      </c>
      <c r="T109" s="783">
        <v>2</v>
      </c>
      <c r="U109" s="570" t="s">
        <v>717</v>
      </c>
      <c r="V109" s="784">
        <v>410</v>
      </c>
      <c r="W109" s="176"/>
      <c r="X109" s="715"/>
      <c r="Y109" s="715"/>
      <c r="Z109" s="715"/>
      <c r="AA109" s="8"/>
      <c r="AB109" s="3"/>
    </row>
    <row r="110" spans="1:28" ht="15" customHeight="1" x14ac:dyDescent="0.2">
      <c r="A110" s="21"/>
      <c r="B110" s="173"/>
      <c r="C110" s="174"/>
      <c r="D110" s="201"/>
      <c r="E110" s="923" t="s">
        <v>77</v>
      </c>
      <c r="F110" s="924"/>
      <c r="G110" s="924"/>
      <c r="H110" s="924"/>
      <c r="I110" s="924"/>
      <c r="J110" s="925"/>
      <c r="K110" s="925"/>
      <c r="L110" s="925"/>
      <c r="M110" s="925"/>
      <c r="N110" s="926"/>
      <c r="O110" s="90">
        <v>5</v>
      </c>
      <c r="P110" s="91">
        <v>2</v>
      </c>
      <c r="Q110" s="188" t="s">
        <v>1</v>
      </c>
      <c r="R110" s="111" t="s">
        <v>1</v>
      </c>
      <c r="S110" s="112" t="s">
        <v>1</v>
      </c>
      <c r="T110" s="111" t="s">
        <v>1</v>
      </c>
      <c r="U110" s="113" t="s">
        <v>1</v>
      </c>
      <c r="V110" s="93" t="s">
        <v>1</v>
      </c>
      <c r="W110" s="189"/>
      <c r="X110" s="341">
        <f t="shared" ref="X110:Z114" si="18">X111</f>
        <v>987420</v>
      </c>
      <c r="Y110" s="341">
        <f t="shared" si="18"/>
        <v>708874</v>
      </c>
      <c r="Z110" s="342">
        <f t="shared" si="18"/>
        <v>394479</v>
      </c>
      <c r="AA110" s="8"/>
      <c r="AB110" s="3"/>
    </row>
    <row r="111" spans="1:28" ht="57.75" customHeight="1" x14ac:dyDescent="0.2">
      <c r="A111" s="21"/>
      <c r="B111" s="173"/>
      <c r="C111" s="174"/>
      <c r="D111" s="201"/>
      <c r="E111" s="177"/>
      <c r="F111" s="879" t="s">
        <v>628</v>
      </c>
      <c r="G111" s="880"/>
      <c r="H111" s="880"/>
      <c r="I111" s="880"/>
      <c r="J111" s="880"/>
      <c r="K111" s="880"/>
      <c r="L111" s="880"/>
      <c r="M111" s="880"/>
      <c r="N111" s="881"/>
      <c r="O111" s="27">
        <v>5</v>
      </c>
      <c r="P111" s="26">
        <v>2</v>
      </c>
      <c r="Q111" s="175" t="s">
        <v>19</v>
      </c>
      <c r="R111" s="24" t="s">
        <v>11</v>
      </c>
      <c r="S111" s="25" t="s">
        <v>6</v>
      </c>
      <c r="T111" s="24" t="s">
        <v>5</v>
      </c>
      <c r="U111" s="23" t="s">
        <v>4</v>
      </c>
      <c r="V111" s="22" t="s">
        <v>1</v>
      </c>
      <c r="W111" s="176"/>
      <c r="X111" s="339">
        <f t="shared" si="18"/>
        <v>987420</v>
      </c>
      <c r="Y111" s="339">
        <f t="shared" si="18"/>
        <v>708874</v>
      </c>
      <c r="Z111" s="340">
        <f t="shared" si="18"/>
        <v>394479</v>
      </c>
      <c r="AA111" s="8"/>
      <c r="AB111" s="3"/>
    </row>
    <row r="112" spans="1:28" ht="29.25" customHeight="1" x14ac:dyDescent="0.2">
      <c r="A112" s="21"/>
      <c r="B112" s="173"/>
      <c r="C112" s="174"/>
      <c r="D112" s="201"/>
      <c r="E112" s="178"/>
      <c r="F112" s="16"/>
      <c r="G112" s="879" t="s">
        <v>76</v>
      </c>
      <c r="H112" s="880"/>
      <c r="I112" s="880"/>
      <c r="J112" s="880"/>
      <c r="K112" s="880"/>
      <c r="L112" s="880"/>
      <c r="M112" s="880"/>
      <c r="N112" s="881"/>
      <c r="O112" s="27">
        <v>5</v>
      </c>
      <c r="P112" s="26">
        <v>2</v>
      </c>
      <c r="Q112" s="175" t="s">
        <v>75</v>
      </c>
      <c r="R112" s="24" t="s">
        <v>11</v>
      </c>
      <c r="S112" s="25" t="s">
        <v>70</v>
      </c>
      <c r="T112" s="24" t="s">
        <v>5</v>
      </c>
      <c r="U112" s="23" t="s">
        <v>4</v>
      </c>
      <c r="V112" s="22" t="s">
        <v>1</v>
      </c>
      <c r="W112" s="176"/>
      <c r="X112" s="339">
        <f t="shared" si="18"/>
        <v>987420</v>
      </c>
      <c r="Y112" s="339">
        <f t="shared" si="18"/>
        <v>708874</v>
      </c>
      <c r="Z112" s="340">
        <f t="shared" si="18"/>
        <v>394479</v>
      </c>
      <c r="AA112" s="8"/>
      <c r="AB112" s="3"/>
    </row>
    <row r="113" spans="1:28" ht="29.25" customHeight="1" x14ac:dyDescent="0.2">
      <c r="A113" s="21"/>
      <c r="B113" s="173"/>
      <c r="C113" s="174"/>
      <c r="D113" s="201"/>
      <c r="E113" s="178"/>
      <c r="F113" s="123"/>
      <c r="G113" s="180"/>
      <c r="H113" s="879" t="s">
        <v>74</v>
      </c>
      <c r="I113" s="880"/>
      <c r="J113" s="880"/>
      <c r="K113" s="880"/>
      <c r="L113" s="880"/>
      <c r="M113" s="880"/>
      <c r="N113" s="881"/>
      <c r="O113" s="27">
        <v>5</v>
      </c>
      <c r="P113" s="26">
        <v>2</v>
      </c>
      <c r="Q113" s="175" t="s">
        <v>73</v>
      </c>
      <c r="R113" s="24" t="s">
        <v>11</v>
      </c>
      <c r="S113" s="25" t="s">
        <v>70</v>
      </c>
      <c r="T113" s="24" t="s">
        <v>54</v>
      </c>
      <c r="U113" s="23" t="s">
        <v>4</v>
      </c>
      <c r="V113" s="22" t="s">
        <v>1</v>
      </c>
      <c r="W113" s="176"/>
      <c r="X113" s="339">
        <f t="shared" si="18"/>
        <v>987420</v>
      </c>
      <c r="Y113" s="339">
        <f t="shared" si="18"/>
        <v>708874</v>
      </c>
      <c r="Z113" s="340">
        <f t="shared" si="18"/>
        <v>394479</v>
      </c>
      <c r="AA113" s="8"/>
      <c r="AB113" s="3"/>
    </row>
    <row r="114" spans="1:28" ht="15" customHeight="1" x14ac:dyDescent="0.2">
      <c r="A114" s="21"/>
      <c r="B114" s="173"/>
      <c r="C114" s="174"/>
      <c r="D114" s="201"/>
      <c r="E114" s="178"/>
      <c r="F114" s="123"/>
      <c r="G114" s="183"/>
      <c r="H114" s="16"/>
      <c r="I114" s="879" t="s">
        <v>72</v>
      </c>
      <c r="J114" s="880"/>
      <c r="K114" s="880"/>
      <c r="L114" s="880"/>
      <c r="M114" s="880"/>
      <c r="N114" s="881"/>
      <c r="O114" s="27">
        <v>5</v>
      </c>
      <c r="P114" s="26">
        <v>2</v>
      </c>
      <c r="Q114" s="175" t="s">
        <v>71</v>
      </c>
      <c r="R114" s="24" t="s">
        <v>11</v>
      </c>
      <c r="S114" s="25" t="s">
        <v>70</v>
      </c>
      <c r="T114" s="24" t="s">
        <v>54</v>
      </c>
      <c r="U114" s="23" t="s">
        <v>69</v>
      </c>
      <c r="V114" s="22" t="s">
        <v>1</v>
      </c>
      <c r="W114" s="176"/>
      <c r="X114" s="339">
        <f t="shared" si="18"/>
        <v>987420</v>
      </c>
      <c r="Y114" s="339">
        <f t="shared" si="18"/>
        <v>708874</v>
      </c>
      <c r="Z114" s="340">
        <f t="shared" si="18"/>
        <v>394479</v>
      </c>
      <c r="AA114" s="8"/>
      <c r="AB114" s="3"/>
    </row>
    <row r="115" spans="1:28" ht="29.25" customHeight="1" x14ac:dyDescent="0.2">
      <c r="A115" s="21"/>
      <c r="B115" s="173"/>
      <c r="C115" s="174"/>
      <c r="D115" s="201"/>
      <c r="E115" s="181"/>
      <c r="F115" s="124"/>
      <c r="G115" s="182"/>
      <c r="H115" s="125"/>
      <c r="I115" s="126"/>
      <c r="J115" s="889" t="s">
        <v>57</v>
      </c>
      <c r="K115" s="889"/>
      <c r="L115" s="889"/>
      <c r="M115" s="889"/>
      <c r="N115" s="890"/>
      <c r="O115" s="14">
        <v>5</v>
      </c>
      <c r="P115" s="13">
        <v>2</v>
      </c>
      <c r="Q115" s="175" t="s">
        <v>71</v>
      </c>
      <c r="R115" s="10" t="s">
        <v>11</v>
      </c>
      <c r="S115" s="11" t="s">
        <v>70</v>
      </c>
      <c r="T115" s="10" t="s">
        <v>54</v>
      </c>
      <c r="U115" s="9" t="s">
        <v>69</v>
      </c>
      <c r="V115" s="158" t="s">
        <v>52</v>
      </c>
      <c r="W115" s="176"/>
      <c r="X115" s="285">
        <v>987420</v>
      </c>
      <c r="Y115" s="285">
        <v>708874</v>
      </c>
      <c r="Z115" s="286">
        <v>394479</v>
      </c>
      <c r="AA115" s="8"/>
      <c r="AB115" s="3"/>
    </row>
    <row r="116" spans="1:28" ht="15" customHeight="1" x14ac:dyDescent="0.2">
      <c r="A116" s="21"/>
      <c r="B116" s="173"/>
      <c r="C116" s="174"/>
      <c r="D116" s="201"/>
      <c r="E116" s="884" t="s">
        <v>68</v>
      </c>
      <c r="F116" s="885"/>
      <c r="G116" s="885"/>
      <c r="H116" s="885"/>
      <c r="I116" s="885"/>
      <c r="J116" s="887"/>
      <c r="K116" s="887"/>
      <c r="L116" s="887"/>
      <c r="M116" s="887"/>
      <c r="N116" s="888"/>
      <c r="O116" s="90">
        <v>5</v>
      </c>
      <c r="P116" s="91">
        <v>3</v>
      </c>
      <c r="Q116" s="188" t="s">
        <v>1</v>
      </c>
      <c r="R116" s="111" t="s">
        <v>1</v>
      </c>
      <c r="S116" s="112" t="s">
        <v>1</v>
      </c>
      <c r="T116" s="111" t="s">
        <v>1</v>
      </c>
      <c r="U116" s="113" t="s">
        <v>1</v>
      </c>
      <c r="V116" s="93" t="s">
        <v>1</v>
      </c>
      <c r="W116" s="189"/>
      <c r="X116" s="341">
        <f t="shared" ref="X116:Z117" si="19">X117</f>
        <v>728100</v>
      </c>
      <c r="Y116" s="341">
        <f t="shared" si="19"/>
        <v>530000</v>
      </c>
      <c r="Z116" s="342">
        <f t="shared" si="19"/>
        <v>230000</v>
      </c>
      <c r="AA116" s="8"/>
      <c r="AB116" s="3"/>
    </row>
    <row r="117" spans="1:28" ht="57.75" customHeight="1" x14ac:dyDescent="0.2">
      <c r="A117" s="21"/>
      <c r="B117" s="173"/>
      <c r="C117" s="174"/>
      <c r="D117" s="201"/>
      <c r="E117" s="177"/>
      <c r="F117" s="879" t="s">
        <v>734</v>
      </c>
      <c r="G117" s="880"/>
      <c r="H117" s="880"/>
      <c r="I117" s="880"/>
      <c r="J117" s="880"/>
      <c r="K117" s="880"/>
      <c r="L117" s="880"/>
      <c r="M117" s="880"/>
      <c r="N117" s="881"/>
      <c r="O117" s="27">
        <v>5</v>
      </c>
      <c r="P117" s="26">
        <v>3</v>
      </c>
      <c r="Q117" s="175" t="s">
        <v>19</v>
      </c>
      <c r="R117" s="24" t="s">
        <v>11</v>
      </c>
      <c r="S117" s="25" t="s">
        <v>6</v>
      </c>
      <c r="T117" s="24" t="s">
        <v>5</v>
      </c>
      <c r="U117" s="23" t="s">
        <v>4</v>
      </c>
      <c r="V117" s="22" t="s">
        <v>1</v>
      </c>
      <c r="W117" s="176"/>
      <c r="X117" s="339">
        <f t="shared" si="19"/>
        <v>728100</v>
      </c>
      <c r="Y117" s="339">
        <f t="shared" si="19"/>
        <v>530000</v>
      </c>
      <c r="Z117" s="340">
        <f t="shared" si="19"/>
        <v>230000</v>
      </c>
      <c r="AA117" s="8"/>
      <c r="AB117" s="3"/>
    </row>
    <row r="118" spans="1:28" ht="15" customHeight="1" x14ac:dyDescent="0.2">
      <c r="A118" s="21"/>
      <c r="B118" s="173"/>
      <c r="C118" s="174"/>
      <c r="D118" s="201"/>
      <c r="E118" s="178"/>
      <c r="F118" s="16"/>
      <c r="G118" s="879" t="s">
        <v>67</v>
      </c>
      <c r="H118" s="880"/>
      <c r="I118" s="880"/>
      <c r="J118" s="880"/>
      <c r="K118" s="880"/>
      <c r="L118" s="880"/>
      <c r="M118" s="880"/>
      <c r="N118" s="881"/>
      <c r="O118" s="27">
        <v>5</v>
      </c>
      <c r="P118" s="26">
        <v>3</v>
      </c>
      <c r="Q118" s="175" t="s">
        <v>66</v>
      </c>
      <c r="R118" s="24" t="s">
        <v>11</v>
      </c>
      <c r="S118" s="25" t="s">
        <v>55</v>
      </c>
      <c r="T118" s="24" t="s">
        <v>5</v>
      </c>
      <c r="U118" s="23" t="s">
        <v>4</v>
      </c>
      <c r="V118" s="22" t="s">
        <v>1</v>
      </c>
      <c r="W118" s="176"/>
      <c r="X118" s="339">
        <f>X119+X122</f>
        <v>728100</v>
      </c>
      <c r="Y118" s="339">
        <f>Y119+Y122</f>
        <v>530000</v>
      </c>
      <c r="Z118" s="340">
        <f>Z119+Z122</f>
        <v>230000</v>
      </c>
      <c r="AA118" s="8"/>
      <c r="AB118" s="3"/>
    </row>
    <row r="119" spans="1:28" ht="15" customHeight="1" x14ac:dyDescent="0.2">
      <c r="A119" s="21"/>
      <c r="B119" s="173"/>
      <c r="C119" s="174"/>
      <c r="D119" s="201"/>
      <c r="E119" s="178"/>
      <c r="F119" s="123"/>
      <c r="G119" s="180"/>
      <c r="H119" s="879" t="s">
        <v>65</v>
      </c>
      <c r="I119" s="880"/>
      <c r="J119" s="880"/>
      <c r="K119" s="880"/>
      <c r="L119" s="880"/>
      <c r="M119" s="880"/>
      <c r="N119" s="881"/>
      <c r="O119" s="27">
        <v>5</v>
      </c>
      <c r="P119" s="26">
        <v>3</v>
      </c>
      <c r="Q119" s="175" t="s">
        <v>64</v>
      </c>
      <c r="R119" s="24" t="s">
        <v>11</v>
      </c>
      <c r="S119" s="25" t="s">
        <v>55</v>
      </c>
      <c r="T119" s="24" t="s">
        <v>9</v>
      </c>
      <c r="U119" s="23" t="s">
        <v>4</v>
      </c>
      <c r="V119" s="22" t="s">
        <v>1</v>
      </c>
      <c r="W119" s="176"/>
      <c r="X119" s="339">
        <f t="shared" ref="X119:Z120" si="20">X120</f>
        <v>0</v>
      </c>
      <c r="Y119" s="339">
        <f t="shared" si="20"/>
        <v>0</v>
      </c>
      <c r="Z119" s="340">
        <f t="shared" si="20"/>
        <v>0</v>
      </c>
      <c r="AA119" s="8"/>
      <c r="AB119" s="3"/>
    </row>
    <row r="120" spans="1:28" ht="15" customHeight="1" x14ac:dyDescent="0.2">
      <c r="A120" s="21"/>
      <c r="B120" s="173"/>
      <c r="C120" s="174"/>
      <c r="D120" s="201"/>
      <c r="E120" s="178"/>
      <c r="F120" s="123"/>
      <c r="G120" s="183"/>
      <c r="H120" s="16"/>
      <c r="I120" s="879" t="s">
        <v>63</v>
      </c>
      <c r="J120" s="880"/>
      <c r="K120" s="880"/>
      <c r="L120" s="880"/>
      <c r="M120" s="880"/>
      <c r="N120" s="881"/>
      <c r="O120" s="27">
        <v>5</v>
      </c>
      <c r="P120" s="26">
        <v>3</v>
      </c>
      <c r="Q120" s="175" t="s">
        <v>62</v>
      </c>
      <c r="R120" s="24" t="s">
        <v>11</v>
      </c>
      <c r="S120" s="25" t="s">
        <v>55</v>
      </c>
      <c r="T120" s="24" t="s">
        <v>9</v>
      </c>
      <c r="U120" s="23" t="s">
        <v>61</v>
      </c>
      <c r="V120" s="22" t="s">
        <v>1</v>
      </c>
      <c r="W120" s="176"/>
      <c r="X120" s="339">
        <f t="shared" si="20"/>
        <v>0</v>
      </c>
      <c r="Y120" s="339">
        <f t="shared" si="20"/>
        <v>0</v>
      </c>
      <c r="Z120" s="340">
        <f t="shared" si="20"/>
        <v>0</v>
      </c>
      <c r="AA120" s="8"/>
      <c r="AB120" s="3"/>
    </row>
    <row r="121" spans="1:28" ht="29.25" customHeight="1" x14ac:dyDescent="0.2">
      <c r="A121" s="21"/>
      <c r="B121" s="173"/>
      <c r="C121" s="174"/>
      <c r="D121" s="201"/>
      <c r="E121" s="178"/>
      <c r="F121" s="123"/>
      <c r="G121" s="183"/>
      <c r="H121" s="125"/>
      <c r="I121" s="126"/>
      <c r="J121" s="889" t="s">
        <v>57</v>
      </c>
      <c r="K121" s="889"/>
      <c r="L121" s="889"/>
      <c r="M121" s="889"/>
      <c r="N121" s="890"/>
      <c r="O121" s="14">
        <v>5</v>
      </c>
      <c r="P121" s="13">
        <v>3</v>
      </c>
      <c r="Q121" s="175" t="s">
        <v>62</v>
      </c>
      <c r="R121" s="10" t="s">
        <v>11</v>
      </c>
      <c r="S121" s="11" t="s">
        <v>55</v>
      </c>
      <c r="T121" s="10" t="s">
        <v>9</v>
      </c>
      <c r="U121" s="9" t="s">
        <v>61</v>
      </c>
      <c r="V121" s="158" t="s">
        <v>52</v>
      </c>
      <c r="W121" s="176"/>
      <c r="X121" s="305"/>
      <c r="Y121" s="305"/>
      <c r="Z121" s="306"/>
      <c r="AA121" s="8"/>
      <c r="AB121" s="3"/>
    </row>
    <row r="122" spans="1:28" ht="15" customHeight="1" x14ac:dyDescent="0.2">
      <c r="A122" s="21"/>
      <c r="B122" s="173"/>
      <c r="C122" s="174"/>
      <c r="D122" s="201"/>
      <c r="E122" s="178"/>
      <c r="F122" s="123"/>
      <c r="G122" s="183"/>
      <c r="H122" s="879" t="s">
        <v>60</v>
      </c>
      <c r="I122" s="880"/>
      <c r="J122" s="882"/>
      <c r="K122" s="882"/>
      <c r="L122" s="882"/>
      <c r="M122" s="882"/>
      <c r="N122" s="883"/>
      <c r="O122" s="41">
        <v>5</v>
      </c>
      <c r="P122" s="40">
        <v>3</v>
      </c>
      <c r="Q122" s="175" t="s">
        <v>59</v>
      </c>
      <c r="R122" s="114" t="s">
        <v>11</v>
      </c>
      <c r="S122" s="115" t="s">
        <v>55</v>
      </c>
      <c r="T122" s="114" t="s">
        <v>54</v>
      </c>
      <c r="U122" s="116" t="s">
        <v>4</v>
      </c>
      <c r="V122" s="39" t="s">
        <v>1</v>
      </c>
      <c r="W122" s="176"/>
      <c r="X122" s="343">
        <f t="shared" ref="X122:Z123" si="21">X123</f>
        <v>728100</v>
      </c>
      <c r="Y122" s="343">
        <f t="shared" si="21"/>
        <v>530000</v>
      </c>
      <c r="Z122" s="344">
        <f t="shared" si="21"/>
        <v>230000</v>
      </c>
      <c r="AA122" s="8"/>
      <c r="AB122" s="3"/>
    </row>
    <row r="123" spans="1:28" ht="15" customHeight="1" x14ac:dyDescent="0.2">
      <c r="A123" s="21"/>
      <c r="B123" s="173"/>
      <c r="C123" s="174"/>
      <c r="D123" s="201"/>
      <c r="E123" s="178"/>
      <c r="F123" s="123"/>
      <c r="G123" s="183"/>
      <c r="H123" s="16"/>
      <c r="I123" s="879" t="s">
        <v>58</v>
      </c>
      <c r="J123" s="880"/>
      <c r="K123" s="880"/>
      <c r="L123" s="880"/>
      <c r="M123" s="880"/>
      <c r="N123" s="881"/>
      <c r="O123" s="27">
        <v>5</v>
      </c>
      <c r="P123" s="26">
        <v>3</v>
      </c>
      <c r="Q123" s="175" t="s">
        <v>56</v>
      </c>
      <c r="R123" s="24" t="s">
        <v>11</v>
      </c>
      <c r="S123" s="25" t="s">
        <v>55</v>
      </c>
      <c r="T123" s="24" t="s">
        <v>54</v>
      </c>
      <c r="U123" s="23" t="s">
        <v>53</v>
      </c>
      <c r="V123" s="22" t="s">
        <v>1</v>
      </c>
      <c r="W123" s="176"/>
      <c r="X123" s="339">
        <f t="shared" si="21"/>
        <v>728100</v>
      </c>
      <c r="Y123" s="339">
        <f t="shared" si="21"/>
        <v>530000</v>
      </c>
      <c r="Z123" s="340">
        <f t="shared" si="21"/>
        <v>230000</v>
      </c>
      <c r="AA123" s="8"/>
      <c r="AB123" s="3"/>
    </row>
    <row r="124" spans="1:28" ht="29.25" customHeight="1" x14ac:dyDescent="0.2">
      <c r="A124" s="21"/>
      <c r="B124" s="173"/>
      <c r="C124" s="174"/>
      <c r="D124" s="202"/>
      <c r="E124" s="181"/>
      <c r="F124" s="124"/>
      <c r="G124" s="182"/>
      <c r="H124" s="125"/>
      <c r="I124" s="126"/>
      <c r="J124" s="889" t="s">
        <v>57</v>
      </c>
      <c r="K124" s="889"/>
      <c r="L124" s="889"/>
      <c r="M124" s="889"/>
      <c r="N124" s="890"/>
      <c r="O124" s="14">
        <v>5</v>
      </c>
      <c r="P124" s="13">
        <v>3</v>
      </c>
      <c r="Q124" s="175" t="s">
        <v>56</v>
      </c>
      <c r="R124" s="10" t="s">
        <v>11</v>
      </c>
      <c r="S124" s="11" t="s">
        <v>55</v>
      </c>
      <c r="T124" s="10" t="s">
        <v>54</v>
      </c>
      <c r="U124" s="9" t="s">
        <v>53</v>
      </c>
      <c r="V124" s="158" t="s">
        <v>52</v>
      </c>
      <c r="W124" s="176"/>
      <c r="X124" s="305">
        <v>728100</v>
      </c>
      <c r="Y124" s="305">
        <v>530000</v>
      </c>
      <c r="Z124" s="306">
        <v>230000</v>
      </c>
      <c r="AA124" s="8"/>
      <c r="AB124" s="3"/>
    </row>
    <row r="125" spans="1:28" ht="15" customHeight="1" x14ac:dyDescent="0.2">
      <c r="A125" s="21"/>
      <c r="B125" s="173"/>
      <c r="C125" s="174"/>
      <c r="D125" s="915" t="s">
        <v>51</v>
      </c>
      <c r="E125" s="875"/>
      <c r="F125" s="875"/>
      <c r="G125" s="875"/>
      <c r="H125" s="875"/>
      <c r="I125" s="875"/>
      <c r="J125" s="877"/>
      <c r="K125" s="877"/>
      <c r="L125" s="877"/>
      <c r="M125" s="877"/>
      <c r="N125" s="878"/>
      <c r="O125" s="33">
        <v>8</v>
      </c>
      <c r="P125" s="32" t="s">
        <v>1</v>
      </c>
      <c r="Q125" s="175" t="s">
        <v>1</v>
      </c>
      <c r="R125" s="117" t="s">
        <v>1</v>
      </c>
      <c r="S125" s="118" t="s">
        <v>1</v>
      </c>
      <c r="T125" s="117" t="s">
        <v>1</v>
      </c>
      <c r="U125" s="119" t="s">
        <v>1</v>
      </c>
      <c r="V125" s="31" t="s">
        <v>1</v>
      </c>
      <c r="W125" s="176"/>
      <c r="X125" s="345">
        <f t="shared" ref="X125:Z126" si="22">X126</f>
        <v>3205500</v>
      </c>
      <c r="Y125" s="345">
        <f t="shared" si="22"/>
        <v>3205500</v>
      </c>
      <c r="Z125" s="346">
        <f t="shared" si="22"/>
        <v>3208000</v>
      </c>
      <c r="AA125" s="8"/>
      <c r="AB125" s="3"/>
    </row>
    <row r="126" spans="1:28" ht="15" customHeight="1" x14ac:dyDescent="0.2">
      <c r="A126" s="21"/>
      <c r="B126" s="173"/>
      <c r="C126" s="174"/>
      <c r="D126" s="201"/>
      <c r="E126" s="884" t="s">
        <v>50</v>
      </c>
      <c r="F126" s="885"/>
      <c r="G126" s="885"/>
      <c r="H126" s="885"/>
      <c r="I126" s="885"/>
      <c r="J126" s="885"/>
      <c r="K126" s="885"/>
      <c r="L126" s="885"/>
      <c r="M126" s="885"/>
      <c r="N126" s="886"/>
      <c r="O126" s="95">
        <v>8</v>
      </c>
      <c r="P126" s="96">
        <v>1</v>
      </c>
      <c r="Q126" s="188" t="s">
        <v>1</v>
      </c>
      <c r="R126" s="97" t="s">
        <v>1</v>
      </c>
      <c r="S126" s="98" t="s">
        <v>1</v>
      </c>
      <c r="T126" s="97" t="s">
        <v>1</v>
      </c>
      <c r="U126" s="99" t="s">
        <v>1</v>
      </c>
      <c r="V126" s="100" t="s">
        <v>1</v>
      </c>
      <c r="W126" s="189"/>
      <c r="X126" s="337">
        <f t="shared" si="22"/>
        <v>3205500</v>
      </c>
      <c r="Y126" s="337">
        <f t="shared" si="22"/>
        <v>3205500</v>
      </c>
      <c r="Z126" s="338">
        <f t="shared" si="22"/>
        <v>3208000</v>
      </c>
      <c r="AA126" s="8"/>
      <c r="AB126" s="3"/>
    </row>
    <row r="127" spans="1:28" ht="29.25" customHeight="1" x14ac:dyDescent="0.2">
      <c r="A127" s="21"/>
      <c r="B127" s="173"/>
      <c r="C127" s="174"/>
      <c r="D127" s="201"/>
      <c r="E127" s="177"/>
      <c r="F127" s="879" t="s">
        <v>629</v>
      </c>
      <c r="G127" s="880"/>
      <c r="H127" s="880"/>
      <c r="I127" s="880"/>
      <c r="J127" s="880"/>
      <c r="K127" s="880"/>
      <c r="L127" s="880"/>
      <c r="M127" s="880"/>
      <c r="N127" s="881"/>
      <c r="O127" s="27">
        <v>8</v>
      </c>
      <c r="P127" s="26">
        <v>1</v>
      </c>
      <c r="Q127" s="175" t="s">
        <v>49</v>
      </c>
      <c r="R127" s="24" t="s">
        <v>33</v>
      </c>
      <c r="S127" s="25" t="s">
        <v>6</v>
      </c>
      <c r="T127" s="24" t="s">
        <v>5</v>
      </c>
      <c r="U127" s="23" t="s">
        <v>4</v>
      </c>
      <c r="V127" s="22" t="s">
        <v>1</v>
      </c>
      <c r="W127" s="176"/>
      <c r="X127" s="339">
        <f>X128+X132+X136</f>
        <v>3205500</v>
      </c>
      <c r="Y127" s="339">
        <f>Y128+Y132+Y136</f>
        <v>3205500</v>
      </c>
      <c r="Z127" s="340">
        <f>Z128+Z132+Z136</f>
        <v>3208000</v>
      </c>
      <c r="AA127" s="8"/>
      <c r="AB127" s="3"/>
    </row>
    <row r="128" spans="1:28" ht="15" customHeight="1" x14ac:dyDescent="0.2">
      <c r="A128" s="21"/>
      <c r="B128" s="173"/>
      <c r="C128" s="174"/>
      <c r="D128" s="201"/>
      <c r="E128" s="178"/>
      <c r="F128" s="16"/>
      <c r="G128" s="879" t="s">
        <v>48</v>
      </c>
      <c r="H128" s="880"/>
      <c r="I128" s="880"/>
      <c r="J128" s="880"/>
      <c r="K128" s="880"/>
      <c r="L128" s="880"/>
      <c r="M128" s="880"/>
      <c r="N128" s="881"/>
      <c r="O128" s="27">
        <v>8</v>
      </c>
      <c r="P128" s="26">
        <v>1</v>
      </c>
      <c r="Q128" s="175" t="s">
        <v>47</v>
      </c>
      <c r="R128" s="24" t="s">
        <v>33</v>
      </c>
      <c r="S128" s="25" t="s">
        <v>42</v>
      </c>
      <c r="T128" s="24" t="s">
        <v>5</v>
      </c>
      <c r="U128" s="23" t="s">
        <v>4</v>
      </c>
      <c r="V128" s="22" t="s">
        <v>1</v>
      </c>
      <c r="W128" s="176"/>
      <c r="X128" s="339">
        <f t="shared" ref="X128:Z130" si="23">X129</f>
        <v>0</v>
      </c>
      <c r="Y128" s="339">
        <f t="shared" si="23"/>
        <v>0</v>
      </c>
      <c r="Z128" s="340">
        <f t="shared" si="23"/>
        <v>0</v>
      </c>
      <c r="AA128" s="8"/>
      <c r="AB128" s="3"/>
    </row>
    <row r="129" spans="1:28" ht="15" customHeight="1" x14ac:dyDescent="0.2">
      <c r="A129" s="21"/>
      <c r="B129" s="173"/>
      <c r="C129" s="174"/>
      <c r="D129" s="201"/>
      <c r="E129" s="178"/>
      <c r="F129" s="123"/>
      <c r="G129" s="180"/>
      <c r="H129" s="879" t="s">
        <v>46</v>
      </c>
      <c r="I129" s="880"/>
      <c r="J129" s="880"/>
      <c r="K129" s="880"/>
      <c r="L129" s="880"/>
      <c r="M129" s="880"/>
      <c r="N129" s="881"/>
      <c r="O129" s="27">
        <v>8</v>
      </c>
      <c r="P129" s="26">
        <v>1</v>
      </c>
      <c r="Q129" s="175" t="s">
        <v>45</v>
      </c>
      <c r="R129" s="24" t="s">
        <v>33</v>
      </c>
      <c r="S129" s="25" t="s">
        <v>42</v>
      </c>
      <c r="T129" s="24" t="s">
        <v>9</v>
      </c>
      <c r="U129" s="23" t="s">
        <v>4</v>
      </c>
      <c r="V129" s="22" t="s">
        <v>1</v>
      </c>
      <c r="W129" s="176"/>
      <c r="X129" s="339">
        <f t="shared" si="23"/>
        <v>0</v>
      </c>
      <c r="Y129" s="339">
        <f t="shared" si="23"/>
        <v>0</v>
      </c>
      <c r="Z129" s="340">
        <f t="shared" si="23"/>
        <v>0</v>
      </c>
      <c r="AA129" s="8"/>
      <c r="AB129" s="3"/>
    </row>
    <row r="130" spans="1:28" ht="15" customHeight="1" x14ac:dyDescent="0.2">
      <c r="A130" s="21"/>
      <c r="B130" s="173"/>
      <c r="C130" s="174"/>
      <c r="D130" s="201"/>
      <c r="E130" s="178"/>
      <c r="F130" s="123"/>
      <c r="G130" s="183"/>
      <c r="H130" s="16"/>
      <c r="I130" s="879" t="s">
        <v>44</v>
      </c>
      <c r="J130" s="880"/>
      <c r="K130" s="880"/>
      <c r="L130" s="880"/>
      <c r="M130" s="880"/>
      <c r="N130" s="881"/>
      <c r="O130" s="27">
        <v>8</v>
      </c>
      <c r="P130" s="26">
        <v>1</v>
      </c>
      <c r="Q130" s="175" t="s">
        <v>43</v>
      </c>
      <c r="R130" s="24" t="s">
        <v>33</v>
      </c>
      <c r="S130" s="25" t="s">
        <v>42</v>
      </c>
      <c r="T130" s="24" t="s">
        <v>9</v>
      </c>
      <c r="U130" s="23" t="s">
        <v>41</v>
      </c>
      <c r="V130" s="22" t="s">
        <v>1</v>
      </c>
      <c r="W130" s="176"/>
      <c r="X130" s="339">
        <f t="shared" si="23"/>
        <v>0</v>
      </c>
      <c r="Y130" s="339">
        <f t="shared" si="23"/>
        <v>0</v>
      </c>
      <c r="Z130" s="340">
        <f t="shared" si="23"/>
        <v>0</v>
      </c>
      <c r="AA130" s="8"/>
      <c r="AB130" s="3"/>
    </row>
    <row r="131" spans="1:28" ht="15" customHeight="1" x14ac:dyDescent="0.2">
      <c r="A131" s="21"/>
      <c r="B131" s="173"/>
      <c r="C131" s="174"/>
      <c r="D131" s="201"/>
      <c r="E131" s="178"/>
      <c r="F131" s="123"/>
      <c r="G131" s="182"/>
      <c r="H131" s="125"/>
      <c r="I131" s="126"/>
      <c r="J131" s="889" t="s">
        <v>35</v>
      </c>
      <c r="K131" s="889"/>
      <c r="L131" s="889"/>
      <c r="M131" s="889"/>
      <c r="N131" s="890"/>
      <c r="O131" s="14">
        <v>8</v>
      </c>
      <c r="P131" s="13">
        <v>1</v>
      </c>
      <c r="Q131" s="175" t="s">
        <v>43</v>
      </c>
      <c r="R131" s="10" t="s">
        <v>33</v>
      </c>
      <c r="S131" s="11" t="s">
        <v>42</v>
      </c>
      <c r="T131" s="10" t="s">
        <v>9</v>
      </c>
      <c r="U131" s="9" t="s">
        <v>41</v>
      </c>
      <c r="V131" s="158" t="s">
        <v>30</v>
      </c>
      <c r="W131" s="176"/>
      <c r="X131" s="285"/>
      <c r="Y131" s="285"/>
      <c r="Z131" s="286"/>
      <c r="AA131" s="8"/>
      <c r="AB131" s="3"/>
    </row>
    <row r="132" spans="1:28" ht="15" customHeight="1" x14ac:dyDescent="0.2">
      <c r="A132" s="21"/>
      <c r="B132" s="173"/>
      <c r="C132" s="174"/>
      <c r="D132" s="201"/>
      <c r="E132" s="178"/>
      <c r="F132" s="17"/>
      <c r="G132" s="879" t="s">
        <v>40</v>
      </c>
      <c r="H132" s="880"/>
      <c r="I132" s="880"/>
      <c r="J132" s="882"/>
      <c r="K132" s="882"/>
      <c r="L132" s="882"/>
      <c r="M132" s="882"/>
      <c r="N132" s="883"/>
      <c r="O132" s="41">
        <v>8</v>
      </c>
      <c r="P132" s="40">
        <v>1</v>
      </c>
      <c r="Q132" s="175" t="s">
        <v>39</v>
      </c>
      <c r="R132" s="114" t="s">
        <v>33</v>
      </c>
      <c r="S132" s="115" t="s">
        <v>32</v>
      </c>
      <c r="T132" s="114" t="s">
        <v>5</v>
      </c>
      <c r="U132" s="116" t="s">
        <v>4</v>
      </c>
      <c r="V132" s="39" t="s">
        <v>1</v>
      </c>
      <c r="W132" s="176"/>
      <c r="X132" s="343">
        <f>X133+X137</f>
        <v>3198000</v>
      </c>
      <c r="Y132" s="343">
        <f t="shared" ref="X132:Z134" si="24">Y133</f>
        <v>3198000</v>
      </c>
      <c r="Z132" s="344">
        <f t="shared" si="24"/>
        <v>3198000</v>
      </c>
      <c r="AA132" s="8"/>
      <c r="AB132" s="3"/>
    </row>
    <row r="133" spans="1:28" ht="15" customHeight="1" x14ac:dyDescent="0.2">
      <c r="A133" s="21"/>
      <c r="B133" s="173"/>
      <c r="C133" s="174"/>
      <c r="D133" s="201"/>
      <c r="E133" s="178"/>
      <c r="F133" s="123"/>
      <c r="G133" s="180"/>
      <c r="H133" s="879" t="s">
        <v>38</v>
      </c>
      <c r="I133" s="880"/>
      <c r="J133" s="880"/>
      <c r="K133" s="880"/>
      <c r="L133" s="880"/>
      <c r="M133" s="880"/>
      <c r="N133" s="881"/>
      <c r="O133" s="27">
        <v>8</v>
      </c>
      <c r="P133" s="26">
        <v>1</v>
      </c>
      <c r="Q133" s="175" t="s">
        <v>37</v>
      </c>
      <c r="R133" s="24" t="s">
        <v>33</v>
      </c>
      <c r="S133" s="25" t="s">
        <v>32</v>
      </c>
      <c r="T133" s="24" t="s">
        <v>9</v>
      </c>
      <c r="U133" s="23" t="s">
        <v>4</v>
      </c>
      <c r="V133" s="22" t="s">
        <v>1</v>
      </c>
      <c r="W133" s="176"/>
      <c r="X133" s="339">
        <f t="shared" si="24"/>
        <v>3198000</v>
      </c>
      <c r="Y133" s="339">
        <f t="shared" si="24"/>
        <v>3198000</v>
      </c>
      <c r="Z133" s="340">
        <f t="shared" si="24"/>
        <v>3198000</v>
      </c>
      <c r="AA133" s="8"/>
      <c r="AB133" s="3"/>
    </row>
    <row r="134" spans="1:28" ht="15" customHeight="1" x14ac:dyDescent="0.2">
      <c r="A134" s="21"/>
      <c r="B134" s="173"/>
      <c r="C134" s="174"/>
      <c r="D134" s="201"/>
      <c r="E134" s="178"/>
      <c r="F134" s="123"/>
      <c r="G134" s="183"/>
      <c r="H134" s="16"/>
      <c r="I134" s="879" t="s">
        <v>36</v>
      </c>
      <c r="J134" s="880"/>
      <c r="K134" s="880"/>
      <c r="L134" s="880"/>
      <c r="M134" s="880"/>
      <c r="N134" s="881"/>
      <c r="O134" s="27">
        <v>8</v>
      </c>
      <c r="P134" s="26">
        <v>1</v>
      </c>
      <c r="Q134" s="175" t="s">
        <v>34</v>
      </c>
      <c r="R134" s="24" t="s">
        <v>33</v>
      </c>
      <c r="S134" s="25" t="s">
        <v>32</v>
      </c>
      <c r="T134" s="24" t="s">
        <v>9</v>
      </c>
      <c r="U134" s="23" t="s">
        <v>31</v>
      </c>
      <c r="V134" s="22" t="s">
        <v>1</v>
      </c>
      <c r="W134" s="176"/>
      <c r="X134" s="339">
        <f t="shared" si="24"/>
        <v>3198000</v>
      </c>
      <c r="Y134" s="339">
        <f t="shared" si="24"/>
        <v>3198000</v>
      </c>
      <c r="Z134" s="340">
        <f t="shared" si="24"/>
        <v>3198000</v>
      </c>
      <c r="AA134" s="8"/>
      <c r="AB134" s="3"/>
    </row>
    <row r="135" spans="1:28" ht="15" customHeight="1" x14ac:dyDescent="0.2">
      <c r="A135" s="21"/>
      <c r="B135" s="173"/>
      <c r="C135" s="174"/>
      <c r="D135" s="202"/>
      <c r="E135" s="181"/>
      <c r="F135" s="124"/>
      <c r="G135" s="182"/>
      <c r="H135" s="125"/>
      <c r="I135" s="126"/>
      <c r="J135" s="889" t="s">
        <v>35</v>
      </c>
      <c r="K135" s="889"/>
      <c r="L135" s="889"/>
      <c r="M135" s="889"/>
      <c r="N135" s="890"/>
      <c r="O135" s="14">
        <v>8</v>
      </c>
      <c r="P135" s="13">
        <v>1</v>
      </c>
      <c r="Q135" s="175" t="s">
        <v>34</v>
      </c>
      <c r="R135" s="10" t="s">
        <v>33</v>
      </c>
      <c r="S135" s="11" t="s">
        <v>32</v>
      </c>
      <c r="T135" s="10" t="s">
        <v>9</v>
      </c>
      <c r="U135" s="9" t="s">
        <v>31</v>
      </c>
      <c r="V135" s="158" t="s">
        <v>30</v>
      </c>
      <c r="W135" s="176"/>
      <c r="X135" s="305">
        <v>3198000</v>
      </c>
      <c r="Y135" s="305">
        <v>3198000</v>
      </c>
      <c r="Z135" s="306">
        <v>3198000</v>
      </c>
      <c r="AA135" s="8"/>
      <c r="AB135" s="3"/>
    </row>
    <row r="136" spans="1:28" ht="15" customHeight="1" x14ac:dyDescent="0.2">
      <c r="A136" s="21"/>
      <c r="B136" s="173"/>
      <c r="C136" s="174"/>
      <c r="D136" s="202"/>
      <c r="E136" s="181"/>
      <c r="F136" s="734"/>
      <c r="G136" s="182"/>
      <c r="H136" s="735"/>
      <c r="I136" s="736"/>
      <c r="J136" s="85"/>
      <c r="K136" s="85"/>
      <c r="L136" s="85"/>
      <c r="M136" s="733" t="s">
        <v>694</v>
      </c>
      <c r="N136" s="739">
        <v>616</v>
      </c>
      <c r="O136" s="730">
        <v>8</v>
      </c>
      <c r="P136" s="13">
        <v>1</v>
      </c>
      <c r="Q136" s="12"/>
      <c r="R136" s="731">
        <v>81</v>
      </c>
      <c r="S136" s="11">
        <v>2</v>
      </c>
      <c r="T136" s="731">
        <v>1</v>
      </c>
      <c r="U136" s="9">
        <v>95555</v>
      </c>
      <c r="V136" s="748">
        <v>610</v>
      </c>
      <c r="W136" s="294"/>
      <c r="X136" s="305">
        <v>7500</v>
      </c>
      <c r="Y136" s="305">
        <v>7500</v>
      </c>
      <c r="Z136" s="306">
        <v>10000</v>
      </c>
      <c r="AA136" s="8"/>
      <c r="AB136" s="3"/>
    </row>
    <row r="137" spans="1:28" ht="33" customHeight="1" x14ac:dyDescent="0.2">
      <c r="A137" s="21"/>
      <c r="B137" s="173"/>
      <c r="C137" s="174"/>
      <c r="D137" s="202"/>
      <c r="E137" s="181"/>
      <c r="F137" s="794"/>
      <c r="G137" s="182"/>
      <c r="H137" s="795"/>
      <c r="I137" s="796"/>
      <c r="J137" s="85"/>
      <c r="K137" s="85"/>
      <c r="L137" s="85"/>
      <c r="M137" s="793" t="s">
        <v>724</v>
      </c>
      <c r="N137" s="799"/>
      <c r="O137" s="789">
        <v>8</v>
      </c>
      <c r="P137" s="13">
        <v>1</v>
      </c>
      <c r="Q137" s="12"/>
      <c r="R137" s="790">
        <v>81</v>
      </c>
      <c r="S137" s="11">
        <v>2</v>
      </c>
      <c r="T137" s="790">
        <v>2</v>
      </c>
      <c r="U137" s="9">
        <v>67777</v>
      </c>
      <c r="V137" s="748" t="s">
        <v>30</v>
      </c>
      <c r="W137" s="294"/>
      <c r="X137" s="305"/>
      <c r="Y137" s="305"/>
      <c r="Z137" s="306"/>
      <c r="AA137" s="8"/>
      <c r="AB137" s="3"/>
    </row>
    <row r="138" spans="1:28" ht="15" customHeight="1" x14ac:dyDescent="0.2">
      <c r="A138" s="21"/>
      <c r="B138" s="173"/>
      <c r="C138" s="174"/>
      <c r="D138" s="915" t="s">
        <v>29</v>
      </c>
      <c r="E138" s="875"/>
      <c r="F138" s="875"/>
      <c r="G138" s="875"/>
      <c r="H138" s="875"/>
      <c r="I138" s="875"/>
      <c r="J138" s="877"/>
      <c r="K138" s="877"/>
      <c r="L138" s="877"/>
      <c r="M138" s="877"/>
      <c r="N138" s="878"/>
      <c r="O138" s="33">
        <v>10</v>
      </c>
      <c r="P138" s="32">
        <v>0</v>
      </c>
      <c r="Q138" s="592" t="s">
        <v>1</v>
      </c>
      <c r="R138" s="117" t="s">
        <v>1</v>
      </c>
      <c r="S138" s="118" t="s">
        <v>1</v>
      </c>
      <c r="T138" s="117" t="s">
        <v>1</v>
      </c>
      <c r="U138" s="119" t="s">
        <v>1</v>
      </c>
      <c r="V138" s="31" t="s">
        <v>1</v>
      </c>
      <c r="W138" s="591"/>
      <c r="X138" s="345">
        <f>X139</f>
        <v>478039</v>
      </c>
      <c r="Y138" s="345">
        <f>Y139</f>
        <v>478039</v>
      </c>
      <c r="Z138" s="346">
        <f>Z139</f>
        <v>478039</v>
      </c>
      <c r="AA138" s="8"/>
      <c r="AB138" s="3"/>
    </row>
    <row r="139" spans="1:28" ht="15" customHeight="1" x14ac:dyDescent="0.2">
      <c r="A139" s="21"/>
      <c r="B139" s="173"/>
      <c r="C139" s="174"/>
      <c r="D139" s="201"/>
      <c r="E139" s="884" t="s">
        <v>28</v>
      </c>
      <c r="F139" s="885"/>
      <c r="G139" s="885"/>
      <c r="H139" s="885"/>
      <c r="I139" s="885"/>
      <c r="J139" s="885"/>
      <c r="K139" s="885"/>
      <c r="L139" s="885"/>
      <c r="M139" s="885"/>
      <c r="N139" s="886"/>
      <c r="O139" s="95">
        <v>10</v>
      </c>
      <c r="P139" s="96">
        <v>1</v>
      </c>
      <c r="Q139" s="188" t="s">
        <v>1</v>
      </c>
      <c r="R139" s="97" t="s">
        <v>1</v>
      </c>
      <c r="S139" s="98" t="s">
        <v>1</v>
      </c>
      <c r="T139" s="97" t="s">
        <v>1</v>
      </c>
      <c r="U139" s="99" t="s">
        <v>1</v>
      </c>
      <c r="V139" s="100" t="s">
        <v>1</v>
      </c>
      <c r="W139" s="189"/>
      <c r="X139" s="337">
        <f>X140+X145</f>
        <v>478039</v>
      </c>
      <c r="Y139" s="337">
        <f>Y140+Y145</f>
        <v>478039</v>
      </c>
      <c r="Z139" s="338">
        <f>Z140+Z145</f>
        <v>478039</v>
      </c>
      <c r="AA139" s="8"/>
      <c r="AB139" s="3"/>
    </row>
    <row r="140" spans="1:28" ht="60" customHeight="1" x14ac:dyDescent="0.2">
      <c r="A140" s="21"/>
      <c r="B140" s="173"/>
      <c r="C140" s="174"/>
      <c r="D140" s="201"/>
      <c r="E140" s="177"/>
      <c r="F140" s="879" t="s">
        <v>734</v>
      </c>
      <c r="G140" s="880"/>
      <c r="H140" s="880"/>
      <c r="I140" s="880"/>
      <c r="J140" s="880"/>
      <c r="K140" s="880"/>
      <c r="L140" s="880"/>
      <c r="M140" s="880"/>
      <c r="N140" s="881"/>
      <c r="O140" s="27">
        <v>10</v>
      </c>
      <c r="P140" s="26">
        <v>1</v>
      </c>
      <c r="Q140" s="175" t="s">
        <v>19</v>
      </c>
      <c r="R140" s="24">
        <v>85</v>
      </c>
      <c r="S140" s="25" t="s">
        <v>6</v>
      </c>
      <c r="T140" s="24" t="s">
        <v>5</v>
      </c>
      <c r="U140" s="23" t="s">
        <v>4</v>
      </c>
      <c r="V140" s="22" t="s">
        <v>1</v>
      </c>
      <c r="W140" s="176"/>
      <c r="X140" s="339">
        <f t="shared" ref="X140:Z143" si="25">X141</f>
        <v>478039</v>
      </c>
      <c r="Y140" s="339">
        <f t="shared" si="25"/>
        <v>478039</v>
      </c>
      <c r="Z140" s="340">
        <f t="shared" si="25"/>
        <v>478039</v>
      </c>
      <c r="AA140" s="8"/>
      <c r="AB140" s="3"/>
    </row>
    <row r="141" spans="1:28" ht="15" customHeight="1" x14ac:dyDescent="0.2">
      <c r="A141" s="21"/>
      <c r="B141" s="173"/>
      <c r="C141" s="174"/>
      <c r="D141" s="201"/>
      <c r="E141" s="178"/>
      <c r="F141" s="16"/>
      <c r="G141" s="879" t="s">
        <v>604</v>
      </c>
      <c r="H141" s="880"/>
      <c r="I141" s="880"/>
      <c r="J141" s="880"/>
      <c r="K141" s="880"/>
      <c r="L141" s="880"/>
      <c r="M141" s="880"/>
      <c r="N141" s="881"/>
      <c r="O141" s="27">
        <v>10</v>
      </c>
      <c r="P141" s="26">
        <v>1</v>
      </c>
      <c r="Q141" s="175" t="s">
        <v>27</v>
      </c>
      <c r="R141" s="24">
        <v>85</v>
      </c>
      <c r="S141" s="25" t="s">
        <v>698</v>
      </c>
      <c r="T141" s="24" t="s">
        <v>5</v>
      </c>
      <c r="U141" s="23" t="s">
        <v>4</v>
      </c>
      <c r="V141" s="22" t="s">
        <v>1</v>
      </c>
      <c r="W141" s="176"/>
      <c r="X141" s="339">
        <f t="shared" si="25"/>
        <v>478039</v>
      </c>
      <c r="Y141" s="339">
        <f t="shared" si="25"/>
        <v>478039</v>
      </c>
      <c r="Z141" s="340">
        <f t="shared" si="25"/>
        <v>478039</v>
      </c>
      <c r="AA141" s="8"/>
      <c r="AB141" s="3"/>
    </row>
    <row r="142" spans="1:28" ht="21" customHeight="1" x14ac:dyDescent="0.2">
      <c r="A142" s="21"/>
      <c r="B142" s="173"/>
      <c r="C142" s="174"/>
      <c r="D142" s="201"/>
      <c r="E142" s="178"/>
      <c r="F142" s="123"/>
      <c r="G142" s="180"/>
      <c r="H142" s="879" t="s">
        <v>25</v>
      </c>
      <c r="I142" s="880"/>
      <c r="J142" s="880"/>
      <c r="K142" s="880"/>
      <c r="L142" s="880"/>
      <c r="M142" s="880"/>
      <c r="N142" s="881"/>
      <c r="O142" s="27">
        <v>10</v>
      </c>
      <c r="P142" s="26">
        <v>1</v>
      </c>
      <c r="Q142" s="175" t="s">
        <v>26</v>
      </c>
      <c r="R142" s="24">
        <v>85</v>
      </c>
      <c r="S142" s="25" t="s">
        <v>698</v>
      </c>
      <c r="T142" s="24">
        <v>1</v>
      </c>
      <c r="U142" s="23">
        <v>20001</v>
      </c>
      <c r="V142" s="22" t="s">
        <v>1</v>
      </c>
      <c r="W142" s="176"/>
      <c r="X142" s="339">
        <f t="shared" si="25"/>
        <v>478039</v>
      </c>
      <c r="Y142" s="339">
        <f t="shared" si="25"/>
        <v>478039</v>
      </c>
      <c r="Z142" s="340">
        <f t="shared" si="25"/>
        <v>478039</v>
      </c>
      <c r="AA142" s="8"/>
      <c r="AB142" s="3"/>
    </row>
    <row r="143" spans="1:28" ht="15" customHeight="1" x14ac:dyDescent="0.2">
      <c r="A143" s="21"/>
      <c r="B143" s="173"/>
      <c r="C143" s="174"/>
      <c r="D143" s="201"/>
      <c r="E143" s="178"/>
      <c r="F143" s="123"/>
      <c r="G143" s="183"/>
      <c r="H143" s="16"/>
      <c r="I143" s="879" t="s">
        <v>25</v>
      </c>
      <c r="J143" s="880"/>
      <c r="K143" s="880"/>
      <c r="L143" s="880"/>
      <c r="M143" s="880"/>
      <c r="N143" s="881"/>
      <c r="O143" s="27">
        <v>10</v>
      </c>
      <c r="P143" s="26">
        <v>1</v>
      </c>
      <c r="Q143" s="175" t="s">
        <v>23</v>
      </c>
      <c r="R143" s="24">
        <v>85</v>
      </c>
      <c r="S143" s="25" t="s">
        <v>698</v>
      </c>
      <c r="T143" s="24">
        <v>1</v>
      </c>
      <c r="U143" s="23">
        <v>20009</v>
      </c>
      <c r="V143" s="22" t="s">
        <v>1</v>
      </c>
      <c r="W143" s="176"/>
      <c r="X143" s="339">
        <f t="shared" si="25"/>
        <v>478039</v>
      </c>
      <c r="Y143" s="339">
        <f t="shared" si="25"/>
        <v>478039</v>
      </c>
      <c r="Z143" s="340">
        <f t="shared" si="25"/>
        <v>478039</v>
      </c>
      <c r="AA143" s="8"/>
      <c r="AB143" s="3"/>
    </row>
    <row r="144" spans="1:28" ht="15" customHeight="1" x14ac:dyDescent="0.2">
      <c r="A144" s="21"/>
      <c r="B144" s="173"/>
      <c r="C144" s="174"/>
      <c r="D144" s="201"/>
      <c r="E144" s="181"/>
      <c r="F144" s="124"/>
      <c r="G144" s="182"/>
      <c r="H144" s="125"/>
      <c r="I144" s="126"/>
      <c r="J144" s="889" t="s">
        <v>24</v>
      </c>
      <c r="K144" s="889"/>
      <c r="L144" s="889"/>
      <c r="M144" s="889"/>
      <c r="N144" s="890"/>
      <c r="O144" s="14">
        <v>10</v>
      </c>
      <c r="P144" s="13">
        <v>1</v>
      </c>
      <c r="Q144" s="175" t="s">
        <v>23</v>
      </c>
      <c r="R144" s="809">
        <v>85</v>
      </c>
      <c r="S144" s="11" t="s">
        <v>698</v>
      </c>
      <c r="T144" s="809">
        <v>1</v>
      </c>
      <c r="U144" s="570">
        <v>20009</v>
      </c>
      <c r="V144" s="158" t="s">
        <v>22</v>
      </c>
      <c r="W144" s="176"/>
      <c r="X144" s="285">
        <v>478039</v>
      </c>
      <c r="Y144" s="285">
        <v>478039</v>
      </c>
      <c r="Z144" s="286">
        <v>478039</v>
      </c>
      <c r="AA144" s="8"/>
      <c r="AB144" s="3"/>
    </row>
    <row r="145" spans="1:28" ht="15" customHeight="1" x14ac:dyDescent="0.2">
      <c r="A145" s="21"/>
      <c r="B145" s="173"/>
      <c r="C145" s="174"/>
      <c r="D145" s="201"/>
      <c r="E145" s="884" t="s">
        <v>21</v>
      </c>
      <c r="F145" s="885"/>
      <c r="G145" s="885"/>
      <c r="H145" s="885"/>
      <c r="I145" s="885"/>
      <c r="J145" s="887"/>
      <c r="K145" s="887"/>
      <c r="L145" s="887"/>
      <c r="M145" s="887"/>
      <c r="N145" s="888"/>
      <c r="O145" s="90">
        <v>10</v>
      </c>
      <c r="P145" s="91">
        <v>3</v>
      </c>
      <c r="Q145" s="188" t="s">
        <v>1</v>
      </c>
      <c r="R145" s="111" t="s">
        <v>1</v>
      </c>
      <c r="S145" s="112" t="s">
        <v>1</v>
      </c>
      <c r="T145" s="111" t="s">
        <v>1</v>
      </c>
      <c r="U145" s="113" t="s">
        <v>1</v>
      </c>
      <c r="V145" s="93" t="s">
        <v>1</v>
      </c>
      <c r="W145" s="189"/>
      <c r="X145" s="341">
        <f t="shared" ref="X145:Z149" si="26">X146</f>
        <v>0</v>
      </c>
      <c r="Y145" s="341">
        <f t="shared" si="26"/>
        <v>0</v>
      </c>
      <c r="Z145" s="342">
        <f t="shared" si="26"/>
        <v>0</v>
      </c>
      <c r="AA145" s="8"/>
      <c r="AB145" s="3"/>
    </row>
    <row r="146" spans="1:28" ht="60" customHeight="1" x14ac:dyDescent="0.2">
      <c r="A146" s="21"/>
      <c r="B146" s="173"/>
      <c r="C146" s="174"/>
      <c r="D146" s="201"/>
      <c r="E146" s="177"/>
      <c r="F146" s="879" t="s">
        <v>734</v>
      </c>
      <c r="G146" s="880"/>
      <c r="H146" s="880"/>
      <c r="I146" s="880"/>
      <c r="J146" s="880"/>
      <c r="K146" s="880"/>
      <c r="L146" s="880"/>
      <c r="M146" s="880"/>
      <c r="N146" s="881"/>
      <c r="O146" s="27">
        <v>10</v>
      </c>
      <c r="P146" s="26">
        <v>3</v>
      </c>
      <c r="Q146" s="175" t="s">
        <v>19</v>
      </c>
      <c r="R146" s="24" t="s">
        <v>11</v>
      </c>
      <c r="S146" s="25" t="s">
        <v>6</v>
      </c>
      <c r="T146" s="24" t="s">
        <v>5</v>
      </c>
      <c r="U146" s="23" t="s">
        <v>4</v>
      </c>
      <c r="V146" s="22" t="s">
        <v>1</v>
      </c>
      <c r="W146" s="176"/>
      <c r="X146" s="339">
        <f t="shared" si="26"/>
        <v>0</v>
      </c>
      <c r="Y146" s="339">
        <f t="shared" si="26"/>
        <v>0</v>
      </c>
      <c r="Z146" s="340">
        <f t="shared" si="26"/>
        <v>0</v>
      </c>
      <c r="AA146" s="8"/>
      <c r="AB146" s="3"/>
    </row>
    <row r="147" spans="1:28" ht="29.25" customHeight="1" x14ac:dyDescent="0.2">
      <c r="A147" s="21"/>
      <c r="B147" s="173"/>
      <c r="C147" s="174"/>
      <c r="D147" s="201"/>
      <c r="E147" s="178"/>
      <c r="F147" s="16"/>
      <c r="G147" s="879" t="s">
        <v>631</v>
      </c>
      <c r="H147" s="880"/>
      <c r="I147" s="880"/>
      <c r="J147" s="880"/>
      <c r="K147" s="880"/>
      <c r="L147" s="880"/>
      <c r="M147" s="880"/>
      <c r="N147" s="881"/>
      <c r="O147" s="27">
        <v>10</v>
      </c>
      <c r="P147" s="26">
        <v>3</v>
      </c>
      <c r="Q147" s="175" t="s">
        <v>17</v>
      </c>
      <c r="R147" s="24" t="s">
        <v>11</v>
      </c>
      <c r="S147" s="25" t="s">
        <v>10</v>
      </c>
      <c r="T147" s="24" t="s">
        <v>5</v>
      </c>
      <c r="U147" s="23" t="s">
        <v>4</v>
      </c>
      <c r="V147" s="22" t="s">
        <v>1</v>
      </c>
      <c r="W147" s="176"/>
      <c r="X147" s="339">
        <f t="shared" si="26"/>
        <v>0</v>
      </c>
      <c r="Y147" s="339">
        <f t="shared" si="26"/>
        <v>0</v>
      </c>
      <c r="Z147" s="340">
        <f t="shared" si="26"/>
        <v>0</v>
      </c>
      <c r="AA147" s="8"/>
      <c r="AB147" s="3"/>
    </row>
    <row r="148" spans="1:28" ht="43.5" customHeight="1" x14ac:dyDescent="0.2">
      <c r="A148" s="21"/>
      <c r="B148" s="173"/>
      <c r="C148" s="174"/>
      <c r="D148" s="201"/>
      <c r="E148" s="178"/>
      <c r="F148" s="123"/>
      <c r="G148" s="180"/>
      <c r="H148" s="879" t="s">
        <v>16</v>
      </c>
      <c r="I148" s="880"/>
      <c r="J148" s="880"/>
      <c r="K148" s="880"/>
      <c r="L148" s="880"/>
      <c r="M148" s="880"/>
      <c r="N148" s="881"/>
      <c r="O148" s="27">
        <v>10</v>
      </c>
      <c r="P148" s="26">
        <v>3</v>
      </c>
      <c r="Q148" s="175" t="s">
        <v>15</v>
      </c>
      <c r="R148" s="24" t="s">
        <v>11</v>
      </c>
      <c r="S148" s="25" t="s">
        <v>10</v>
      </c>
      <c r="T148" s="24" t="s">
        <v>9</v>
      </c>
      <c r="U148" s="23" t="s">
        <v>4</v>
      </c>
      <c r="V148" s="22" t="s">
        <v>1</v>
      </c>
      <c r="W148" s="176"/>
      <c r="X148" s="339">
        <f t="shared" si="26"/>
        <v>0</v>
      </c>
      <c r="Y148" s="339">
        <f t="shared" si="26"/>
        <v>0</v>
      </c>
      <c r="Z148" s="340">
        <f t="shared" si="26"/>
        <v>0</v>
      </c>
      <c r="AA148" s="8"/>
      <c r="AB148" s="3"/>
    </row>
    <row r="149" spans="1:28" ht="29.25" customHeight="1" x14ac:dyDescent="0.2">
      <c r="A149" s="21"/>
      <c r="B149" s="173"/>
      <c r="C149" s="174"/>
      <c r="D149" s="201"/>
      <c r="E149" s="178"/>
      <c r="F149" s="123"/>
      <c r="G149" s="183"/>
      <c r="H149" s="16"/>
      <c r="I149" s="879" t="s">
        <v>14</v>
      </c>
      <c r="J149" s="880"/>
      <c r="K149" s="880"/>
      <c r="L149" s="880"/>
      <c r="M149" s="880"/>
      <c r="N149" s="881"/>
      <c r="O149" s="27">
        <v>10</v>
      </c>
      <c r="P149" s="26">
        <v>3</v>
      </c>
      <c r="Q149" s="175" t="s">
        <v>12</v>
      </c>
      <c r="R149" s="24" t="s">
        <v>11</v>
      </c>
      <c r="S149" s="25" t="s">
        <v>10</v>
      </c>
      <c r="T149" s="24" t="s">
        <v>9</v>
      </c>
      <c r="U149" s="23" t="s">
        <v>8</v>
      </c>
      <c r="V149" s="22" t="s">
        <v>1</v>
      </c>
      <c r="W149" s="176"/>
      <c r="X149" s="339">
        <f t="shared" si="26"/>
        <v>0</v>
      </c>
      <c r="Y149" s="339">
        <f t="shared" si="26"/>
        <v>0</v>
      </c>
      <c r="Z149" s="340">
        <f t="shared" si="26"/>
        <v>0</v>
      </c>
      <c r="AA149" s="8"/>
      <c r="AB149" s="3"/>
    </row>
    <row r="150" spans="1:28" ht="29.25" customHeight="1" x14ac:dyDescent="0.2">
      <c r="A150" s="21"/>
      <c r="B150" s="173"/>
      <c r="C150" s="174"/>
      <c r="D150" s="202"/>
      <c r="E150" s="181"/>
      <c r="F150" s="124"/>
      <c r="G150" s="182"/>
      <c r="H150" s="125"/>
      <c r="I150" s="126"/>
      <c r="J150" s="889" t="s">
        <v>13</v>
      </c>
      <c r="K150" s="889"/>
      <c r="L150" s="889"/>
      <c r="M150" s="889"/>
      <c r="N150" s="890"/>
      <c r="O150" s="14">
        <v>10</v>
      </c>
      <c r="P150" s="13">
        <v>3</v>
      </c>
      <c r="Q150" s="175" t="s">
        <v>12</v>
      </c>
      <c r="R150" s="10" t="s">
        <v>11</v>
      </c>
      <c r="S150" s="11" t="s">
        <v>10</v>
      </c>
      <c r="T150" s="10" t="s">
        <v>9</v>
      </c>
      <c r="U150" s="9" t="s">
        <v>8</v>
      </c>
      <c r="V150" s="158" t="s">
        <v>7</v>
      </c>
      <c r="W150" s="176"/>
      <c r="X150" s="285"/>
      <c r="Y150" s="285"/>
      <c r="Z150" s="286"/>
      <c r="AA150" s="8"/>
      <c r="AB150" s="3"/>
    </row>
    <row r="151" spans="1:28" ht="21.75" customHeight="1" x14ac:dyDescent="0.2">
      <c r="A151" s="21"/>
      <c r="B151" s="173"/>
      <c r="C151" s="174"/>
      <c r="D151" s="202"/>
      <c r="E151" s="181"/>
      <c r="F151" s="508"/>
      <c r="G151" s="182"/>
      <c r="H151" s="509"/>
      <c r="I151" s="510"/>
      <c r="J151" s="85"/>
      <c r="K151" s="85"/>
      <c r="L151" s="85"/>
      <c r="M151" s="571" t="s">
        <v>580</v>
      </c>
      <c r="N151" s="174"/>
      <c r="O151" s="504">
        <v>11</v>
      </c>
      <c r="P151" s="83">
        <v>0</v>
      </c>
      <c r="Q151" s="593"/>
      <c r="R151" s="505"/>
      <c r="S151" s="572"/>
      <c r="T151" s="505"/>
      <c r="U151" s="594"/>
      <c r="V151" s="518"/>
      <c r="W151" s="595"/>
      <c r="X151" s="330">
        <f t="shared" ref="X151:Z155" si="27">X152</f>
        <v>100000</v>
      </c>
      <c r="Y151" s="330">
        <f t="shared" si="27"/>
        <v>100000</v>
      </c>
      <c r="Z151" s="605">
        <f t="shared" si="27"/>
        <v>100000</v>
      </c>
      <c r="AA151" s="8"/>
      <c r="AB151" s="3"/>
    </row>
    <row r="152" spans="1:28" ht="65.25" customHeight="1" x14ac:dyDescent="0.2">
      <c r="A152" s="21"/>
      <c r="B152" s="173"/>
      <c r="C152" s="174"/>
      <c r="D152" s="202"/>
      <c r="E152" s="181"/>
      <c r="F152" s="508"/>
      <c r="G152" s="182"/>
      <c r="H152" s="509"/>
      <c r="I152" s="510"/>
      <c r="J152" s="85"/>
      <c r="K152" s="85"/>
      <c r="L152" s="85"/>
      <c r="M152" s="511" t="s">
        <v>734</v>
      </c>
      <c r="N152" s="512"/>
      <c r="O152" s="559">
        <v>11</v>
      </c>
      <c r="P152" s="13">
        <v>1</v>
      </c>
      <c r="Q152" s="175"/>
      <c r="R152" s="560">
        <v>85</v>
      </c>
      <c r="S152" s="11">
        <v>0</v>
      </c>
      <c r="T152" s="560">
        <v>0</v>
      </c>
      <c r="U152" s="9">
        <v>0</v>
      </c>
      <c r="V152" s="515"/>
      <c r="W152" s="176"/>
      <c r="X152" s="603">
        <f>X154</f>
        <v>100000</v>
      </c>
      <c r="Y152" s="603">
        <f>Y154</f>
        <v>100000</v>
      </c>
      <c r="Z152" s="604">
        <f>Z154</f>
        <v>100000</v>
      </c>
      <c r="AA152" s="8"/>
      <c r="AB152" s="3"/>
    </row>
    <row r="153" spans="1:28" ht="27.75" customHeight="1" x14ac:dyDescent="0.2">
      <c r="A153" s="21"/>
      <c r="B153" s="173"/>
      <c r="C153" s="174"/>
      <c r="D153" s="202"/>
      <c r="E153" s="181"/>
      <c r="F153" s="695"/>
      <c r="G153" s="182"/>
      <c r="H153" s="696"/>
      <c r="I153" s="697"/>
      <c r="J153" s="85"/>
      <c r="K153" s="85"/>
      <c r="L153" s="85"/>
      <c r="M153" s="693" t="s">
        <v>630</v>
      </c>
      <c r="N153" s="694"/>
      <c r="O153" s="691">
        <v>11</v>
      </c>
      <c r="P153" s="13">
        <v>1</v>
      </c>
      <c r="Q153" s="175"/>
      <c r="R153" s="692">
        <v>85</v>
      </c>
      <c r="S153" s="11" t="s">
        <v>699</v>
      </c>
      <c r="T153" s="692">
        <v>0</v>
      </c>
      <c r="U153" s="9">
        <v>0</v>
      </c>
      <c r="V153" s="705"/>
      <c r="W153" s="176"/>
      <c r="X153" s="603">
        <f>X154</f>
        <v>100000</v>
      </c>
      <c r="Y153" s="603">
        <f>Y154</f>
        <v>100000</v>
      </c>
      <c r="Z153" s="604">
        <f>Z154</f>
        <v>100000</v>
      </c>
      <c r="AA153" s="8"/>
      <c r="AB153" s="3"/>
    </row>
    <row r="154" spans="1:28" ht="29.25" customHeight="1" x14ac:dyDescent="0.2">
      <c r="A154" s="21"/>
      <c r="B154" s="173"/>
      <c r="C154" s="174"/>
      <c r="D154" s="202"/>
      <c r="E154" s="181"/>
      <c r="F154" s="508"/>
      <c r="G154" s="182"/>
      <c r="H154" s="509"/>
      <c r="I154" s="510"/>
      <c r="J154" s="85"/>
      <c r="K154" s="85"/>
      <c r="L154" s="85"/>
      <c r="M154" s="511" t="s">
        <v>582</v>
      </c>
      <c r="N154" s="512"/>
      <c r="O154" s="559">
        <v>11</v>
      </c>
      <c r="P154" s="13">
        <v>1</v>
      </c>
      <c r="Q154" s="175"/>
      <c r="R154" s="560">
        <v>85</v>
      </c>
      <c r="S154" s="11" t="s">
        <v>699</v>
      </c>
      <c r="T154" s="560">
        <v>1</v>
      </c>
      <c r="U154" s="9">
        <v>0</v>
      </c>
      <c r="V154" s="515"/>
      <c r="W154" s="176"/>
      <c r="X154" s="603">
        <f t="shared" si="27"/>
        <v>100000</v>
      </c>
      <c r="Y154" s="603">
        <f t="shared" si="27"/>
        <v>100000</v>
      </c>
      <c r="Z154" s="604">
        <f t="shared" si="27"/>
        <v>100000</v>
      </c>
      <c r="AA154" s="8"/>
      <c r="AB154" s="3"/>
    </row>
    <row r="155" spans="1:28" ht="46.5" customHeight="1" x14ac:dyDescent="0.2">
      <c r="A155" s="21"/>
      <c r="B155" s="173"/>
      <c r="C155" s="174"/>
      <c r="D155" s="202"/>
      <c r="E155" s="181"/>
      <c r="F155" s="508"/>
      <c r="G155" s="182"/>
      <c r="H155" s="509"/>
      <c r="I155" s="510"/>
      <c r="J155" s="85"/>
      <c r="K155" s="85"/>
      <c r="L155" s="85"/>
      <c r="M155" s="511" t="s">
        <v>583</v>
      </c>
      <c r="N155" s="512"/>
      <c r="O155" s="559">
        <v>11</v>
      </c>
      <c r="P155" s="13">
        <v>1</v>
      </c>
      <c r="Q155" s="175"/>
      <c r="R155" s="560">
        <v>85</v>
      </c>
      <c r="S155" s="11" t="s">
        <v>699</v>
      </c>
      <c r="T155" s="560">
        <v>1</v>
      </c>
      <c r="U155" s="9">
        <v>91142</v>
      </c>
      <c r="V155" s="515"/>
      <c r="W155" s="176"/>
      <c r="X155" s="603">
        <f t="shared" si="27"/>
        <v>100000</v>
      </c>
      <c r="Y155" s="603">
        <f t="shared" si="27"/>
        <v>100000</v>
      </c>
      <c r="Z155" s="604">
        <f t="shared" si="27"/>
        <v>100000</v>
      </c>
      <c r="AA155" s="8"/>
      <c r="AB155" s="3"/>
    </row>
    <row r="156" spans="1:28" ht="29.25" customHeight="1" x14ac:dyDescent="0.2">
      <c r="A156" s="21"/>
      <c r="B156" s="173"/>
      <c r="C156" s="174"/>
      <c r="D156" s="202"/>
      <c r="E156" s="181"/>
      <c r="F156" s="508"/>
      <c r="G156" s="182"/>
      <c r="H156" s="509"/>
      <c r="I156" s="510"/>
      <c r="J156" s="85"/>
      <c r="K156" s="85"/>
      <c r="L156" s="85"/>
      <c r="M156" s="511" t="s">
        <v>57</v>
      </c>
      <c r="N156" s="512"/>
      <c r="O156" s="559">
        <v>11</v>
      </c>
      <c r="P156" s="13">
        <v>1</v>
      </c>
      <c r="Q156" s="175"/>
      <c r="R156" s="560">
        <v>85</v>
      </c>
      <c r="S156" s="11" t="s">
        <v>699</v>
      </c>
      <c r="T156" s="560">
        <v>1</v>
      </c>
      <c r="U156" s="9">
        <v>91142</v>
      </c>
      <c r="V156" s="515">
        <v>240</v>
      </c>
      <c r="W156" s="176"/>
      <c r="X156" s="285">
        <v>100000</v>
      </c>
      <c r="Y156" s="285">
        <v>100000</v>
      </c>
      <c r="Z156" s="286">
        <v>100000</v>
      </c>
      <c r="AA156" s="8"/>
      <c r="AB156" s="3"/>
    </row>
    <row r="157" spans="1:28" ht="22.5" customHeight="1" x14ac:dyDescent="0.2">
      <c r="A157" s="21"/>
      <c r="B157" s="173"/>
      <c r="C157" s="174"/>
      <c r="D157" s="202"/>
      <c r="E157" s="181"/>
      <c r="F157" s="508"/>
      <c r="G157" s="182"/>
      <c r="H157" s="509"/>
      <c r="I157" s="510"/>
      <c r="J157" s="85"/>
      <c r="K157" s="85"/>
      <c r="L157" s="85"/>
      <c r="M157" s="571" t="s">
        <v>584</v>
      </c>
      <c r="N157" s="174"/>
      <c r="O157" s="504">
        <v>12</v>
      </c>
      <c r="P157" s="83">
        <v>0</v>
      </c>
      <c r="Q157" s="593"/>
      <c r="R157" s="505"/>
      <c r="S157" s="572"/>
      <c r="T157" s="505"/>
      <c r="U157" s="594"/>
      <c r="V157" s="518"/>
      <c r="W157" s="595"/>
      <c r="X157" s="330">
        <f t="shared" ref="X157:Z159" si="28">X158</f>
        <v>0</v>
      </c>
      <c r="Y157" s="330">
        <f t="shared" si="28"/>
        <v>0</v>
      </c>
      <c r="Z157" s="605">
        <f t="shared" si="28"/>
        <v>0</v>
      </c>
      <c r="AA157" s="8"/>
      <c r="AB157" s="3"/>
    </row>
    <row r="158" spans="1:28" ht="46.5" customHeight="1" x14ac:dyDescent="0.2">
      <c r="A158" s="21"/>
      <c r="B158" s="173"/>
      <c r="C158" s="174"/>
      <c r="D158" s="202"/>
      <c r="E158" s="181"/>
      <c r="F158" s="508"/>
      <c r="G158" s="182"/>
      <c r="H158" s="509"/>
      <c r="I158" s="510"/>
      <c r="J158" s="85"/>
      <c r="K158" s="85"/>
      <c r="L158" s="85"/>
      <c r="M158" s="511" t="s">
        <v>743</v>
      </c>
      <c r="N158" s="512"/>
      <c r="O158" s="559">
        <v>12</v>
      </c>
      <c r="P158" s="13">
        <v>2</v>
      </c>
      <c r="Q158" s="175"/>
      <c r="R158" s="560">
        <v>86</v>
      </c>
      <c r="S158" s="11">
        <v>0</v>
      </c>
      <c r="T158" s="560">
        <v>0</v>
      </c>
      <c r="U158" s="9">
        <v>0</v>
      </c>
      <c r="V158" s="515"/>
      <c r="W158" s="176"/>
      <c r="X158" s="603">
        <f t="shared" si="28"/>
        <v>0</v>
      </c>
      <c r="Y158" s="603">
        <f t="shared" si="28"/>
        <v>0</v>
      </c>
      <c r="Z158" s="604">
        <f t="shared" si="28"/>
        <v>0</v>
      </c>
      <c r="AA158" s="8"/>
      <c r="AB158" s="3"/>
    </row>
    <row r="159" spans="1:28" ht="29.25" customHeight="1" x14ac:dyDescent="0.2">
      <c r="A159" s="21"/>
      <c r="B159" s="173"/>
      <c r="C159" s="174"/>
      <c r="D159" s="202"/>
      <c r="E159" s="181"/>
      <c r="F159" s="508"/>
      <c r="G159" s="182"/>
      <c r="H159" s="509"/>
      <c r="I159" s="510"/>
      <c r="J159" s="85"/>
      <c r="K159" s="85"/>
      <c r="L159" s="85"/>
      <c r="M159" s="511" t="s">
        <v>597</v>
      </c>
      <c r="N159" s="512"/>
      <c r="O159" s="559">
        <v>12</v>
      </c>
      <c r="P159" s="13">
        <v>2</v>
      </c>
      <c r="Q159" s="175"/>
      <c r="R159" s="560">
        <v>86</v>
      </c>
      <c r="S159" s="11">
        <v>0</v>
      </c>
      <c r="T159" s="560">
        <v>2</v>
      </c>
      <c r="U159" s="9">
        <v>0</v>
      </c>
      <c r="V159" s="515"/>
      <c r="W159" s="176"/>
      <c r="X159" s="603">
        <f t="shared" si="28"/>
        <v>0</v>
      </c>
      <c r="Y159" s="603">
        <f t="shared" si="28"/>
        <v>0</v>
      </c>
      <c r="Z159" s="604">
        <f t="shared" si="28"/>
        <v>0</v>
      </c>
      <c r="AA159" s="8"/>
      <c r="AB159" s="3"/>
    </row>
    <row r="160" spans="1:28" ht="21.75" customHeight="1" x14ac:dyDescent="0.2">
      <c r="A160" s="21"/>
      <c r="B160" s="173"/>
      <c r="C160" s="174"/>
      <c r="D160" s="202"/>
      <c r="E160" s="181"/>
      <c r="F160" s="508"/>
      <c r="G160" s="182"/>
      <c r="H160" s="509"/>
      <c r="I160" s="510"/>
      <c r="J160" s="85"/>
      <c r="K160" s="85"/>
      <c r="L160" s="85"/>
      <c r="M160" s="511" t="s">
        <v>586</v>
      </c>
      <c r="N160" s="512"/>
      <c r="O160" s="559">
        <v>12</v>
      </c>
      <c r="P160" s="13">
        <v>2</v>
      </c>
      <c r="Q160" s="175"/>
      <c r="R160" s="560">
        <v>86</v>
      </c>
      <c r="S160" s="11">
        <v>0</v>
      </c>
      <c r="T160" s="560">
        <v>2</v>
      </c>
      <c r="U160" s="9">
        <v>90011</v>
      </c>
      <c r="V160" s="515"/>
      <c r="W160" s="176"/>
      <c r="X160" s="603">
        <f>X161+X162</f>
        <v>0</v>
      </c>
      <c r="Y160" s="603">
        <f>Y161+Y162</f>
        <v>0</v>
      </c>
      <c r="Z160" s="604">
        <f>Z161+Z162</f>
        <v>0</v>
      </c>
      <c r="AA160" s="8"/>
      <c r="AB160" s="3"/>
    </row>
    <row r="161" spans="1:30" ht="29.25" customHeight="1" x14ac:dyDescent="0.2">
      <c r="A161" s="21"/>
      <c r="B161" s="173"/>
      <c r="C161" s="174"/>
      <c r="D161" s="202"/>
      <c r="E161" s="181"/>
      <c r="F161" s="508"/>
      <c r="G161" s="182"/>
      <c r="H161" s="509"/>
      <c r="I161" s="510"/>
      <c r="J161" s="85"/>
      <c r="K161" s="85"/>
      <c r="L161" s="85"/>
      <c r="M161" s="511" t="s">
        <v>57</v>
      </c>
      <c r="N161" s="512"/>
      <c r="O161" s="559">
        <v>12</v>
      </c>
      <c r="P161" s="13">
        <v>2</v>
      </c>
      <c r="Q161" s="175"/>
      <c r="R161" s="560">
        <v>86</v>
      </c>
      <c r="S161" s="11">
        <v>0</v>
      </c>
      <c r="T161" s="560">
        <v>2</v>
      </c>
      <c r="U161" s="9">
        <v>90011</v>
      </c>
      <c r="V161" s="515">
        <v>240</v>
      </c>
      <c r="W161" s="176"/>
      <c r="X161" s="285"/>
      <c r="Y161" s="285"/>
      <c r="Z161" s="286"/>
      <c r="AA161" s="8"/>
      <c r="AB161" s="3"/>
      <c r="AD161" s="1" t="s">
        <v>190</v>
      </c>
    </row>
    <row r="162" spans="1:30" ht="47.25" customHeight="1" x14ac:dyDescent="0.2">
      <c r="A162" s="21"/>
      <c r="B162" s="173"/>
      <c r="C162" s="174"/>
      <c r="D162" s="202"/>
      <c r="E162" s="181"/>
      <c r="F162" s="661"/>
      <c r="G162" s="182"/>
      <c r="H162" s="662"/>
      <c r="I162" s="663"/>
      <c r="J162" s="85"/>
      <c r="K162" s="85"/>
      <c r="L162" s="85"/>
      <c r="M162" s="659" t="s">
        <v>607</v>
      </c>
      <c r="N162" s="86"/>
      <c r="O162" s="657">
        <v>12</v>
      </c>
      <c r="P162" s="13">
        <v>2</v>
      </c>
      <c r="Q162" s="175"/>
      <c r="R162" s="658">
        <v>86</v>
      </c>
      <c r="S162" s="11">
        <v>0</v>
      </c>
      <c r="T162" s="658">
        <v>2</v>
      </c>
      <c r="U162" s="9">
        <v>90011</v>
      </c>
      <c r="V162" s="665">
        <v>810</v>
      </c>
      <c r="W162" s="176"/>
      <c r="X162" s="285"/>
      <c r="Y162" s="285"/>
      <c r="Z162" s="286"/>
      <c r="AA162" s="8"/>
      <c r="AB162" s="3"/>
    </row>
    <row r="163" spans="1:30" ht="15" customHeight="1" x14ac:dyDescent="0.2">
      <c r="A163" s="21"/>
      <c r="B163" s="173"/>
      <c r="C163" s="174"/>
      <c r="D163" s="915" t="s">
        <v>3</v>
      </c>
      <c r="E163" s="875"/>
      <c r="F163" s="875"/>
      <c r="G163" s="875"/>
      <c r="H163" s="875"/>
      <c r="I163" s="875"/>
      <c r="J163" s="877"/>
      <c r="K163" s="877"/>
      <c r="L163" s="877"/>
      <c r="M163" s="877"/>
      <c r="N163" s="878"/>
      <c r="O163" s="33"/>
      <c r="P163" s="32" t="s">
        <v>1</v>
      </c>
      <c r="Q163" s="592" t="s">
        <v>1</v>
      </c>
      <c r="R163" s="117" t="s">
        <v>1</v>
      </c>
      <c r="S163" s="118" t="s">
        <v>1</v>
      </c>
      <c r="T163" s="117" t="s">
        <v>1</v>
      </c>
      <c r="U163" s="119" t="s">
        <v>1</v>
      </c>
      <c r="V163" s="31" t="s">
        <v>1</v>
      </c>
      <c r="W163" s="591"/>
      <c r="X163" s="345">
        <f>Ведомст!X170</f>
        <v>0</v>
      </c>
      <c r="Y163" s="345">
        <v>508826</v>
      </c>
      <c r="Z163" s="346">
        <f>Ведомст!Z170</f>
        <v>1010800</v>
      </c>
      <c r="AA163" s="8"/>
      <c r="AB163" s="3"/>
    </row>
    <row r="164" spans="1:30" ht="0.75" customHeight="1" thickBot="1" x14ac:dyDescent="0.3">
      <c r="A164" s="7"/>
      <c r="B164" s="184"/>
      <c r="C164" s="190"/>
      <c r="D164" s="185"/>
      <c r="E164" s="185"/>
      <c r="F164" s="185"/>
      <c r="G164" s="185"/>
      <c r="H164" s="185"/>
      <c r="I164" s="185"/>
      <c r="J164" s="185"/>
      <c r="K164" s="185"/>
      <c r="L164" s="186"/>
      <c r="M164" s="203"/>
      <c r="N164" s="204"/>
      <c r="O164" s="204">
        <v>0</v>
      </c>
      <c r="P164" s="204">
        <v>0</v>
      </c>
      <c r="Q164" s="205" t="s">
        <v>188</v>
      </c>
      <c r="R164" s="206" t="s">
        <v>1</v>
      </c>
      <c r="S164" s="206" t="s">
        <v>1</v>
      </c>
      <c r="T164" s="206" t="s">
        <v>1</v>
      </c>
      <c r="U164" s="206" t="s">
        <v>1</v>
      </c>
      <c r="V164" s="204" t="s">
        <v>189</v>
      </c>
      <c r="W164" s="207"/>
      <c r="X164" s="347"/>
      <c r="Y164" s="347"/>
      <c r="Z164" s="348"/>
      <c r="AA164" s="187"/>
      <c r="AB164" s="3"/>
    </row>
    <row r="165" spans="1:30" ht="21.75" customHeight="1" thickBot="1" x14ac:dyDescent="0.3">
      <c r="A165" s="4"/>
      <c r="B165" s="161"/>
      <c r="C165" s="161"/>
      <c r="D165" s="191"/>
      <c r="E165" s="191"/>
      <c r="F165" s="191"/>
      <c r="G165" s="191"/>
      <c r="H165" s="191"/>
      <c r="I165" s="191"/>
      <c r="J165" s="191"/>
      <c r="K165" s="191"/>
      <c r="L165" s="192"/>
      <c r="M165" s="214" t="s">
        <v>0</v>
      </c>
      <c r="N165" s="215"/>
      <c r="O165" s="215"/>
      <c r="P165" s="215"/>
      <c r="Q165" s="215"/>
      <c r="R165" s="215"/>
      <c r="S165" s="215"/>
      <c r="T165" s="215"/>
      <c r="U165" s="215"/>
      <c r="V165" s="215"/>
      <c r="W165" s="216"/>
      <c r="X165" s="349">
        <f>X163+X138+X125+X101+X82+X61+X54+X12+X151+X157</f>
        <v>22062958</v>
      </c>
      <c r="Y165" s="349">
        <f>Y163+Y138+Y125+Y101+Y82+Y61+Y54+Y12+Y151+Y157</f>
        <v>20632354</v>
      </c>
      <c r="Z165" s="349">
        <f>Z163+Z138+Z125+Z101+Z82+Z61+Z54+Z12+Z151+Z157</f>
        <v>20505583</v>
      </c>
      <c r="AA165" s="3"/>
      <c r="AB165" s="2"/>
    </row>
    <row r="166" spans="1:3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3"/>
      <c r="X166" s="2"/>
      <c r="Y166" s="4"/>
      <c r="Z166" s="3"/>
      <c r="AA166" s="3"/>
      <c r="AB166" s="2"/>
    </row>
    <row r="167" spans="1:30" ht="2.85" customHeight="1" x14ac:dyDescent="0.2">
      <c r="A167" s="2" t="s">
        <v>190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3"/>
      <c r="AB167" s="2"/>
    </row>
  </sheetData>
  <mergeCells count="112">
    <mergeCell ref="M8:Z8"/>
    <mergeCell ref="R10:U10"/>
    <mergeCell ref="R11:U11"/>
    <mergeCell ref="D12:N12"/>
    <mergeCell ref="E13:N13"/>
    <mergeCell ref="F14:N14"/>
    <mergeCell ref="I15:N15"/>
    <mergeCell ref="J27:N27"/>
    <mergeCell ref="E36:N36"/>
    <mergeCell ref="F37:N37"/>
    <mergeCell ref="I38:N38"/>
    <mergeCell ref="J39:N39"/>
    <mergeCell ref="I41:N41"/>
    <mergeCell ref="J16:N16"/>
    <mergeCell ref="E17:N17"/>
    <mergeCell ref="F23:N23"/>
    <mergeCell ref="H24:N24"/>
    <mergeCell ref="I25:N25"/>
    <mergeCell ref="J26:N26"/>
    <mergeCell ref="H57:N57"/>
    <mergeCell ref="I58:N58"/>
    <mergeCell ref="J59:N59"/>
    <mergeCell ref="J60:N60"/>
    <mergeCell ref="D61:N61"/>
    <mergeCell ref="E62:N62"/>
    <mergeCell ref="J42:N42"/>
    <mergeCell ref="J43:N43"/>
    <mergeCell ref="J44:N44"/>
    <mergeCell ref="D54:N54"/>
    <mergeCell ref="E55:N55"/>
    <mergeCell ref="F56:N56"/>
    <mergeCell ref="H69:N69"/>
    <mergeCell ref="I70:N70"/>
    <mergeCell ref="J71:N71"/>
    <mergeCell ref="E72:N72"/>
    <mergeCell ref="F73:N73"/>
    <mergeCell ref="G74:N74"/>
    <mergeCell ref="F63:N63"/>
    <mergeCell ref="I64:N64"/>
    <mergeCell ref="J65:N65"/>
    <mergeCell ref="E66:N66"/>
    <mergeCell ref="F67:N67"/>
    <mergeCell ref="G68:N68"/>
    <mergeCell ref="G85:N85"/>
    <mergeCell ref="H86:N86"/>
    <mergeCell ref="I87:N87"/>
    <mergeCell ref="J88:N88"/>
    <mergeCell ref="H89:N89"/>
    <mergeCell ref="I90:N90"/>
    <mergeCell ref="H75:N75"/>
    <mergeCell ref="I76:N76"/>
    <mergeCell ref="J77:N77"/>
    <mergeCell ref="D82:N82"/>
    <mergeCell ref="E83:N83"/>
    <mergeCell ref="F84:N84"/>
    <mergeCell ref="J97:N97"/>
    <mergeCell ref="H98:N98"/>
    <mergeCell ref="I99:N99"/>
    <mergeCell ref="J100:N100"/>
    <mergeCell ref="D101:N101"/>
    <mergeCell ref="E102:N102"/>
    <mergeCell ref="J91:N91"/>
    <mergeCell ref="E92:N92"/>
    <mergeCell ref="F93:N93"/>
    <mergeCell ref="G94:N94"/>
    <mergeCell ref="H95:N95"/>
    <mergeCell ref="I96:N96"/>
    <mergeCell ref="F111:N111"/>
    <mergeCell ref="G112:N112"/>
    <mergeCell ref="H113:N113"/>
    <mergeCell ref="I114:N114"/>
    <mergeCell ref="J115:N115"/>
    <mergeCell ref="E116:N116"/>
    <mergeCell ref="F103:N103"/>
    <mergeCell ref="G104:N104"/>
    <mergeCell ref="H105:N105"/>
    <mergeCell ref="I106:N106"/>
    <mergeCell ref="J107:N107"/>
    <mergeCell ref="E110:N110"/>
    <mergeCell ref="I123:N123"/>
    <mergeCell ref="J124:N124"/>
    <mergeCell ref="D125:N125"/>
    <mergeCell ref="E126:N126"/>
    <mergeCell ref="F127:N127"/>
    <mergeCell ref="G128:N128"/>
    <mergeCell ref="F117:N117"/>
    <mergeCell ref="G118:N118"/>
    <mergeCell ref="H119:N119"/>
    <mergeCell ref="I120:N120"/>
    <mergeCell ref="J121:N121"/>
    <mergeCell ref="H122:N122"/>
    <mergeCell ref="J135:N135"/>
    <mergeCell ref="D138:N138"/>
    <mergeCell ref="E139:N139"/>
    <mergeCell ref="F140:N140"/>
    <mergeCell ref="G141:N141"/>
    <mergeCell ref="H142:N142"/>
    <mergeCell ref="H129:N129"/>
    <mergeCell ref="I130:N130"/>
    <mergeCell ref="J131:N131"/>
    <mergeCell ref="G132:N132"/>
    <mergeCell ref="H133:N133"/>
    <mergeCell ref="I134:N134"/>
    <mergeCell ref="I149:N149"/>
    <mergeCell ref="J150:N150"/>
    <mergeCell ref="D163:N163"/>
    <mergeCell ref="I143:N143"/>
    <mergeCell ref="J144:N144"/>
    <mergeCell ref="E145:N145"/>
    <mergeCell ref="F146:N146"/>
    <mergeCell ref="G147:N147"/>
    <mergeCell ref="H148:N148"/>
  </mergeCells>
  <pageMargins left="1.1811023622047201" right="0.39370078740157499" top="0.78740157480314998" bottom="0.59055118110236204" header="0.31496063461453899" footer="0.31496063461453899"/>
  <pageSetup paperSize="9" scale="50" fitToHeight="0" orientation="portrait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3"/>
  <sheetViews>
    <sheetView showGridLines="0" tabSelected="1" topLeftCell="A112" zoomScale="90" zoomScaleNormal="90" workbookViewId="0">
      <selection activeCell="X118" sqref="X118"/>
    </sheetView>
  </sheetViews>
  <sheetFormatPr defaultColWidth="9.140625" defaultRowHeight="12.75" x14ac:dyDescent="0.2"/>
  <cols>
    <col min="1" max="1" width="0.140625" style="1" customWidth="1"/>
    <col min="2" max="12" width="0" style="1" hidden="1" customWidth="1"/>
    <col min="13" max="13" width="53.28515625" style="1" customWidth="1"/>
    <col min="14" max="15" width="0" style="1" hidden="1" customWidth="1"/>
    <col min="16" max="16" width="3.28515625" style="1" customWidth="1"/>
    <col min="17" max="17" width="2.5703125" style="1" customWidth="1"/>
    <col min="18" max="18" width="3.28515625" style="1" customWidth="1"/>
    <col min="19" max="19" width="6.85546875" style="1" customWidth="1"/>
    <col min="20" max="20" width="5.42578125" style="1" customWidth="1"/>
    <col min="21" max="21" width="5.28515625" style="1" customWidth="1"/>
    <col min="22" max="22" width="7.7109375" style="253" customWidth="1"/>
    <col min="23" max="23" width="0" style="253" hidden="1" customWidth="1"/>
    <col min="24" max="25" width="13.140625" style="253" customWidth="1"/>
    <col min="26" max="26" width="12.85546875" style="253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56"/>
      <c r="W1" s="256"/>
      <c r="X1" s="256"/>
      <c r="Y1" s="257"/>
      <c r="Z1" s="258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2"/>
      <c r="L2" s="76"/>
      <c r="M2" s="76"/>
      <c r="N2" s="76"/>
      <c r="O2" s="76"/>
      <c r="P2" s="76"/>
      <c r="Q2" s="76"/>
      <c r="R2" s="76"/>
      <c r="S2" s="76"/>
      <c r="T2" s="76"/>
      <c r="U2" s="76"/>
      <c r="V2" s="258"/>
      <c r="W2" s="256"/>
      <c r="X2" s="259" t="s">
        <v>616</v>
      </c>
      <c r="Y2" s="257"/>
      <c r="Z2" s="258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258"/>
      <c r="W3" s="256"/>
      <c r="X3" s="259" t="s">
        <v>185</v>
      </c>
      <c r="Y3" s="257"/>
      <c r="Z3" s="258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258"/>
      <c r="W4" s="256"/>
      <c r="X4" s="259" t="s">
        <v>184</v>
      </c>
      <c r="Y4" s="257"/>
      <c r="Z4" s="260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258"/>
      <c r="W5" s="261"/>
      <c r="X5" s="259" t="s">
        <v>576</v>
      </c>
      <c r="Y5" s="262"/>
      <c r="Z5" s="26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258"/>
      <c r="W6" s="256"/>
      <c r="X6" s="259" t="s">
        <v>740</v>
      </c>
      <c r="Y6" s="257"/>
      <c r="Z6" s="258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256"/>
      <c r="W7" s="256"/>
      <c r="X7" s="256"/>
      <c r="Y7" s="257"/>
      <c r="Z7" s="260"/>
      <c r="AA7" s="3"/>
      <c r="AB7" s="2"/>
    </row>
    <row r="8" spans="1:28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11"/>
      <c r="N8" s="611"/>
      <c r="O8" s="611"/>
      <c r="P8" s="611"/>
      <c r="Q8" s="611"/>
      <c r="R8" s="611"/>
      <c r="S8" s="611"/>
      <c r="T8" s="611"/>
      <c r="U8" s="611"/>
      <c r="V8" s="612"/>
      <c r="W8" s="612"/>
      <c r="X8" s="612"/>
      <c r="Y8" s="612"/>
      <c r="Z8" s="264"/>
      <c r="AA8" s="3"/>
      <c r="AB8" s="2"/>
    </row>
    <row r="9" spans="1:28" ht="12.75" customHeight="1" x14ac:dyDescent="0.25">
      <c r="A9" s="78"/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947"/>
      <c r="N9" s="947"/>
      <c r="O9" s="947"/>
      <c r="P9" s="947"/>
      <c r="Q9" s="947"/>
      <c r="R9" s="947"/>
      <c r="S9" s="947"/>
      <c r="T9" s="947"/>
      <c r="U9" s="947"/>
      <c r="V9" s="947"/>
      <c r="W9" s="947"/>
      <c r="X9" s="947"/>
      <c r="Y9" s="947"/>
      <c r="Z9" s="947"/>
      <c r="AA9" s="3"/>
      <c r="AB9" s="2"/>
    </row>
    <row r="10" spans="1:28" ht="30.75" customHeight="1" x14ac:dyDescent="0.25">
      <c r="A10" s="78"/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948" t="s">
        <v>598</v>
      </c>
      <c r="N10" s="948"/>
      <c r="O10" s="948"/>
      <c r="P10" s="948"/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3"/>
      <c r="AB10" s="2"/>
    </row>
    <row r="11" spans="1:28" ht="12.75" customHeight="1" x14ac:dyDescent="0.2">
      <c r="A11" s="615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948" t="s">
        <v>191</v>
      </c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3"/>
      <c r="AB11" s="2"/>
    </row>
    <row r="12" spans="1:28" ht="12.75" customHeight="1" x14ac:dyDescent="0.2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  <c r="M12" s="948" t="s">
        <v>692</v>
      </c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3"/>
      <c r="AB12" s="2"/>
    </row>
    <row r="13" spans="1:28" ht="12.75" customHeight="1" x14ac:dyDescent="0.2">
      <c r="A13" s="21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8"/>
      <c r="M13" s="618"/>
      <c r="N13" s="618"/>
      <c r="O13" s="618"/>
      <c r="P13" s="618"/>
      <c r="Q13" s="618"/>
      <c r="R13" s="618"/>
      <c r="S13" s="618"/>
      <c r="T13" s="618"/>
      <c r="U13" s="618"/>
      <c r="V13" s="619"/>
      <c r="W13" s="619"/>
      <c r="X13" s="619"/>
      <c r="Y13" s="620"/>
      <c r="Z13" s="613"/>
      <c r="AA13" s="3"/>
      <c r="AB13" s="2"/>
    </row>
    <row r="14" spans="1:28" ht="12.75" customHeight="1" thickBot="1" x14ac:dyDescent="0.25">
      <c r="A14" s="7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265"/>
      <c r="W14" s="265"/>
      <c r="X14" s="265"/>
      <c r="Y14" s="266"/>
      <c r="Z14" s="267" t="s">
        <v>182</v>
      </c>
      <c r="AA14" s="3"/>
      <c r="AB14" s="2"/>
    </row>
    <row r="15" spans="1:28" ht="42" customHeight="1" thickBot="1" x14ac:dyDescent="0.25">
      <c r="A15" s="7"/>
      <c r="B15" s="66"/>
      <c r="C15" s="66"/>
      <c r="D15" s="66"/>
      <c r="E15" s="66"/>
      <c r="F15" s="66"/>
      <c r="G15" s="66"/>
      <c r="H15" s="66"/>
      <c r="I15" s="66"/>
      <c r="J15" s="66"/>
      <c r="K15" s="64"/>
      <c r="L15" s="64"/>
      <c r="M15" s="166" t="s">
        <v>181</v>
      </c>
      <c r="N15" s="62" t="s">
        <v>180</v>
      </c>
      <c r="O15" s="63" t="s">
        <v>177</v>
      </c>
      <c r="P15" s="869" t="s">
        <v>176</v>
      </c>
      <c r="Q15" s="869"/>
      <c r="R15" s="869"/>
      <c r="S15" s="869"/>
      <c r="T15" s="62" t="s">
        <v>179</v>
      </c>
      <c r="U15" s="61" t="s">
        <v>178</v>
      </c>
      <c r="V15" s="268" t="s">
        <v>175</v>
      </c>
      <c r="W15" s="269" t="s">
        <v>174</v>
      </c>
      <c r="X15" s="269" t="s">
        <v>625</v>
      </c>
      <c r="Y15" s="270" t="s">
        <v>691</v>
      </c>
      <c r="Z15" s="271" t="s">
        <v>731</v>
      </c>
      <c r="AA15" s="58"/>
      <c r="AB15" s="3"/>
    </row>
    <row r="16" spans="1:28" ht="16.5" customHeight="1" thickBot="1" x14ac:dyDescent="0.25">
      <c r="A16" s="170"/>
      <c r="B16" s="218"/>
      <c r="C16" s="218"/>
      <c r="D16" s="218"/>
      <c r="E16" s="218"/>
      <c r="F16" s="218"/>
      <c r="G16" s="218"/>
      <c r="H16" s="218"/>
      <c r="I16" s="218"/>
      <c r="J16" s="218"/>
      <c r="K16" s="219"/>
      <c r="L16" s="219"/>
      <c r="M16" s="220">
        <v>1</v>
      </c>
      <c r="N16" s="221">
        <v>2</v>
      </c>
      <c r="O16" s="222">
        <v>5</v>
      </c>
      <c r="P16" s="931">
        <v>2</v>
      </c>
      <c r="Q16" s="931"/>
      <c r="R16" s="931"/>
      <c r="S16" s="931"/>
      <c r="T16" s="221">
        <v>3</v>
      </c>
      <c r="U16" s="220">
        <v>4</v>
      </c>
      <c r="V16" s="254">
        <v>5</v>
      </c>
      <c r="W16" s="255">
        <v>7</v>
      </c>
      <c r="X16" s="255">
        <v>6</v>
      </c>
      <c r="Y16" s="255">
        <v>7</v>
      </c>
      <c r="Z16" s="255">
        <v>8</v>
      </c>
      <c r="AA16" s="49"/>
      <c r="AB16" s="3"/>
    </row>
    <row r="17" spans="1:28" ht="15" customHeight="1" x14ac:dyDescent="0.2">
      <c r="A17" s="21"/>
      <c r="B17" s="275"/>
      <c r="C17" s="276"/>
      <c r="D17" s="932" t="s">
        <v>137</v>
      </c>
      <c r="E17" s="933"/>
      <c r="F17" s="933"/>
      <c r="G17" s="933"/>
      <c r="H17" s="933"/>
      <c r="I17" s="933"/>
      <c r="J17" s="933"/>
      <c r="K17" s="933"/>
      <c r="L17" s="933"/>
      <c r="M17" s="933"/>
      <c r="N17" s="933"/>
      <c r="O17" s="175" t="s">
        <v>136</v>
      </c>
      <c r="P17" s="675" t="s">
        <v>133</v>
      </c>
      <c r="Q17" s="572" t="s">
        <v>6</v>
      </c>
      <c r="R17" s="676" t="s">
        <v>5</v>
      </c>
      <c r="S17" s="594" t="s">
        <v>4</v>
      </c>
      <c r="T17" s="675" t="s">
        <v>1</v>
      </c>
      <c r="U17" s="675" t="s">
        <v>1</v>
      </c>
      <c r="V17" s="629" t="s">
        <v>1</v>
      </c>
      <c r="W17" s="351"/>
      <c r="X17" s="690">
        <f>X18+X21+X25+X30+X34+X32</f>
        <v>247346.99999999997</v>
      </c>
      <c r="Y17" s="690">
        <f>Y18+Y21+Y25+Y30+Y34</f>
        <v>67100</v>
      </c>
      <c r="Z17" s="683">
        <f>Z18+Z21+Z25+Z30+Z34</f>
        <v>67100</v>
      </c>
      <c r="AA17" s="8"/>
      <c r="AB17" s="3"/>
    </row>
    <row r="18" spans="1:28" ht="115.5" customHeight="1" x14ac:dyDescent="0.2">
      <c r="A18" s="21"/>
      <c r="B18" s="229"/>
      <c r="C18" s="278"/>
      <c r="D18" s="227"/>
      <c r="E18" s="228"/>
      <c r="F18" s="277"/>
      <c r="G18" s="936" t="s">
        <v>135</v>
      </c>
      <c r="H18" s="936"/>
      <c r="I18" s="936"/>
      <c r="J18" s="936"/>
      <c r="K18" s="936"/>
      <c r="L18" s="936"/>
      <c r="M18" s="936"/>
      <c r="N18" s="936"/>
      <c r="O18" s="592" t="s">
        <v>134</v>
      </c>
      <c r="P18" s="41">
        <v>75</v>
      </c>
      <c r="Q18" s="115" t="s">
        <v>6</v>
      </c>
      <c r="R18" s="114" t="s">
        <v>5</v>
      </c>
      <c r="S18" s="116" t="s">
        <v>132</v>
      </c>
      <c r="T18" s="41" t="s">
        <v>1</v>
      </c>
      <c r="U18" s="41" t="s">
        <v>1</v>
      </c>
      <c r="V18" s="357" t="s">
        <v>1</v>
      </c>
      <c r="W18" s="623"/>
      <c r="X18" s="358">
        <f t="shared" ref="X18:Z19" si="0">X19</f>
        <v>21800</v>
      </c>
      <c r="Y18" s="358">
        <f t="shared" si="0"/>
        <v>21800</v>
      </c>
      <c r="Z18" s="359">
        <f t="shared" si="0"/>
        <v>21800</v>
      </c>
      <c r="AA18" s="8"/>
      <c r="AB18" s="3"/>
    </row>
    <row r="19" spans="1:28" ht="15" customHeight="1" x14ac:dyDescent="0.2">
      <c r="A19" s="21"/>
      <c r="B19" s="937" t="s">
        <v>138</v>
      </c>
      <c r="C19" s="937"/>
      <c r="D19" s="937"/>
      <c r="E19" s="937"/>
      <c r="F19" s="937"/>
      <c r="G19" s="937"/>
      <c r="H19" s="937"/>
      <c r="I19" s="937"/>
      <c r="J19" s="937"/>
      <c r="K19" s="937"/>
      <c r="L19" s="937"/>
      <c r="M19" s="937"/>
      <c r="N19" s="937"/>
      <c r="O19" s="175" t="s">
        <v>134</v>
      </c>
      <c r="P19" s="27">
        <v>75</v>
      </c>
      <c r="Q19" s="25" t="s">
        <v>6</v>
      </c>
      <c r="R19" s="24" t="s">
        <v>5</v>
      </c>
      <c r="S19" s="23">
        <v>59302</v>
      </c>
      <c r="T19" s="27">
        <v>3</v>
      </c>
      <c r="U19" s="27">
        <v>4</v>
      </c>
      <c r="V19" s="350" t="s">
        <v>1</v>
      </c>
      <c r="W19" s="351"/>
      <c r="X19" s="352">
        <f t="shared" si="0"/>
        <v>21800</v>
      </c>
      <c r="Y19" s="352">
        <f t="shared" si="0"/>
        <v>21800</v>
      </c>
      <c r="Z19" s="353">
        <f t="shared" si="0"/>
        <v>21800</v>
      </c>
      <c r="AA19" s="8"/>
      <c r="AB19" s="3"/>
    </row>
    <row r="20" spans="1:28" ht="29.25" customHeight="1" x14ac:dyDescent="0.2">
      <c r="A20" s="21"/>
      <c r="B20" s="938" t="s">
        <v>57</v>
      </c>
      <c r="C20" s="938"/>
      <c r="D20" s="938"/>
      <c r="E20" s="938"/>
      <c r="F20" s="938"/>
      <c r="G20" s="938"/>
      <c r="H20" s="938"/>
      <c r="I20" s="938"/>
      <c r="J20" s="938"/>
      <c r="K20" s="938"/>
      <c r="L20" s="938"/>
      <c r="M20" s="938"/>
      <c r="N20" s="938"/>
      <c r="O20" s="175" t="s">
        <v>134</v>
      </c>
      <c r="P20" s="14">
        <v>75</v>
      </c>
      <c r="Q20" s="11" t="s">
        <v>6</v>
      </c>
      <c r="R20" s="10" t="s">
        <v>5</v>
      </c>
      <c r="S20" s="9">
        <v>59302</v>
      </c>
      <c r="T20" s="14">
        <v>3</v>
      </c>
      <c r="U20" s="14">
        <v>4</v>
      </c>
      <c r="V20" s="354" t="s">
        <v>52</v>
      </c>
      <c r="W20" s="351"/>
      <c r="X20" s="355">
        <v>21800</v>
      </c>
      <c r="Y20" s="355">
        <v>21800</v>
      </c>
      <c r="Z20" s="356">
        <v>21800</v>
      </c>
      <c r="AA20" s="8"/>
      <c r="AB20" s="3"/>
    </row>
    <row r="21" spans="1:28" ht="15" customHeight="1" x14ac:dyDescent="0.2">
      <c r="A21" s="21"/>
      <c r="B21" s="229"/>
      <c r="C21" s="278"/>
      <c r="D21" s="227"/>
      <c r="E21" s="228"/>
      <c r="F21" s="277"/>
      <c r="G21" s="936" t="s">
        <v>161</v>
      </c>
      <c r="H21" s="936"/>
      <c r="I21" s="936"/>
      <c r="J21" s="936"/>
      <c r="K21" s="936"/>
      <c r="L21" s="936"/>
      <c r="M21" s="936"/>
      <c r="N21" s="936"/>
      <c r="O21" s="175" t="s">
        <v>160</v>
      </c>
      <c r="P21" s="41" t="s">
        <v>133</v>
      </c>
      <c r="Q21" s="115" t="s">
        <v>6</v>
      </c>
      <c r="R21" s="114" t="s">
        <v>5</v>
      </c>
      <c r="S21" s="116" t="s">
        <v>159</v>
      </c>
      <c r="T21" s="41" t="s">
        <v>1</v>
      </c>
      <c r="U21" s="41" t="s">
        <v>1</v>
      </c>
      <c r="V21" s="357" t="s">
        <v>1</v>
      </c>
      <c r="W21" s="351"/>
      <c r="X21" s="358">
        <f t="shared" ref="X21:Z21" si="1">X22</f>
        <v>4999.71</v>
      </c>
      <c r="Y21" s="358">
        <f t="shared" si="1"/>
        <v>5300</v>
      </c>
      <c r="Z21" s="359">
        <f t="shared" si="1"/>
        <v>5300</v>
      </c>
      <c r="AA21" s="8"/>
      <c r="AB21" s="3"/>
    </row>
    <row r="22" spans="1:28" ht="15" customHeight="1" x14ac:dyDescent="0.2">
      <c r="A22" s="21"/>
      <c r="B22" s="937" t="s">
        <v>162</v>
      </c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175" t="s">
        <v>160</v>
      </c>
      <c r="P22" s="27" t="s">
        <v>133</v>
      </c>
      <c r="Q22" s="25" t="s">
        <v>6</v>
      </c>
      <c r="R22" s="24" t="s">
        <v>5</v>
      </c>
      <c r="S22" s="23" t="s">
        <v>159</v>
      </c>
      <c r="T22" s="27">
        <v>1</v>
      </c>
      <c r="U22" s="27">
        <v>13</v>
      </c>
      <c r="V22" s="350" t="s">
        <v>1</v>
      </c>
      <c r="W22" s="351"/>
      <c r="X22" s="352">
        <f>X23+X24</f>
        <v>4999.71</v>
      </c>
      <c r="Y22" s="352">
        <f>Y23+Y24</f>
        <v>5300</v>
      </c>
      <c r="Z22" s="353">
        <f>Z23+Z24</f>
        <v>5300</v>
      </c>
      <c r="AA22" s="8"/>
      <c r="AB22" s="3"/>
    </row>
    <row r="23" spans="1:28" ht="15" customHeight="1" x14ac:dyDescent="0.2">
      <c r="A23" s="21"/>
      <c r="B23" s="938" t="s">
        <v>155</v>
      </c>
      <c r="C23" s="938"/>
      <c r="D23" s="938"/>
      <c r="E23" s="938"/>
      <c r="F23" s="938"/>
      <c r="G23" s="938"/>
      <c r="H23" s="938"/>
      <c r="I23" s="938"/>
      <c r="J23" s="938"/>
      <c r="K23" s="938"/>
      <c r="L23" s="938"/>
      <c r="M23" s="938"/>
      <c r="N23" s="938"/>
      <c r="O23" s="175" t="s">
        <v>160</v>
      </c>
      <c r="P23" s="14" t="s">
        <v>133</v>
      </c>
      <c r="Q23" s="11" t="s">
        <v>6</v>
      </c>
      <c r="R23" s="10" t="s">
        <v>5</v>
      </c>
      <c r="S23" s="9" t="s">
        <v>159</v>
      </c>
      <c r="T23" s="14">
        <v>1</v>
      </c>
      <c r="U23" s="14">
        <v>13</v>
      </c>
      <c r="V23" s="354" t="s">
        <v>152</v>
      </c>
      <c r="W23" s="351"/>
      <c r="X23" s="355">
        <v>4300</v>
      </c>
      <c r="Y23" s="355">
        <v>4300</v>
      </c>
      <c r="Z23" s="356">
        <v>4300</v>
      </c>
      <c r="AA23" s="8"/>
      <c r="AB23" s="3"/>
    </row>
    <row r="24" spans="1:28" ht="15" customHeight="1" x14ac:dyDescent="0.2">
      <c r="A24" s="21"/>
      <c r="B24" s="229"/>
      <c r="C24" s="621"/>
      <c r="D24" s="622"/>
      <c r="E24" s="622"/>
      <c r="F24" s="621"/>
      <c r="G24" s="229"/>
      <c r="H24" s="229"/>
      <c r="I24" s="229"/>
      <c r="J24" s="229"/>
      <c r="K24" s="229"/>
      <c r="L24" s="229"/>
      <c r="M24" s="152" t="s">
        <v>155</v>
      </c>
      <c r="N24" s="229"/>
      <c r="O24" s="175"/>
      <c r="P24" s="608">
        <v>75</v>
      </c>
      <c r="Q24" s="11">
        <v>0</v>
      </c>
      <c r="R24" s="609">
        <v>0</v>
      </c>
      <c r="S24" s="570">
        <v>90009</v>
      </c>
      <c r="T24" s="608">
        <v>1</v>
      </c>
      <c r="U24" s="608">
        <v>13</v>
      </c>
      <c r="V24" s="719">
        <v>850</v>
      </c>
      <c r="W24" s="351"/>
      <c r="X24" s="355">
        <v>699.71</v>
      </c>
      <c r="Y24" s="355">
        <v>1000</v>
      </c>
      <c r="Z24" s="356">
        <v>1000</v>
      </c>
      <c r="AA24" s="8"/>
      <c r="AB24" s="3"/>
    </row>
    <row r="25" spans="1:28" ht="15" customHeight="1" x14ac:dyDescent="0.2">
      <c r="A25" s="21"/>
      <c r="B25" s="229"/>
      <c r="C25" s="278"/>
      <c r="D25" s="227"/>
      <c r="E25" s="228"/>
      <c r="F25" s="277"/>
      <c r="G25" s="936" t="s">
        <v>158</v>
      </c>
      <c r="H25" s="936"/>
      <c r="I25" s="936"/>
      <c r="J25" s="936"/>
      <c r="K25" s="936"/>
      <c r="L25" s="936"/>
      <c r="M25" s="936"/>
      <c r="N25" s="936"/>
      <c r="O25" s="175" t="s">
        <v>154</v>
      </c>
      <c r="P25" s="41" t="s">
        <v>133</v>
      </c>
      <c r="Q25" s="115" t="s">
        <v>6</v>
      </c>
      <c r="R25" s="114" t="s">
        <v>5</v>
      </c>
      <c r="S25" s="116" t="s">
        <v>153</v>
      </c>
      <c r="T25" s="41" t="s">
        <v>1</v>
      </c>
      <c r="U25" s="41" t="s">
        <v>1</v>
      </c>
      <c r="V25" s="357" t="s">
        <v>1</v>
      </c>
      <c r="W25" s="623"/>
      <c r="X25" s="358">
        <f>X26</f>
        <v>163847.28999999998</v>
      </c>
      <c r="Y25" s="358">
        <f>Y26</f>
        <v>40000</v>
      </c>
      <c r="Z25" s="359">
        <f>Z26</f>
        <v>40000</v>
      </c>
      <c r="AA25" s="8"/>
      <c r="AB25" s="3"/>
    </row>
    <row r="26" spans="1:28" ht="15" customHeight="1" x14ac:dyDescent="0.2">
      <c r="A26" s="21"/>
      <c r="B26" s="937" t="s">
        <v>162</v>
      </c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175" t="s">
        <v>154</v>
      </c>
      <c r="P26" s="27" t="s">
        <v>133</v>
      </c>
      <c r="Q26" s="25" t="s">
        <v>6</v>
      </c>
      <c r="R26" s="24" t="s">
        <v>5</v>
      </c>
      <c r="S26" s="23" t="s">
        <v>153</v>
      </c>
      <c r="T26" s="27">
        <v>1</v>
      </c>
      <c r="U26" s="27">
        <v>13</v>
      </c>
      <c r="V26" s="350" t="s">
        <v>1</v>
      </c>
      <c r="W26" s="351"/>
      <c r="X26" s="352">
        <f>X27+X28+X29</f>
        <v>163847.28999999998</v>
      </c>
      <c r="Y26" s="352">
        <f>Y27+Y28+Y29</f>
        <v>40000</v>
      </c>
      <c r="Z26" s="353">
        <f>Z27+Z28+Z29</f>
        <v>40000</v>
      </c>
      <c r="AA26" s="8"/>
      <c r="AB26" s="3"/>
    </row>
    <row r="27" spans="1:28" ht="29.25" customHeight="1" x14ac:dyDescent="0.2">
      <c r="A27" s="21"/>
      <c r="B27" s="937" t="s">
        <v>57</v>
      </c>
      <c r="C27" s="937"/>
      <c r="D27" s="937"/>
      <c r="E27" s="937"/>
      <c r="F27" s="937"/>
      <c r="G27" s="937"/>
      <c r="H27" s="937"/>
      <c r="I27" s="937"/>
      <c r="J27" s="937"/>
      <c r="K27" s="937"/>
      <c r="L27" s="937"/>
      <c r="M27" s="937"/>
      <c r="N27" s="937"/>
      <c r="O27" s="175" t="s">
        <v>154</v>
      </c>
      <c r="P27" s="27" t="s">
        <v>133</v>
      </c>
      <c r="Q27" s="25" t="s">
        <v>6</v>
      </c>
      <c r="R27" s="24" t="s">
        <v>5</v>
      </c>
      <c r="S27" s="23" t="s">
        <v>153</v>
      </c>
      <c r="T27" s="27">
        <v>1</v>
      </c>
      <c r="U27" s="27">
        <v>13</v>
      </c>
      <c r="V27" s="350" t="s">
        <v>52</v>
      </c>
      <c r="W27" s="351"/>
      <c r="X27" s="360">
        <v>40000</v>
      </c>
      <c r="Y27" s="360">
        <v>40000</v>
      </c>
      <c r="Z27" s="361">
        <v>40000</v>
      </c>
      <c r="AA27" s="8"/>
      <c r="AB27" s="3"/>
    </row>
    <row r="28" spans="1:28" ht="15" customHeight="1" x14ac:dyDescent="0.2">
      <c r="A28" s="21"/>
      <c r="B28" s="937" t="s">
        <v>157</v>
      </c>
      <c r="C28" s="937"/>
      <c r="D28" s="937"/>
      <c r="E28" s="937"/>
      <c r="F28" s="937"/>
      <c r="G28" s="937"/>
      <c r="H28" s="937"/>
      <c r="I28" s="937"/>
      <c r="J28" s="937"/>
      <c r="K28" s="937"/>
      <c r="L28" s="937"/>
      <c r="M28" s="937"/>
      <c r="N28" s="937"/>
      <c r="O28" s="175" t="s">
        <v>154</v>
      </c>
      <c r="P28" s="27" t="s">
        <v>133</v>
      </c>
      <c r="Q28" s="25" t="s">
        <v>6</v>
      </c>
      <c r="R28" s="24" t="s">
        <v>5</v>
      </c>
      <c r="S28" s="23">
        <v>90009</v>
      </c>
      <c r="T28" s="27">
        <v>1</v>
      </c>
      <c r="U28" s="27">
        <v>13</v>
      </c>
      <c r="V28" s="350" t="s">
        <v>156</v>
      </c>
      <c r="W28" s="351"/>
      <c r="X28" s="360">
        <v>18378</v>
      </c>
      <c r="Y28" s="360"/>
      <c r="Z28" s="361"/>
      <c r="AA28" s="8"/>
      <c r="AB28" s="3"/>
    </row>
    <row r="29" spans="1:28" ht="15" customHeight="1" x14ac:dyDescent="0.2">
      <c r="A29" s="21"/>
      <c r="B29" s="938" t="s">
        <v>155</v>
      </c>
      <c r="C29" s="938"/>
      <c r="D29" s="938"/>
      <c r="E29" s="938"/>
      <c r="F29" s="938"/>
      <c r="G29" s="938"/>
      <c r="H29" s="938"/>
      <c r="I29" s="938"/>
      <c r="J29" s="938"/>
      <c r="K29" s="938"/>
      <c r="L29" s="938"/>
      <c r="M29" s="938"/>
      <c r="N29" s="938"/>
      <c r="O29" s="175" t="s">
        <v>154</v>
      </c>
      <c r="P29" s="14" t="s">
        <v>133</v>
      </c>
      <c r="Q29" s="11" t="s">
        <v>6</v>
      </c>
      <c r="R29" s="10" t="s">
        <v>5</v>
      </c>
      <c r="S29" s="9">
        <v>90009</v>
      </c>
      <c r="T29" s="14">
        <v>1</v>
      </c>
      <c r="U29" s="14">
        <v>13</v>
      </c>
      <c r="V29" s="354" t="s">
        <v>152</v>
      </c>
      <c r="W29" s="351"/>
      <c r="X29" s="355">
        <v>105469.29</v>
      </c>
      <c r="Y29" s="355"/>
      <c r="Z29" s="356"/>
      <c r="AA29" s="8"/>
      <c r="AB29" s="3"/>
    </row>
    <row r="30" spans="1:28" ht="30.75" customHeight="1" x14ac:dyDescent="0.2">
      <c r="A30" s="21"/>
      <c r="B30" s="230"/>
      <c r="C30" s="624"/>
      <c r="D30" s="230"/>
      <c r="E30" s="229"/>
      <c r="F30" s="229"/>
      <c r="G30" s="229"/>
      <c r="H30" s="229"/>
      <c r="I30" s="229"/>
      <c r="J30" s="229"/>
      <c r="K30" s="229"/>
      <c r="L30" s="229"/>
      <c r="M30" s="610" t="s">
        <v>587</v>
      </c>
      <c r="N30" s="610"/>
      <c r="O30" s="175"/>
      <c r="P30" s="608">
        <v>75</v>
      </c>
      <c r="Q30" s="11">
        <v>0</v>
      </c>
      <c r="R30" s="609">
        <v>0</v>
      </c>
      <c r="S30" s="9">
        <v>90003</v>
      </c>
      <c r="T30" s="608"/>
      <c r="U30" s="608"/>
      <c r="V30" s="354"/>
      <c r="W30" s="351"/>
      <c r="X30" s="625">
        <f>X31</f>
        <v>0</v>
      </c>
      <c r="Y30" s="625">
        <f>Y31</f>
        <v>0</v>
      </c>
      <c r="Z30" s="626">
        <f>Z31</f>
        <v>0</v>
      </c>
      <c r="AA30" s="8"/>
      <c r="AB30" s="3"/>
    </row>
    <row r="31" spans="1:28" ht="31.5" customHeight="1" x14ac:dyDescent="0.2">
      <c r="A31" s="21"/>
      <c r="B31" s="230"/>
      <c r="C31" s="624"/>
      <c r="D31" s="230"/>
      <c r="E31" s="229"/>
      <c r="F31" s="229"/>
      <c r="G31" s="229"/>
      <c r="H31" s="229"/>
      <c r="I31" s="229"/>
      <c r="J31" s="229"/>
      <c r="K31" s="229"/>
      <c r="L31" s="229"/>
      <c r="M31" s="610" t="s">
        <v>57</v>
      </c>
      <c r="N31" s="610"/>
      <c r="O31" s="175"/>
      <c r="P31" s="608">
        <v>75</v>
      </c>
      <c r="Q31" s="11">
        <v>0</v>
      </c>
      <c r="R31" s="609">
        <v>0</v>
      </c>
      <c r="S31" s="9">
        <v>90003</v>
      </c>
      <c r="T31" s="608">
        <v>3</v>
      </c>
      <c r="U31" s="608">
        <v>14</v>
      </c>
      <c r="V31" s="719">
        <v>240</v>
      </c>
      <c r="W31" s="351"/>
      <c r="X31" s="355"/>
      <c r="Y31" s="355"/>
      <c r="Z31" s="356"/>
      <c r="AA31" s="8"/>
      <c r="AB31" s="3"/>
    </row>
    <row r="32" spans="1:28" ht="47.25" customHeight="1" x14ac:dyDescent="0.25">
      <c r="A32" s="21"/>
      <c r="B32" s="230"/>
      <c r="C32" s="624"/>
      <c r="D32" s="230"/>
      <c r="E32" s="229"/>
      <c r="F32" s="229"/>
      <c r="G32" s="229"/>
      <c r="H32" s="229"/>
      <c r="I32" s="229"/>
      <c r="J32" s="229"/>
      <c r="K32" s="229"/>
      <c r="L32" s="229"/>
      <c r="M32" s="727" t="s">
        <v>639</v>
      </c>
      <c r="N32" s="708"/>
      <c r="O32" s="175"/>
      <c r="P32" s="691">
        <v>77</v>
      </c>
      <c r="Q32" s="11">
        <v>0</v>
      </c>
      <c r="R32" s="692">
        <v>0</v>
      </c>
      <c r="S32" s="9">
        <v>61002</v>
      </c>
      <c r="T32" s="691"/>
      <c r="U32" s="691"/>
      <c r="V32" s="354"/>
      <c r="W32" s="351"/>
      <c r="X32" s="625">
        <f>X33</f>
        <v>56700</v>
      </c>
      <c r="Y32" s="625"/>
      <c r="Z32" s="626"/>
      <c r="AA32" s="8"/>
      <c r="AB32" s="3"/>
    </row>
    <row r="33" spans="1:28" ht="24.75" customHeight="1" x14ac:dyDescent="0.2">
      <c r="A33" s="21"/>
      <c r="B33" s="230"/>
      <c r="C33" s="624"/>
      <c r="D33" s="230"/>
      <c r="E33" s="229"/>
      <c r="F33" s="229"/>
      <c r="G33" s="229"/>
      <c r="H33" s="229"/>
      <c r="I33" s="229"/>
      <c r="J33" s="229"/>
      <c r="K33" s="229"/>
      <c r="L33" s="229"/>
      <c r="M33" s="708" t="s">
        <v>423</v>
      </c>
      <c r="N33" s="708"/>
      <c r="O33" s="175"/>
      <c r="P33" s="691">
        <v>77</v>
      </c>
      <c r="Q33" s="11">
        <v>0</v>
      </c>
      <c r="R33" s="692">
        <v>0</v>
      </c>
      <c r="S33" s="9">
        <v>61002</v>
      </c>
      <c r="T33" s="691">
        <v>1</v>
      </c>
      <c r="U33" s="691">
        <v>6</v>
      </c>
      <c r="V33" s="719">
        <v>540</v>
      </c>
      <c r="W33" s="351"/>
      <c r="X33" s="355">
        <v>56700</v>
      </c>
      <c r="Y33" s="355"/>
      <c r="Z33" s="356"/>
      <c r="AA33" s="8"/>
      <c r="AB33" s="3"/>
    </row>
    <row r="34" spans="1:28" ht="22.5" customHeight="1" x14ac:dyDescent="0.2">
      <c r="A34" s="21"/>
      <c r="B34" s="230"/>
      <c r="C34" s="624"/>
      <c r="D34" s="230"/>
      <c r="E34" s="229"/>
      <c r="F34" s="229"/>
      <c r="G34" s="229"/>
      <c r="H34" s="229"/>
      <c r="I34" s="229"/>
      <c r="J34" s="229"/>
      <c r="K34" s="229"/>
      <c r="L34" s="229"/>
      <c r="M34" s="648" t="s">
        <v>604</v>
      </c>
      <c r="N34" s="648"/>
      <c r="O34" s="175"/>
      <c r="P34" s="646">
        <v>75</v>
      </c>
      <c r="Q34" s="11">
        <v>0</v>
      </c>
      <c r="R34" s="647">
        <v>0</v>
      </c>
      <c r="S34" s="9">
        <v>20001</v>
      </c>
      <c r="T34" s="646"/>
      <c r="U34" s="646"/>
      <c r="V34" s="354"/>
      <c r="W34" s="351"/>
      <c r="X34" s="625">
        <f t="shared" ref="X34:Z36" si="2">X35</f>
        <v>0</v>
      </c>
      <c r="Y34" s="625">
        <f t="shared" si="2"/>
        <v>0</v>
      </c>
      <c r="Z34" s="626">
        <f t="shared" si="2"/>
        <v>0</v>
      </c>
      <c r="AA34" s="8"/>
      <c r="AB34" s="3"/>
    </row>
    <row r="35" spans="1:28" ht="26.25" customHeight="1" x14ac:dyDescent="0.2">
      <c r="A35" s="21"/>
      <c r="B35" s="230"/>
      <c r="C35" s="624"/>
      <c r="D35" s="230"/>
      <c r="E35" s="229"/>
      <c r="F35" s="229"/>
      <c r="G35" s="229"/>
      <c r="H35" s="229"/>
      <c r="I35" s="229"/>
      <c r="J35" s="229"/>
      <c r="K35" s="229"/>
      <c r="L35" s="229"/>
      <c r="M35" s="648" t="s">
        <v>25</v>
      </c>
      <c r="N35" s="648"/>
      <c r="O35" s="175"/>
      <c r="P35" s="646">
        <v>75</v>
      </c>
      <c r="Q35" s="11">
        <v>0</v>
      </c>
      <c r="R35" s="647">
        <v>0</v>
      </c>
      <c r="S35" s="9">
        <v>20001</v>
      </c>
      <c r="T35" s="646"/>
      <c r="U35" s="646"/>
      <c r="V35" s="354"/>
      <c r="W35" s="351"/>
      <c r="X35" s="625">
        <f t="shared" si="2"/>
        <v>0</v>
      </c>
      <c r="Y35" s="625">
        <f t="shared" si="2"/>
        <v>0</v>
      </c>
      <c r="Z35" s="626">
        <f t="shared" si="2"/>
        <v>0</v>
      </c>
      <c r="AA35" s="8"/>
      <c r="AB35" s="3"/>
    </row>
    <row r="36" spans="1:28" ht="19.5" customHeight="1" x14ac:dyDescent="0.2">
      <c r="A36" s="21"/>
      <c r="B36" s="230"/>
      <c r="C36" s="624"/>
      <c r="D36" s="230"/>
      <c r="E36" s="229"/>
      <c r="F36" s="229"/>
      <c r="G36" s="229"/>
      <c r="H36" s="229"/>
      <c r="I36" s="229"/>
      <c r="J36" s="229"/>
      <c r="K36" s="229"/>
      <c r="L36" s="229"/>
      <c r="M36" s="648" t="s">
        <v>28</v>
      </c>
      <c r="N36" s="648"/>
      <c r="O36" s="175"/>
      <c r="P36" s="646">
        <v>75</v>
      </c>
      <c r="Q36" s="11">
        <v>0</v>
      </c>
      <c r="R36" s="647">
        <v>0</v>
      </c>
      <c r="S36" s="9">
        <v>20001</v>
      </c>
      <c r="T36" s="646">
        <v>10</v>
      </c>
      <c r="U36" s="646">
        <v>1</v>
      </c>
      <c r="V36" s="354"/>
      <c r="W36" s="351"/>
      <c r="X36" s="625">
        <f t="shared" si="2"/>
        <v>0</v>
      </c>
      <c r="Y36" s="625">
        <f t="shared" si="2"/>
        <v>0</v>
      </c>
      <c r="Z36" s="626">
        <f t="shared" si="2"/>
        <v>0</v>
      </c>
      <c r="AA36" s="8"/>
      <c r="AB36" s="3"/>
    </row>
    <row r="37" spans="1:28" ht="15" customHeight="1" x14ac:dyDescent="0.2">
      <c r="A37" s="21"/>
      <c r="B37" s="230"/>
      <c r="C37" s="624"/>
      <c r="D37" s="230"/>
      <c r="E37" s="229"/>
      <c r="F37" s="229"/>
      <c r="G37" s="229"/>
      <c r="H37" s="229"/>
      <c r="I37" s="229"/>
      <c r="J37" s="229"/>
      <c r="K37" s="229"/>
      <c r="L37" s="229"/>
      <c r="M37" s="610" t="s">
        <v>24</v>
      </c>
      <c r="N37" s="610"/>
      <c r="O37" s="175"/>
      <c r="P37" s="608">
        <v>75</v>
      </c>
      <c r="Q37" s="11">
        <v>0</v>
      </c>
      <c r="R37" s="609">
        <v>0</v>
      </c>
      <c r="S37" s="9">
        <v>20001</v>
      </c>
      <c r="T37" s="608">
        <v>10</v>
      </c>
      <c r="U37" s="608">
        <v>1</v>
      </c>
      <c r="V37" s="636">
        <v>310</v>
      </c>
      <c r="W37" s="351"/>
      <c r="X37" s="355"/>
      <c r="Y37" s="355"/>
      <c r="Z37" s="356"/>
      <c r="AA37" s="8"/>
      <c r="AB37" s="3"/>
    </row>
    <row r="38" spans="1:28" ht="29.25" customHeight="1" x14ac:dyDescent="0.2">
      <c r="A38" s="21"/>
      <c r="B38" s="230"/>
      <c r="C38" s="231"/>
      <c r="D38" s="934" t="s">
        <v>629</v>
      </c>
      <c r="E38" s="935"/>
      <c r="F38" s="935"/>
      <c r="G38" s="935"/>
      <c r="H38" s="935"/>
      <c r="I38" s="935"/>
      <c r="J38" s="935"/>
      <c r="K38" s="935"/>
      <c r="L38" s="935"/>
      <c r="M38" s="935"/>
      <c r="N38" s="935"/>
      <c r="O38" s="592" t="s">
        <v>49</v>
      </c>
      <c r="P38" s="33" t="s">
        <v>33</v>
      </c>
      <c r="Q38" s="118" t="s">
        <v>6</v>
      </c>
      <c r="R38" s="117" t="s">
        <v>5</v>
      </c>
      <c r="S38" s="119" t="s">
        <v>4</v>
      </c>
      <c r="T38" s="33" t="s">
        <v>1</v>
      </c>
      <c r="U38" s="33" t="s">
        <v>1</v>
      </c>
      <c r="V38" s="362" t="s">
        <v>1</v>
      </c>
      <c r="W38" s="623"/>
      <c r="X38" s="363">
        <f>X39+X44</f>
        <v>3205500</v>
      </c>
      <c r="Y38" s="363">
        <f>Y39+Y44</f>
        <v>3205500</v>
      </c>
      <c r="Z38" s="364">
        <f>Z39+Z44</f>
        <v>3208000</v>
      </c>
      <c r="AA38" s="8"/>
      <c r="AB38" s="3"/>
    </row>
    <row r="39" spans="1:28" ht="15" customHeight="1" x14ac:dyDescent="0.2">
      <c r="A39" s="21"/>
      <c r="B39" s="223"/>
      <c r="C39" s="224"/>
      <c r="D39" s="232"/>
      <c r="E39" s="939" t="s">
        <v>48</v>
      </c>
      <c r="F39" s="940"/>
      <c r="G39" s="940"/>
      <c r="H39" s="940"/>
      <c r="I39" s="940"/>
      <c r="J39" s="940"/>
      <c r="K39" s="940"/>
      <c r="L39" s="940"/>
      <c r="M39" s="940"/>
      <c r="N39" s="940"/>
      <c r="O39" s="175" t="s">
        <v>47</v>
      </c>
      <c r="P39" s="236" t="s">
        <v>33</v>
      </c>
      <c r="Q39" s="234" t="s">
        <v>42</v>
      </c>
      <c r="R39" s="233" t="s">
        <v>5</v>
      </c>
      <c r="S39" s="235" t="s">
        <v>4</v>
      </c>
      <c r="T39" s="236" t="s">
        <v>1</v>
      </c>
      <c r="U39" s="236" t="s">
        <v>1</v>
      </c>
      <c r="V39" s="365" t="s">
        <v>1</v>
      </c>
      <c r="W39" s="351"/>
      <c r="X39" s="352">
        <f t="shared" ref="X39:Z41" si="3">X40</f>
        <v>0</v>
      </c>
      <c r="Y39" s="352">
        <f t="shared" si="3"/>
        <v>0</v>
      </c>
      <c r="Z39" s="353">
        <f t="shared" si="3"/>
        <v>0</v>
      </c>
      <c r="AA39" s="8"/>
      <c r="AB39" s="3"/>
    </row>
    <row r="40" spans="1:28" ht="15" customHeight="1" x14ac:dyDescent="0.2">
      <c r="A40" s="21"/>
      <c r="B40" s="223"/>
      <c r="C40" s="224"/>
      <c r="D40" s="237"/>
      <c r="E40" s="238"/>
      <c r="F40" s="941" t="s">
        <v>46</v>
      </c>
      <c r="G40" s="942"/>
      <c r="H40" s="942"/>
      <c r="I40" s="942"/>
      <c r="J40" s="942"/>
      <c r="K40" s="942"/>
      <c r="L40" s="942"/>
      <c r="M40" s="942"/>
      <c r="N40" s="942"/>
      <c r="O40" s="175" t="s">
        <v>45</v>
      </c>
      <c r="P40" s="27" t="s">
        <v>33</v>
      </c>
      <c r="Q40" s="25" t="s">
        <v>42</v>
      </c>
      <c r="R40" s="24" t="s">
        <v>9</v>
      </c>
      <c r="S40" s="23" t="s">
        <v>4</v>
      </c>
      <c r="T40" s="27" t="s">
        <v>1</v>
      </c>
      <c r="U40" s="27" t="s">
        <v>1</v>
      </c>
      <c r="V40" s="350" t="s">
        <v>1</v>
      </c>
      <c r="W40" s="351"/>
      <c r="X40" s="352">
        <f t="shared" si="3"/>
        <v>0</v>
      </c>
      <c r="Y40" s="352">
        <f t="shared" si="3"/>
        <v>0</v>
      </c>
      <c r="Z40" s="353">
        <f t="shared" si="3"/>
        <v>0</v>
      </c>
      <c r="AA40" s="8"/>
      <c r="AB40" s="3"/>
    </row>
    <row r="41" spans="1:28" ht="15" customHeight="1" x14ac:dyDescent="0.2">
      <c r="A41" s="21"/>
      <c r="B41" s="225"/>
      <c r="C41" s="226"/>
      <c r="D41" s="239"/>
      <c r="E41" s="240"/>
      <c r="F41" s="277"/>
      <c r="G41" s="942" t="s">
        <v>44</v>
      </c>
      <c r="H41" s="942"/>
      <c r="I41" s="942"/>
      <c r="J41" s="942"/>
      <c r="K41" s="942"/>
      <c r="L41" s="942"/>
      <c r="M41" s="942"/>
      <c r="N41" s="942"/>
      <c r="O41" s="175" t="s">
        <v>43</v>
      </c>
      <c r="P41" s="27" t="s">
        <v>33</v>
      </c>
      <c r="Q41" s="25" t="s">
        <v>42</v>
      </c>
      <c r="R41" s="24" t="s">
        <v>9</v>
      </c>
      <c r="S41" s="23" t="s">
        <v>41</v>
      </c>
      <c r="T41" s="27" t="s">
        <v>1</v>
      </c>
      <c r="U41" s="27" t="s">
        <v>1</v>
      </c>
      <c r="V41" s="350" t="s">
        <v>1</v>
      </c>
      <c r="W41" s="351"/>
      <c r="X41" s="352">
        <f t="shared" si="3"/>
        <v>0</v>
      </c>
      <c r="Y41" s="352">
        <f t="shared" si="3"/>
        <v>0</v>
      </c>
      <c r="Z41" s="353">
        <f t="shared" si="3"/>
        <v>0</v>
      </c>
      <c r="AA41" s="8"/>
      <c r="AB41" s="3"/>
    </row>
    <row r="42" spans="1:28" ht="15" customHeight="1" x14ac:dyDescent="0.2">
      <c r="A42" s="21"/>
      <c r="B42" s="937" t="s">
        <v>50</v>
      </c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175" t="s">
        <v>43</v>
      </c>
      <c r="P42" s="27" t="s">
        <v>33</v>
      </c>
      <c r="Q42" s="25" t="s">
        <v>42</v>
      </c>
      <c r="R42" s="24" t="s">
        <v>9</v>
      </c>
      <c r="S42" s="23" t="s">
        <v>41</v>
      </c>
      <c r="T42" s="27">
        <v>8</v>
      </c>
      <c r="U42" s="27">
        <v>1</v>
      </c>
      <c r="V42" s="350" t="s">
        <v>1</v>
      </c>
      <c r="W42" s="351"/>
      <c r="X42" s="352">
        <f>X43</f>
        <v>0</v>
      </c>
      <c r="Y42" s="352">
        <f>Y43</f>
        <v>0</v>
      </c>
      <c r="Z42" s="353">
        <f>Z43</f>
        <v>0</v>
      </c>
      <c r="AA42" s="8"/>
      <c r="AB42" s="3"/>
    </row>
    <row r="43" spans="1:28" ht="15" customHeight="1" x14ac:dyDescent="0.2">
      <c r="A43" s="21"/>
      <c r="B43" s="938" t="s">
        <v>35</v>
      </c>
      <c r="C43" s="938"/>
      <c r="D43" s="938"/>
      <c r="E43" s="938"/>
      <c r="F43" s="938"/>
      <c r="G43" s="938"/>
      <c r="H43" s="938"/>
      <c r="I43" s="938"/>
      <c r="J43" s="938"/>
      <c r="K43" s="938"/>
      <c r="L43" s="938"/>
      <c r="M43" s="938"/>
      <c r="N43" s="938"/>
      <c r="O43" s="175" t="s">
        <v>43</v>
      </c>
      <c r="P43" s="14" t="s">
        <v>33</v>
      </c>
      <c r="Q43" s="11" t="s">
        <v>42</v>
      </c>
      <c r="R43" s="10" t="s">
        <v>9</v>
      </c>
      <c r="S43" s="9" t="s">
        <v>41</v>
      </c>
      <c r="T43" s="14">
        <v>8</v>
      </c>
      <c r="U43" s="14">
        <v>1</v>
      </c>
      <c r="V43" s="354" t="s">
        <v>30</v>
      </c>
      <c r="W43" s="351"/>
      <c r="X43" s="355"/>
      <c r="Y43" s="355"/>
      <c r="Z43" s="356"/>
      <c r="AA43" s="8"/>
      <c r="AB43" s="3"/>
    </row>
    <row r="44" spans="1:28" ht="15" customHeight="1" x14ac:dyDescent="0.2">
      <c r="A44" s="21"/>
      <c r="B44" s="230"/>
      <c r="C44" s="231"/>
      <c r="D44" s="232"/>
      <c r="E44" s="943" t="s">
        <v>40</v>
      </c>
      <c r="F44" s="944"/>
      <c r="G44" s="944"/>
      <c r="H44" s="944"/>
      <c r="I44" s="944"/>
      <c r="J44" s="944"/>
      <c r="K44" s="944"/>
      <c r="L44" s="944"/>
      <c r="M44" s="944"/>
      <c r="N44" s="944"/>
      <c r="O44" s="175" t="s">
        <v>39</v>
      </c>
      <c r="P44" s="241" t="s">
        <v>33</v>
      </c>
      <c r="Q44" s="250" t="s">
        <v>32</v>
      </c>
      <c r="R44" s="251" t="s">
        <v>5</v>
      </c>
      <c r="S44" s="252" t="s">
        <v>4</v>
      </c>
      <c r="T44" s="241" t="s">
        <v>1</v>
      </c>
      <c r="U44" s="241" t="s">
        <v>1</v>
      </c>
      <c r="V44" s="366" t="s">
        <v>1</v>
      </c>
      <c r="W44" s="351"/>
      <c r="X44" s="352">
        <f>X45+X49+X50</f>
        <v>3205500</v>
      </c>
      <c r="Y44" s="352">
        <f>Y45+Y49</f>
        <v>3205500</v>
      </c>
      <c r="Z44" s="353">
        <f>Z45+Z49</f>
        <v>3208000</v>
      </c>
      <c r="AA44" s="8"/>
      <c r="AB44" s="3"/>
    </row>
    <row r="45" spans="1:28" ht="15" customHeight="1" x14ac:dyDescent="0.2">
      <c r="A45" s="21"/>
      <c r="B45" s="223"/>
      <c r="C45" s="224"/>
      <c r="D45" s="237"/>
      <c r="E45" s="238"/>
      <c r="F45" s="941" t="s">
        <v>38</v>
      </c>
      <c r="G45" s="942"/>
      <c r="H45" s="942"/>
      <c r="I45" s="942"/>
      <c r="J45" s="942"/>
      <c r="K45" s="942"/>
      <c r="L45" s="942"/>
      <c r="M45" s="942"/>
      <c r="N45" s="942"/>
      <c r="O45" s="175" t="s">
        <v>37</v>
      </c>
      <c r="P45" s="27" t="s">
        <v>33</v>
      </c>
      <c r="Q45" s="25" t="s">
        <v>32</v>
      </c>
      <c r="R45" s="24" t="s">
        <v>9</v>
      </c>
      <c r="S45" s="23" t="s">
        <v>4</v>
      </c>
      <c r="T45" s="27" t="s">
        <v>1</v>
      </c>
      <c r="U45" s="27" t="s">
        <v>1</v>
      </c>
      <c r="V45" s="350" t="s">
        <v>1</v>
      </c>
      <c r="W45" s="351"/>
      <c r="X45" s="352">
        <f t="shared" ref="X45:Z46" si="4">X46</f>
        <v>3198000</v>
      </c>
      <c r="Y45" s="352">
        <f t="shared" si="4"/>
        <v>3198000</v>
      </c>
      <c r="Z45" s="353">
        <f t="shared" si="4"/>
        <v>3198000</v>
      </c>
      <c r="AA45" s="8"/>
      <c r="AB45" s="3"/>
    </row>
    <row r="46" spans="1:28" ht="15" customHeight="1" x14ac:dyDescent="0.2">
      <c r="A46" s="21"/>
      <c r="B46" s="225"/>
      <c r="C46" s="226"/>
      <c r="D46" s="239"/>
      <c r="E46" s="240"/>
      <c r="F46" s="277"/>
      <c r="G46" s="942" t="s">
        <v>36</v>
      </c>
      <c r="H46" s="942"/>
      <c r="I46" s="942"/>
      <c r="J46" s="942"/>
      <c r="K46" s="942"/>
      <c r="L46" s="942"/>
      <c r="M46" s="942"/>
      <c r="N46" s="942"/>
      <c r="O46" s="175" t="s">
        <v>34</v>
      </c>
      <c r="P46" s="27" t="s">
        <v>33</v>
      </c>
      <c r="Q46" s="25" t="s">
        <v>32</v>
      </c>
      <c r="R46" s="24" t="s">
        <v>9</v>
      </c>
      <c r="S46" s="23" t="s">
        <v>31</v>
      </c>
      <c r="T46" s="27" t="s">
        <v>1</v>
      </c>
      <c r="U46" s="27" t="s">
        <v>1</v>
      </c>
      <c r="V46" s="350" t="s">
        <v>1</v>
      </c>
      <c r="W46" s="351"/>
      <c r="X46" s="352">
        <f t="shared" si="4"/>
        <v>3198000</v>
      </c>
      <c r="Y46" s="352">
        <f t="shared" si="4"/>
        <v>3198000</v>
      </c>
      <c r="Z46" s="353">
        <f t="shared" si="4"/>
        <v>3198000</v>
      </c>
      <c r="AA46" s="8"/>
      <c r="AB46" s="3"/>
    </row>
    <row r="47" spans="1:28" ht="30" customHeight="1" x14ac:dyDescent="0.2">
      <c r="A47" s="21"/>
      <c r="B47" s="937" t="s">
        <v>50</v>
      </c>
      <c r="C47" s="937"/>
      <c r="D47" s="937"/>
      <c r="E47" s="937"/>
      <c r="F47" s="937"/>
      <c r="G47" s="937"/>
      <c r="H47" s="937"/>
      <c r="I47" s="937"/>
      <c r="J47" s="937"/>
      <c r="K47" s="937"/>
      <c r="L47" s="937"/>
      <c r="M47" s="937"/>
      <c r="N47" s="937"/>
      <c r="O47" s="175" t="s">
        <v>34</v>
      </c>
      <c r="P47" s="27" t="s">
        <v>33</v>
      </c>
      <c r="Q47" s="25" t="s">
        <v>32</v>
      </c>
      <c r="R47" s="24" t="s">
        <v>9</v>
      </c>
      <c r="S47" s="23" t="s">
        <v>31</v>
      </c>
      <c r="T47" s="27">
        <v>8</v>
      </c>
      <c r="U47" s="27">
        <v>1</v>
      </c>
      <c r="V47" s="350" t="s">
        <v>1</v>
      </c>
      <c r="W47" s="351"/>
      <c r="X47" s="352">
        <f>X48</f>
        <v>3198000</v>
      </c>
      <c r="Y47" s="352">
        <f>Y48</f>
        <v>3198000</v>
      </c>
      <c r="Z47" s="353">
        <f>Z48</f>
        <v>3198000</v>
      </c>
      <c r="AA47" s="8"/>
      <c r="AB47" s="3"/>
    </row>
    <row r="48" spans="1:28" ht="15" customHeight="1" x14ac:dyDescent="0.2">
      <c r="A48" s="21"/>
      <c r="B48" s="740"/>
      <c r="C48" s="740"/>
      <c r="D48" s="740"/>
      <c r="E48" s="740"/>
      <c r="F48" s="740"/>
      <c r="G48" s="740"/>
      <c r="H48" s="740"/>
      <c r="I48" s="740"/>
      <c r="J48" s="740"/>
      <c r="K48" s="740"/>
      <c r="L48" s="740"/>
      <c r="M48" s="740" t="s">
        <v>35</v>
      </c>
      <c r="N48" s="740"/>
      <c r="O48" s="175"/>
      <c r="P48" s="27" t="s">
        <v>33</v>
      </c>
      <c r="Q48" s="25" t="s">
        <v>32</v>
      </c>
      <c r="R48" s="24" t="s">
        <v>9</v>
      </c>
      <c r="S48" s="23" t="s">
        <v>31</v>
      </c>
      <c r="T48" s="27">
        <v>8</v>
      </c>
      <c r="U48" s="27">
        <v>1</v>
      </c>
      <c r="V48" s="749">
        <v>610</v>
      </c>
      <c r="W48" s="351"/>
      <c r="X48" s="360">
        <v>3198000</v>
      </c>
      <c r="Y48" s="360">
        <v>3198000</v>
      </c>
      <c r="Z48" s="361">
        <v>3198000</v>
      </c>
      <c r="AA48" s="8"/>
      <c r="AB48" s="3"/>
    </row>
    <row r="49" spans="1:28" ht="15" customHeight="1" x14ac:dyDescent="0.2">
      <c r="A49" s="21"/>
      <c r="B49" s="938" t="s">
        <v>694</v>
      </c>
      <c r="C49" s="938"/>
      <c r="D49" s="938"/>
      <c r="E49" s="938"/>
      <c r="F49" s="938"/>
      <c r="G49" s="938"/>
      <c r="H49" s="938"/>
      <c r="I49" s="938"/>
      <c r="J49" s="938"/>
      <c r="K49" s="938"/>
      <c r="L49" s="938"/>
      <c r="M49" s="938"/>
      <c r="N49" s="938"/>
      <c r="O49" s="175" t="s">
        <v>34</v>
      </c>
      <c r="P49" s="14" t="s">
        <v>33</v>
      </c>
      <c r="Q49" s="11" t="s">
        <v>32</v>
      </c>
      <c r="R49" s="10" t="s">
        <v>9</v>
      </c>
      <c r="S49" s="9">
        <v>95555</v>
      </c>
      <c r="T49" s="14">
        <v>8</v>
      </c>
      <c r="U49" s="14">
        <v>1</v>
      </c>
      <c r="V49" s="354" t="s">
        <v>30</v>
      </c>
      <c r="W49" s="351"/>
      <c r="X49" s="355">
        <v>7500</v>
      </c>
      <c r="Y49" s="355">
        <v>7500</v>
      </c>
      <c r="Z49" s="356">
        <v>10000</v>
      </c>
      <c r="AA49" s="8"/>
      <c r="AB49" s="3"/>
    </row>
    <row r="50" spans="1:28" ht="44.25" customHeight="1" x14ac:dyDescent="0.2">
      <c r="A50" s="21"/>
      <c r="B50" s="230"/>
      <c r="C50" s="624"/>
      <c r="D50" s="230"/>
      <c r="E50" s="229"/>
      <c r="F50" s="229"/>
      <c r="G50" s="229"/>
      <c r="H50" s="229"/>
      <c r="I50" s="229"/>
      <c r="J50" s="229"/>
      <c r="K50" s="229"/>
      <c r="L50" s="229"/>
      <c r="M50" s="800" t="s">
        <v>724</v>
      </c>
      <c r="N50" s="800"/>
      <c r="O50" s="175"/>
      <c r="P50" s="789">
        <v>81</v>
      </c>
      <c r="Q50" s="11">
        <v>2</v>
      </c>
      <c r="R50" s="790">
        <v>2</v>
      </c>
      <c r="S50" s="9">
        <v>67777</v>
      </c>
      <c r="T50" s="789">
        <v>8</v>
      </c>
      <c r="U50" s="789">
        <v>1</v>
      </c>
      <c r="V50" s="719">
        <v>610</v>
      </c>
      <c r="W50" s="351"/>
      <c r="X50" s="355"/>
      <c r="Y50" s="355"/>
      <c r="Z50" s="356"/>
      <c r="AA50" s="8"/>
      <c r="AB50" s="3"/>
    </row>
    <row r="51" spans="1:28" ht="77.25" customHeight="1" x14ac:dyDescent="0.2">
      <c r="A51" s="21"/>
      <c r="B51" s="230"/>
      <c r="C51" s="231"/>
      <c r="D51" s="934" t="s">
        <v>628</v>
      </c>
      <c r="E51" s="935"/>
      <c r="F51" s="935"/>
      <c r="G51" s="935"/>
      <c r="H51" s="935"/>
      <c r="I51" s="935"/>
      <c r="J51" s="935"/>
      <c r="K51" s="935"/>
      <c r="L51" s="935"/>
      <c r="M51" s="935"/>
      <c r="N51" s="935"/>
      <c r="O51" s="592" t="s">
        <v>19</v>
      </c>
      <c r="P51" s="33" t="s">
        <v>11</v>
      </c>
      <c r="Q51" s="118" t="s">
        <v>6</v>
      </c>
      <c r="R51" s="117" t="s">
        <v>5</v>
      </c>
      <c r="S51" s="119" t="s">
        <v>4</v>
      </c>
      <c r="T51" s="33" t="s">
        <v>1</v>
      </c>
      <c r="U51" s="33" t="s">
        <v>1</v>
      </c>
      <c r="V51" s="362" t="s">
        <v>1</v>
      </c>
      <c r="W51" s="623"/>
      <c r="X51" s="363">
        <f>X52+X61+X66+X71+X78+X83+X92+X97+X102+X107+X111</f>
        <v>5561295</v>
      </c>
      <c r="Y51" s="363">
        <f>Y52+Y61+Y71+Y78+Y83+Y92+Y97+Y102+Y107+Y66+Y111</f>
        <v>4530813</v>
      </c>
      <c r="Z51" s="364">
        <f>Z52+Z61+Z71+Z78+Z83+Z92+Z97+Z102+Z107+Z66+Z111</f>
        <v>3916518</v>
      </c>
      <c r="AA51" s="8"/>
      <c r="AB51" s="3"/>
    </row>
    <row r="52" spans="1:28" ht="15" customHeight="1" x14ac:dyDescent="0.2">
      <c r="A52" s="21"/>
      <c r="B52" s="223"/>
      <c r="C52" s="224"/>
      <c r="D52" s="232"/>
      <c r="E52" s="939" t="s">
        <v>112</v>
      </c>
      <c r="F52" s="940"/>
      <c r="G52" s="940"/>
      <c r="H52" s="940"/>
      <c r="I52" s="940"/>
      <c r="J52" s="940"/>
      <c r="K52" s="940"/>
      <c r="L52" s="940"/>
      <c r="M52" s="940"/>
      <c r="N52" s="940"/>
      <c r="O52" s="175" t="s">
        <v>111</v>
      </c>
      <c r="P52" s="236" t="s">
        <v>11</v>
      </c>
      <c r="Q52" s="234" t="s">
        <v>32</v>
      </c>
      <c r="R52" s="233" t="s">
        <v>5</v>
      </c>
      <c r="S52" s="235" t="s">
        <v>4</v>
      </c>
      <c r="T52" s="236" t="s">
        <v>1</v>
      </c>
      <c r="U52" s="236" t="s">
        <v>1</v>
      </c>
      <c r="V52" s="365" t="s">
        <v>1</v>
      </c>
      <c r="W52" s="351"/>
      <c r="X52" s="367">
        <f>X53+X57</f>
        <v>2305255</v>
      </c>
      <c r="Y52" s="367">
        <f>Y53+Y57</f>
        <v>2399000</v>
      </c>
      <c r="Z52" s="368">
        <f>Z53+Z57</f>
        <v>2399000</v>
      </c>
      <c r="AA52" s="8"/>
      <c r="AB52" s="3"/>
    </row>
    <row r="53" spans="1:28" ht="29.25" customHeight="1" x14ac:dyDescent="0.2">
      <c r="A53" s="21"/>
      <c r="B53" s="223"/>
      <c r="C53" s="224"/>
      <c r="D53" s="237"/>
      <c r="E53" s="238"/>
      <c r="F53" s="941" t="s">
        <v>110</v>
      </c>
      <c r="G53" s="942"/>
      <c r="H53" s="942"/>
      <c r="I53" s="942"/>
      <c r="J53" s="942"/>
      <c r="K53" s="942"/>
      <c r="L53" s="942"/>
      <c r="M53" s="942"/>
      <c r="N53" s="942"/>
      <c r="O53" s="175" t="s">
        <v>109</v>
      </c>
      <c r="P53" s="27" t="s">
        <v>11</v>
      </c>
      <c r="Q53" s="25" t="s">
        <v>32</v>
      </c>
      <c r="R53" s="24" t="s">
        <v>106</v>
      </c>
      <c r="S53" s="23" t="s">
        <v>4</v>
      </c>
      <c r="T53" s="27" t="s">
        <v>1</v>
      </c>
      <c r="U53" s="27" t="s">
        <v>1</v>
      </c>
      <c r="V53" s="350" t="s">
        <v>1</v>
      </c>
      <c r="W53" s="351"/>
      <c r="X53" s="352">
        <f t="shared" ref="X53:Z54" si="5">X54</f>
        <v>0</v>
      </c>
      <c r="Y53" s="352">
        <f t="shared" si="5"/>
        <v>0</v>
      </c>
      <c r="Z53" s="353">
        <f t="shared" si="5"/>
        <v>0</v>
      </c>
      <c r="AA53" s="8"/>
      <c r="AB53" s="3"/>
    </row>
    <row r="54" spans="1:28" ht="29.25" customHeight="1" x14ac:dyDescent="0.2">
      <c r="A54" s="21"/>
      <c r="B54" s="225"/>
      <c r="C54" s="226"/>
      <c r="D54" s="239"/>
      <c r="E54" s="240"/>
      <c r="F54" s="277"/>
      <c r="G54" s="942" t="s">
        <v>108</v>
      </c>
      <c r="H54" s="942"/>
      <c r="I54" s="942"/>
      <c r="J54" s="942"/>
      <c r="K54" s="942"/>
      <c r="L54" s="942"/>
      <c r="M54" s="942"/>
      <c r="N54" s="942"/>
      <c r="O54" s="175" t="s">
        <v>107</v>
      </c>
      <c r="P54" s="27" t="s">
        <v>11</v>
      </c>
      <c r="Q54" s="25" t="s">
        <v>32</v>
      </c>
      <c r="R54" s="24" t="s">
        <v>106</v>
      </c>
      <c r="S54" s="23" t="s">
        <v>105</v>
      </c>
      <c r="T54" s="27" t="s">
        <v>1</v>
      </c>
      <c r="U54" s="27" t="s">
        <v>1</v>
      </c>
      <c r="V54" s="350" t="s">
        <v>1</v>
      </c>
      <c r="W54" s="351"/>
      <c r="X54" s="352">
        <f t="shared" si="5"/>
        <v>0</v>
      </c>
      <c r="Y54" s="352">
        <f t="shared" si="5"/>
        <v>0</v>
      </c>
      <c r="Z54" s="353">
        <f t="shared" si="5"/>
        <v>0</v>
      </c>
      <c r="AA54" s="8"/>
      <c r="AB54" s="3"/>
    </row>
    <row r="55" spans="1:28" ht="15" customHeight="1" x14ac:dyDescent="0.2">
      <c r="A55" s="21"/>
      <c r="B55" s="937" t="s">
        <v>113</v>
      </c>
      <c r="C55" s="937"/>
      <c r="D55" s="937"/>
      <c r="E55" s="937"/>
      <c r="F55" s="937"/>
      <c r="G55" s="937"/>
      <c r="H55" s="937"/>
      <c r="I55" s="937"/>
      <c r="J55" s="937"/>
      <c r="K55" s="937"/>
      <c r="L55" s="937"/>
      <c r="M55" s="937"/>
      <c r="N55" s="937"/>
      <c r="O55" s="175" t="s">
        <v>107</v>
      </c>
      <c r="P55" s="27" t="s">
        <v>11</v>
      </c>
      <c r="Q55" s="25" t="s">
        <v>32</v>
      </c>
      <c r="R55" s="24" t="s">
        <v>106</v>
      </c>
      <c r="S55" s="23" t="s">
        <v>105</v>
      </c>
      <c r="T55" s="27">
        <v>4</v>
      </c>
      <c r="U55" s="27">
        <v>9</v>
      </c>
      <c r="V55" s="350" t="s">
        <v>1</v>
      </c>
      <c r="W55" s="351"/>
      <c r="X55" s="352">
        <f>X56</f>
        <v>0</v>
      </c>
      <c r="Y55" s="352">
        <f>Y56</f>
        <v>0</v>
      </c>
      <c r="Z55" s="353">
        <f>Z56</f>
        <v>0</v>
      </c>
      <c r="AA55" s="8"/>
      <c r="AB55" s="3"/>
    </row>
    <row r="56" spans="1:28" ht="29.25" customHeight="1" x14ac:dyDescent="0.2">
      <c r="A56" s="21"/>
      <c r="B56" s="938" t="s">
        <v>57</v>
      </c>
      <c r="C56" s="938"/>
      <c r="D56" s="938"/>
      <c r="E56" s="938"/>
      <c r="F56" s="938"/>
      <c r="G56" s="938"/>
      <c r="H56" s="938"/>
      <c r="I56" s="938"/>
      <c r="J56" s="938"/>
      <c r="K56" s="938"/>
      <c r="L56" s="938"/>
      <c r="M56" s="938"/>
      <c r="N56" s="938"/>
      <c r="O56" s="175" t="s">
        <v>107</v>
      </c>
      <c r="P56" s="14" t="s">
        <v>11</v>
      </c>
      <c r="Q56" s="11" t="s">
        <v>32</v>
      </c>
      <c r="R56" s="10" t="s">
        <v>106</v>
      </c>
      <c r="S56" s="9" t="s">
        <v>105</v>
      </c>
      <c r="T56" s="14">
        <v>4</v>
      </c>
      <c r="U56" s="14">
        <v>9</v>
      </c>
      <c r="V56" s="354" t="s">
        <v>52</v>
      </c>
      <c r="W56" s="351"/>
      <c r="X56" s="305"/>
      <c r="Y56" s="305"/>
      <c r="Z56" s="306"/>
      <c r="AA56" s="8"/>
      <c r="AB56" s="3"/>
    </row>
    <row r="57" spans="1:28" ht="29.25" customHeight="1" x14ac:dyDescent="0.2">
      <c r="A57" s="21"/>
      <c r="B57" s="230"/>
      <c r="C57" s="231"/>
      <c r="D57" s="232"/>
      <c r="E57" s="238"/>
      <c r="F57" s="946" t="s">
        <v>104</v>
      </c>
      <c r="G57" s="936"/>
      <c r="H57" s="936"/>
      <c r="I57" s="936"/>
      <c r="J57" s="936"/>
      <c r="K57" s="936"/>
      <c r="L57" s="936"/>
      <c r="M57" s="936"/>
      <c r="N57" s="936"/>
      <c r="O57" s="175" t="s">
        <v>103</v>
      </c>
      <c r="P57" s="41" t="s">
        <v>11</v>
      </c>
      <c r="Q57" s="115" t="s">
        <v>32</v>
      </c>
      <c r="R57" s="114" t="s">
        <v>100</v>
      </c>
      <c r="S57" s="116" t="s">
        <v>4</v>
      </c>
      <c r="T57" s="41" t="s">
        <v>1</v>
      </c>
      <c r="U57" s="41" t="s">
        <v>1</v>
      </c>
      <c r="V57" s="357" t="s">
        <v>1</v>
      </c>
      <c r="W57" s="351"/>
      <c r="X57" s="352">
        <f t="shared" ref="X57:Z58" si="6">X58</f>
        <v>2305255</v>
      </c>
      <c r="Y57" s="352">
        <f t="shared" si="6"/>
        <v>2399000</v>
      </c>
      <c r="Z57" s="353">
        <f t="shared" si="6"/>
        <v>2399000</v>
      </c>
      <c r="AA57" s="8"/>
      <c r="AB57" s="3"/>
    </row>
    <row r="58" spans="1:28" ht="29.25" customHeight="1" x14ac:dyDescent="0.2">
      <c r="A58" s="21"/>
      <c r="B58" s="225"/>
      <c r="C58" s="226"/>
      <c r="D58" s="239"/>
      <c r="E58" s="240"/>
      <c r="F58" s="277"/>
      <c r="G58" s="942" t="s">
        <v>102</v>
      </c>
      <c r="H58" s="942"/>
      <c r="I58" s="942"/>
      <c r="J58" s="942"/>
      <c r="K58" s="942"/>
      <c r="L58" s="942"/>
      <c r="M58" s="942"/>
      <c r="N58" s="942"/>
      <c r="O58" s="175" t="s">
        <v>101</v>
      </c>
      <c r="P58" s="27" t="s">
        <v>11</v>
      </c>
      <c r="Q58" s="25" t="s">
        <v>32</v>
      </c>
      <c r="R58" s="24" t="s">
        <v>100</v>
      </c>
      <c r="S58" s="23" t="s">
        <v>99</v>
      </c>
      <c r="T58" s="27" t="s">
        <v>1</v>
      </c>
      <c r="U58" s="27" t="s">
        <v>1</v>
      </c>
      <c r="V58" s="350" t="s">
        <v>1</v>
      </c>
      <c r="W58" s="351"/>
      <c r="X58" s="352">
        <f t="shared" si="6"/>
        <v>2305255</v>
      </c>
      <c r="Y58" s="352">
        <f t="shared" si="6"/>
        <v>2399000</v>
      </c>
      <c r="Z58" s="353">
        <f t="shared" si="6"/>
        <v>2399000</v>
      </c>
      <c r="AA58" s="8"/>
      <c r="AB58" s="3"/>
    </row>
    <row r="59" spans="1:28" ht="15" customHeight="1" x14ac:dyDescent="0.2">
      <c r="A59" s="21"/>
      <c r="B59" s="937" t="s">
        <v>113</v>
      </c>
      <c r="C59" s="937"/>
      <c r="D59" s="937"/>
      <c r="E59" s="937"/>
      <c r="F59" s="937"/>
      <c r="G59" s="937"/>
      <c r="H59" s="937"/>
      <c r="I59" s="937"/>
      <c r="J59" s="937"/>
      <c r="K59" s="937"/>
      <c r="L59" s="937"/>
      <c r="M59" s="937"/>
      <c r="N59" s="937"/>
      <c r="O59" s="175" t="s">
        <v>101</v>
      </c>
      <c r="P59" s="27" t="s">
        <v>11</v>
      </c>
      <c r="Q59" s="25" t="s">
        <v>32</v>
      </c>
      <c r="R59" s="24" t="s">
        <v>100</v>
      </c>
      <c r="S59" s="23" t="s">
        <v>99</v>
      </c>
      <c r="T59" s="27">
        <v>4</v>
      </c>
      <c r="U59" s="27">
        <v>9</v>
      </c>
      <c r="V59" s="350" t="s">
        <v>1</v>
      </c>
      <c r="W59" s="351"/>
      <c r="X59" s="352">
        <f>X60</f>
        <v>2305255</v>
      </c>
      <c r="Y59" s="352">
        <f>Y60</f>
        <v>2399000</v>
      </c>
      <c r="Z59" s="353">
        <f>Z60</f>
        <v>2399000</v>
      </c>
      <c r="AA59" s="8"/>
      <c r="AB59" s="3"/>
    </row>
    <row r="60" spans="1:28" ht="29.25" customHeight="1" x14ac:dyDescent="0.2">
      <c r="A60" s="21"/>
      <c r="B60" s="938" t="s">
        <v>57</v>
      </c>
      <c r="C60" s="938"/>
      <c r="D60" s="938"/>
      <c r="E60" s="938"/>
      <c r="F60" s="938"/>
      <c r="G60" s="938"/>
      <c r="H60" s="938"/>
      <c r="I60" s="938"/>
      <c r="J60" s="938"/>
      <c r="K60" s="938"/>
      <c r="L60" s="938"/>
      <c r="M60" s="938"/>
      <c r="N60" s="938"/>
      <c r="O60" s="175" t="s">
        <v>101</v>
      </c>
      <c r="P60" s="14" t="s">
        <v>11</v>
      </c>
      <c r="Q60" s="11" t="s">
        <v>32</v>
      </c>
      <c r="R60" s="10" t="s">
        <v>100</v>
      </c>
      <c r="S60" s="9" t="s">
        <v>99</v>
      </c>
      <c r="T60" s="14">
        <v>4</v>
      </c>
      <c r="U60" s="14">
        <v>9</v>
      </c>
      <c r="V60" s="354" t="s">
        <v>52</v>
      </c>
      <c r="W60" s="351"/>
      <c r="X60" s="305">
        <v>2305255</v>
      </c>
      <c r="Y60" s="305">
        <v>2399000</v>
      </c>
      <c r="Z60" s="306">
        <v>2399000</v>
      </c>
      <c r="AA60" s="8"/>
      <c r="AB60" s="3"/>
    </row>
    <row r="61" spans="1:28" ht="32.25" customHeight="1" x14ac:dyDescent="0.2">
      <c r="A61" s="21"/>
      <c r="B61" s="230"/>
      <c r="C61" s="231"/>
      <c r="D61" s="232"/>
      <c r="E61" s="943" t="s">
        <v>97</v>
      </c>
      <c r="F61" s="944"/>
      <c r="G61" s="944"/>
      <c r="H61" s="944"/>
      <c r="I61" s="944"/>
      <c r="J61" s="944"/>
      <c r="K61" s="944"/>
      <c r="L61" s="944"/>
      <c r="M61" s="944"/>
      <c r="N61" s="944"/>
      <c r="O61" s="175" t="s">
        <v>96</v>
      </c>
      <c r="P61" s="241" t="s">
        <v>11</v>
      </c>
      <c r="Q61" s="250" t="s">
        <v>89</v>
      </c>
      <c r="R61" s="251" t="s">
        <v>5</v>
      </c>
      <c r="S61" s="252" t="s">
        <v>4</v>
      </c>
      <c r="T61" s="241" t="s">
        <v>1</v>
      </c>
      <c r="U61" s="241" t="s">
        <v>1</v>
      </c>
      <c r="V61" s="366" t="s">
        <v>1</v>
      </c>
      <c r="W61" s="351"/>
      <c r="X61" s="352">
        <f>X62</f>
        <v>16320</v>
      </c>
      <c r="Y61" s="352"/>
      <c r="Z61" s="353"/>
      <c r="AA61" s="8"/>
      <c r="AB61" s="3"/>
    </row>
    <row r="62" spans="1:28" ht="29.25" customHeight="1" x14ac:dyDescent="0.2">
      <c r="A62" s="21"/>
      <c r="B62" s="223"/>
      <c r="C62" s="224"/>
      <c r="D62" s="237"/>
      <c r="E62" s="238"/>
      <c r="F62" s="941" t="s">
        <v>735</v>
      </c>
      <c r="G62" s="942"/>
      <c r="H62" s="942"/>
      <c r="I62" s="942"/>
      <c r="J62" s="942"/>
      <c r="K62" s="942"/>
      <c r="L62" s="942"/>
      <c r="M62" s="942"/>
      <c r="N62" s="942"/>
      <c r="O62" s="175" t="s">
        <v>95</v>
      </c>
      <c r="P62" s="27" t="s">
        <v>11</v>
      </c>
      <c r="Q62" s="25" t="s">
        <v>89</v>
      </c>
      <c r="R62" s="24">
        <v>5</v>
      </c>
      <c r="S62" s="23" t="s">
        <v>4</v>
      </c>
      <c r="T62" s="27" t="s">
        <v>1</v>
      </c>
      <c r="U62" s="27" t="s">
        <v>1</v>
      </c>
      <c r="V62" s="350" t="s">
        <v>1</v>
      </c>
      <c r="W62" s="351"/>
      <c r="X62" s="352">
        <f t="shared" ref="X62:Z63" si="7">X63</f>
        <v>16320</v>
      </c>
      <c r="Y62" s="352">
        <f t="shared" si="7"/>
        <v>0</v>
      </c>
      <c r="Z62" s="353">
        <f t="shared" si="7"/>
        <v>0</v>
      </c>
      <c r="AA62" s="8"/>
      <c r="AB62" s="3"/>
    </row>
    <row r="63" spans="1:28" ht="29.25" customHeight="1" x14ac:dyDescent="0.2">
      <c r="A63" s="21"/>
      <c r="B63" s="225"/>
      <c r="C63" s="226"/>
      <c r="D63" s="239"/>
      <c r="E63" s="240"/>
      <c r="F63" s="277"/>
      <c r="G63" s="942" t="s">
        <v>755</v>
      </c>
      <c r="H63" s="942"/>
      <c r="I63" s="942"/>
      <c r="J63" s="942"/>
      <c r="K63" s="942"/>
      <c r="L63" s="942"/>
      <c r="M63" s="942"/>
      <c r="N63" s="942"/>
      <c r="O63" s="175" t="s">
        <v>94</v>
      </c>
      <c r="P63" s="27" t="s">
        <v>11</v>
      </c>
      <c r="Q63" s="25" t="s">
        <v>89</v>
      </c>
      <c r="R63" s="24">
        <v>5</v>
      </c>
      <c r="S63" s="23">
        <v>60004</v>
      </c>
      <c r="T63" s="27" t="s">
        <v>1</v>
      </c>
      <c r="U63" s="27" t="s">
        <v>1</v>
      </c>
      <c r="V63" s="350" t="s">
        <v>1</v>
      </c>
      <c r="W63" s="351"/>
      <c r="X63" s="352">
        <f t="shared" si="7"/>
        <v>16320</v>
      </c>
      <c r="Y63" s="352">
        <f t="shared" si="7"/>
        <v>0</v>
      </c>
      <c r="Z63" s="353">
        <f t="shared" si="7"/>
        <v>0</v>
      </c>
      <c r="AA63" s="8"/>
      <c r="AB63" s="3"/>
    </row>
    <row r="64" spans="1:28" ht="15" customHeight="1" x14ac:dyDescent="0.2">
      <c r="A64" s="21"/>
      <c r="B64" s="937" t="s">
        <v>423</v>
      </c>
      <c r="C64" s="937"/>
      <c r="D64" s="937"/>
      <c r="E64" s="937"/>
      <c r="F64" s="937"/>
      <c r="G64" s="937"/>
      <c r="H64" s="937"/>
      <c r="I64" s="937"/>
      <c r="J64" s="937"/>
      <c r="K64" s="937"/>
      <c r="L64" s="937"/>
      <c r="M64" s="937"/>
      <c r="N64" s="937"/>
      <c r="O64" s="175" t="s">
        <v>94</v>
      </c>
      <c r="P64" s="27" t="s">
        <v>11</v>
      </c>
      <c r="Q64" s="25" t="s">
        <v>89</v>
      </c>
      <c r="R64" s="24">
        <v>5</v>
      </c>
      <c r="S64" s="23">
        <v>60004</v>
      </c>
      <c r="T64" s="27">
        <v>1</v>
      </c>
      <c r="U64" s="27">
        <v>4</v>
      </c>
      <c r="V64" s="350" t="s">
        <v>1</v>
      </c>
      <c r="W64" s="351"/>
      <c r="X64" s="352">
        <f>X65</f>
        <v>16320</v>
      </c>
      <c r="Y64" s="352">
        <f>Y65</f>
        <v>0</v>
      </c>
      <c r="Z64" s="353">
        <f>Z65</f>
        <v>0</v>
      </c>
      <c r="AA64" s="8"/>
      <c r="AB64" s="3"/>
    </row>
    <row r="65" spans="1:28" ht="20.25" customHeight="1" x14ac:dyDescent="0.2">
      <c r="A65" s="21"/>
      <c r="B65" s="938" t="s">
        <v>423</v>
      </c>
      <c r="C65" s="938"/>
      <c r="D65" s="938"/>
      <c r="E65" s="938"/>
      <c r="F65" s="938"/>
      <c r="G65" s="938"/>
      <c r="H65" s="938"/>
      <c r="I65" s="938"/>
      <c r="J65" s="938"/>
      <c r="K65" s="938"/>
      <c r="L65" s="938"/>
      <c r="M65" s="938"/>
      <c r="N65" s="938"/>
      <c r="O65" s="175" t="s">
        <v>94</v>
      </c>
      <c r="P65" s="14" t="s">
        <v>11</v>
      </c>
      <c r="Q65" s="11" t="s">
        <v>89</v>
      </c>
      <c r="R65" s="10" t="s">
        <v>79</v>
      </c>
      <c r="S65" s="9" t="s">
        <v>93</v>
      </c>
      <c r="T65" s="14">
        <v>4</v>
      </c>
      <c r="U65" s="14">
        <v>12</v>
      </c>
      <c r="V65" s="719" t="s">
        <v>708</v>
      </c>
      <c r="W65" s="351"/>
      <c r="X65" s="355">
        <v>16320</v>
      </c>
      <c r="Y65" s="355"/>
      <c r="Z65" s="356"/>
      <c r="AA65" s="8"/>
      <c r="AB65" s="3"/>
    </row>
    <row r="66" spans="1:28" ht="30.75" customHeight="1" x14ac:dyDescent="0.2">
      <c r="A66" s="21"/>
      <c r="B66" s="230"/>
      <c r="C66" s="624"/>
      <c r="D66" s="627"/>
      <c r="E66" s="627"/>
      <c r="F66" s="230"/>
      <c r="G66" s="229"/>
      <c r="H66" s="229"/>
      <c r="I66" s="229"/>
      <c r="J66" s="229"/>
      <c r="K66" s="229"/>
      <c r="L66" s="229"/>
      <c r="M66" s="631" t="s">
        <v>599</v>
      </c>
      <c r="N66" s="631"/>
      <c r="O66" s="598"/>
      <c r="P66" s="597">
        <v>85</v>
      </c>
      <c r="Q66" s="580">
        <v>1</v>
      </c>
      <c r="R66" s="579">
        <v>0</v>
      </c>
      <c r="S66" s="599">
        <v>0</v>
      </c>
      <c r="T66" s="597"/>
      <c r="U66" s="597"/>
      <c r="V66" s="632"/>
      <c r="W66" s="633"/>
      <c r="X66" s="634">
        <f>X67</f>
        <v>109000</v>
      </c>
      <c r="Y66" s="634">
        <f>Y67</f>
        <v>0</v>
      </c>
      <c r="Z66" s="635">
        <f>Z67</f>
        <v>0</v>
      </c>
      <c r="AA66" s="8"/>
      <c r="AB66" s="3"/>
    </row>
    <row r="67" spans="1:28" ht="31.5" customHeight="1" x14ac:dyDescent="0.2">
      <c r="A67" s="21"/>
      <c r="B67" s="230"/>
      <c r="C67" s="231"/>
      <c r="D67" s="232"/>
      <c r="E67" s="238"/>
      <c r="F67" s="946" t="s">
        <v>590</v>
      </c>
      <c r="G67" s="936"/>
      <c r="H67" s="936"/>
      <c r="I67" s="936"/>
      <c r="J67" s="936"/>
      <c r="K67" s="936"/>
      <c r="L67" s="936"/>
      <c r="M67" s="936"/>
      <c r="N67" s="936"/>
      <c r="O67" s="592" t="s">
        <v>92</v>
      </c>
      <c r="P67" s="41" t="s">
        <v>11</v>
      </c>
      <c r="Q67" s="115">
        <v>1</v>
      </c>
      <c r="R67" s="114">
        <v>2</v>
      </c>
      <c r="S67" s="116" t="s">
        <v>4</v>
      </c>
      <c r="T67" s="41" t="s">
        <v>1</v>
      </c>
      <c r="U67" s="41" t="s">
        <v>1</v>
      </c>
      <c r="V67" s="357" t="s">
        <v>1</v>
      </c>
      <c r="W67" s="623"/>
      <c r="X67" s="358">
        <f t="shared" ref="X67:Z68" si="8">X68</f>
        <v>109000</v>
      </c>
      <c r="Y67" s="358">
        <f t="shared" si="8"/>
        <v>0</v>
      </c>
      <c r="Z67" s="359">
        <f t="shared" si="8"/>
        <v>0</v>
      </c>
      <c r="AA67" s="8"/>
      <c r="AB67" s="3"/>
    </row>
    <row r="68" spans="1:28" ht="18.75" customHeight="1" x14ac:dyDescent="0.2">
      <c r="A68" s="21"/>
      <c r="B68" s="225"/>
      <c r="C68" s="226"/>
      <c r="D68" s="239"/>
      <c r="E68" s="240"/>
      <c r="F68" s="277"/>
      <c r="G68" s="942" t="s">
        <v>591</v>
      </c>
      <c r="H68" s="942"/>
      <c r="I68" s="942"/>
      <c r="J68" s="942"/>
      <c r="K68" s="942"/>
      <c r="L68" s="942"/>
      <c r="M68" s="942"/>
      <c r="N68" s="942"/>
      <c r="O68" s="175" t="s">
        <v>90</v>
      </c>
      <c r="P68" s="27" t="s">
        <v>11</v>
      </c>
      <c r="Q68" s="25">
        <v>1</v>
      </c>
      <c r="R68" s="24">
        <v>2</v>
      </c>
      <c r="S68" s="23">
        <v>90044</v>
      </c>
      <c r="T68" s="27" t="s">
        <v>1</v>
      </c>
      <c r="U68" s="27" t="s">
        <v>1</v>
      </c>
      <c r="V68" s="350" t="s">
        <v>1</v>
      </c>
      <c r="W68" s="351"/>
      <c r="X68" s="352">
        <f t="shared" si="8"/>
        <v>109000</v>
      </c>
      <c r="Y68" s="352">
        <f t="shared" si="8"/>
        <v>0</v>
      </c>
      <c r="Z68" s="353">
        <f t="shared" si="8"/>
        <v>0</v>
      </c>
      <c r="AA68" s="8"/>
      <c r="AB68" s="3"/>
    </row>
    <row r="69" spans="1:28" ht="15" customHeight="1" x14ac:dyDescent="0.2">
      <c r="A69" s="21"/>
      <c r="B69" s="937" t="s">
        <v>98</v>
      </c>
      <c r="C69" s="937"/>
      <c r="D69" s="937"/>
      <c r="E69" s="937"/>
      <c r="F69" s="937"/>
      <c r="G69" s="937"/>
      <c r="H69" s="937"/>
      <c r="I69" s="937"/>
      <c r="J69" s="937"/>
      <c r="K69" s="937"/>
      <c r="L69" s="937"/>
      <c r="M69" s="937"/>
      <c r="N69" s="937"/>
      <c r="O69" s="175" t="s">
        <v>90</v>
      </c>
      <c r="P69" s="27" t="s">
        <v>11</v>
      </c>
      <c r="Q69" s="25">
        <v>1</v>
      </c>
      <c r="R69" s="24">
        <v>2</v>
      </c>
      <c r="S69" s="23">
        <v>90044</v>
      </c>
      <c r="T69" s="27">
        <v>4</v>
      </c>
      <c r="U69" s="27">
        <v>12</v>
      </c>
      <c r="V69" s="350" t="s">
        <v>1</v>
      </c>
      <c r="W69" s="351"/>
      <c r="X69" s="352">
        <f>X70</f>
        <v>109000</v>
      </c>
      <c r="Y69" s="352">
        <f>Y70</f>
        <v>0</v>
      </c>
      <c r="Z69" s="353">
        <f>Z70</f>
        <v>0</v>
      </c>
      <c r="AA69" s="8"/>
      <c r="AB69" s="3"/>
    </row>
    <row r="70" spans="1:28" ht="30.75" customHeight="1" x14ac:dyDescent="0.2">
      <c r="A70" s="21"/>
      <c r="B70" s="938" t="s">
        <v>57</v>
      </c>
      <c r="C70" s="938"/>
      <c r="D70" s="938"/>
      <c r="E70" s="938"/>
      <c r="F70" s="938"/>
      <c r="G70" s="938"/>
      <c r="H70" s="938"/>
      <c r="I70" s="938"/>
      <c r="J70" s="938"/>
      <c r="K70" s="938"/>
      <c r="L70" s="938"/>
      <c r="M70" s="938"/>
      <c r="N70" s="938"/>
      <c r="O70" s="175" t="s">
        <v>90</v>
      </c>
      <c r="P70" s="14" t="s">
        <v>11</v>
      </c>
      <c r="Q70" s="11">
        <v>1</v>
      </c>
      <c r="R70" s="10">
        <v>2</v>
      </c>
      <c r="S70" s="9">
        <v>90044</v>
      </c>
      <c r="T70" s="14">
        <v>4</v>
      </c>
      <c r="U70" s="14">
        <v>12</v>
      </c>
      <c r="V70" s="719">
        <v>240</v>
      </c>
      <c r="W70" s="351"/>
      <c r="X70" s="355">
        <v>109000</v>
      </c>
      <c r="Y70" s="355"/>
      <c r="Z70" s="356"/>
      <c r="AA70" s="8"/>
      <c r="AB70" s="3"/>
    </row>
    <row r="71" spans="1:28" ht="15" customHeight="1" x14ac:dyDescent="0.2">
      <c r="A71" s="21"/>
      <c r="B71" s="230"/>
      <c r="C71" s="231"/>
      <c r="D71" s="232"/>
      <c r="E71" s="943" t="s">
        <v>86</v>
      </c>
      <c r="F71" s="944"/>
      <c r="G71" s="944"/>
      <c r="H71" s="944"/>
      <c r="I71" s="944"/>
      <c r="J71" s="944"/>
      <c r="K71" s="944"/>
      <c r="L71" s="944"/>
      <c r="M71" s="944"/>
      <c r="N71" s="944"/>
      <c r="O71" s="175" t="s">
        <v>85</v>
      </c>
      <c r="P71" s="241" t="s">
        <v>11</v>
      </c>
      <c r="Q71" s="250" t="s">
        <v>80</v>
      </c>
      <c r="R71" s="251" t="s">
        <v>5</v>
      </c>
      <c r="S71" s="252" t="s">
        <v>4</v>
      </c>
      <c r="T71" s="241" t="s">
        <v>1</v>
      </c>
      <c r="U71" s="241" t="s">
        <v>1</v>
      </c>
      <c r="V71" s="366" t="s">
        <v>1</v>
      </c>
      <c r="W71" s="351"/>
      <c r="X71" s="750">
        <f>X72+X76</f>
        <v>547161</v>
      </c>
      <c r="Y71" s="750">
        <f>Y72+Y76</f>
        <v>4900</v>
      </c>
      <c r="Z71" s="751">
        <f>Z72+Z76</f>
        <v>5000</v>
      </c>
      <c r="AA71" s="8"/>
      <c r="AB71" s="3"/>
    </row>
    <row r="72" spans="1:28" ht="28.5" customHeight="1" x14ac:dyDescent="0.2">
      <c r="A72" s="21"/>
      <c r="B72" s="223"/>
      <c r="C72" s="224"/>
      <c r="D72" s="237"/>
      <c r="E72" s="238"/>
      <c r="F72" s="941" t="s">
        <v>84</v>
      </c>
      <c r="G72" s="942"/>
      <c r="H72" s="942"/>
      <c r="I72" s="942"/>
      <c r="J72" s="942"/>
      <c r="K72" s="942"/>
      <c r="L72" s="942"/>
      <c r="M72" s="942"/>
      <c r="N72" s="942"/>
      <c r="O72" s="175" t="s">
        <v>83</v>
      </c>
      <c r="P72" s="27" t="s">
        <v>11</v>
      </c>
      <c r="Q72" s="25" t="s">
        <v>80</v>
      </c>
      <c r="R72" s="24" t="s">
        <v>79</v>
      </c>
      <c r="S72" s="23" t="s">
        <v>4</v>
      </c>
      <c r="T72" s="27" t="s">
        <v>1</v>
      </c>
      <c r="U72" s="27" t="s">
        <v>1</v>
      </c>
      <c r="V72" s="350" t="s">
        <v>1</v>
      </c>
      <c r="W72" s="351"/>
      <c r="X72" s="352">
        <f t="shared" ref="X72:Z73" si="9">X73</f>
        <v>547161</v>
      </c>
      <c r="Y72" s="352">
        <f t="shared" si="9"/>
        <v>4900</v>
      </c>
      <c r="Z72" s="353">
        <f t="shared" si="9"/>
        <v>5000</v>
      </c>
      <c r="AA72" s="8"/>
      <c r="AB72" s="3"/>
    </row>
    <row r="73" spans="1:28" ht="15" customHeight="1" x14ac:dyDescent="0.2">
      <c r="A73" s="21"/>
      <c r="B73" s="225"/>
      <c r="C73" s="226"/>
      <c r="D73" s="239"/>
      <c r="E73" s="240"/>
      <c r="F73" s="277"/>
      <c r="G73" s="942" t="s">
        <v>82</v>
      </c>
      <c r="H73" s="942"/>
      <c r="I73" s="942"/>
      <c r="J73" s="942"/>
      <c r="K73" s="942"/>
      <c r="L73" s="942"/>
      <c r="M73" s="942"/>
      <c r="N73" s="942"/>
      <c r="O73" s="175" t="s">
        <v>81</v>
      </c>
      <c r="P73" s="27" t="s">
        <v>11</v>
      </c>
      <c r="Q73" s="25" t="s">
        <v>80</v>
      </c>
      <c r="R73" s="24" t="s">
        <v>79</v>
      </c>
      <c r="S73" s="23" t="s">
        <v>78</v>
      </c>
      <c r="T73" s="27" t="s">
        <v>1</v>
      </c>
      <c r="U73" s="27" t="s">
        <v>1</v>
      </c>
      <c r="V73" s="350" t="s">
        <v>1</v>
      </c>
      <c r="W73" s="351"/>
      <c r="X73" s="352">
        <f t="shared" si="9"/>
        <v>547161</v>
      </c>
      <c r="Y73" s="352">
        <f t="shared" si="9"/>
        <v>4900</v>
      </c>
      <c r="Z73" s="353">
        <f t="shared" si="9"/>
        <v>5000</v>
      </c>
      <c r="AA73" s="8"/>
      <c r="AB73" s="3"/>
    </row>
    <row r="74" spans="1:28" ht="15" customHeight="1" x14ac:dyDescent="0.2">
      <c r="A74" s="21"/>
      <c r="B74" s="937" t="s">
        <v>87</v>
      </c>
      <c r="C74" s="937"/>
      <c r="D74" s="937"/>
      <c r="E74" s="937"/>
      <c r="F74" s="937"/>
      <c r="G74" s="937"/>
      <c r="H74" s="937"/>
      <c r="I74" s="937"/>
      <c r="J74" s="937"/>
      <c r="K74" s="937"/>
      <c r="L74" s="937"/>
      <c r="M74" s="937"/>
      <c r="N74" s="937"/>
      <c r="O74" s="175" t="s">
        <v>81</v>
      </c>
      <c r="P74" s="27" t="s">
        <v>11</v>
      </c>
      <c r="Q74" s="25" t="s">
        <v>80</v>
      </c>
      <c r="R74" s="24" t="s">
        <v>79</v>
      </c>
      <c r="S74" s="23" t="s">
        <v>78</v>
      </c>
      <c r="T74" s="27">
        <v>5</v>
      </c>
      <c r="U74" s="27">
        <v>1</v>
      </c>
      <c r="V74" s="350" t="s">
        <v>1</v>
      </c>
      <c r="W74" s="351"/>
      <c r="X74" s="352">
        <f>X75</f>
        <v>547161</v>
      </c>
      <c r="Y74" s="352">
        <f>Y75</f>
        <v>4900</v>
      </c>
      <c r="Z74" s="353">
        <f>Z75</f>
        <v>5000</v>
      </c>
      <c r="AA74" s="8"/>
      <c r="AB74" s="3"/>
    </row>
    <row r="75" spans="1:28" ht="29.25" customHeight="1" x14ac:dyDescent="0.2">
      <c r="A75" s="21"/>
      <c r="B75" s="938" t="s">
        <v>57</v>
      </c>
      <c r="C75" s="938"/>
      <c r="D75" s="938"/>
      <c r="E75" s="938"/>
      <c r="F75" s="938"/>
      <c r="G75" s="938"/>
      <c r="H75" s="938"/>
      <c r="I75" s="938"/>
      <c r="J75" s="938"/>
      <c r="K75" s="938"/>
      <c r="L75" s="938"/>
      <c r="M75" s="938"/>
      <c r="N75" s="938"/>
      <c r="O75" s="175" t="s">
        <v>81</v>
      </c>
      <c r="P75" s="14" t="s">
        <v>11</v>
      </c>
      <c r="Q75" s="11" t="s">
        <v>80</v>
      </c>
      <c r="R75" s="10" t="s">
        <v>79</v>
      </c>
      <c r="S75" s="9" t="s">
        <v>78</v>
      </c>
      <c r="T75" s="14">
        <v>5</v>
      </c>
      <c r="U75" s="14">
        <v>1</v>
      </c>
      <c r="V75" s="354" t="s">
        <v>52</v>
      </c>
      <c r="W75" s="351"/>
      <c r="X75" s="355">
        <v>547161</v>
      </c>
      <c r="Y75" s="355">
        <v>4900</v>
      </c>
      <c r="Z75" s="356">
        <v>5000</v>
      </c>
      <c r="AA75" s="8"/>
      <c r="AB75" s="3"/>
    </row>
    <row r="76" spans="1:28" ht="29.25" customHeight="1" x14ac:dyDescent="0.2">
      <c r="A76" s="21"/>
      <c r="B76" s="230"/>
      <c r="C76" s="624"/>
      <c r="D76" s="627"/>
      <c r="E76" s="230"/>
      <c r="F76" s="229"/>
      <c r="G76" s="229"/>
      <c r="H76" s="229"/>
      <c r="I76" s="229"/>
      <c r="J76" s="229"/>
      <c r="K76" s="229"/>
      <c r="L76" s="622"/>
      <c r="M76" s="785" t="s">
        <v>715</v>
      </c>
      <c r="N76" s="786"/>
      <c r="O76" s="175"/>
      <c r="P76" s="782" t="s">
        <v>11</v>
      </c>
      <c r="Q76" s="11" t="s">
        <v>80</v>
      </c>
      <c r="R76" s="783" t="s">
        <v>79</v>
      </c>
      <c r="S76" s="9" t="s">
        <v>716</v>
      </c>
      <c r="T76" s="13"/>
      <c r="U76" s="13"/>
      <c r="V76" s="354"/>
      <c r="W76" s="351"/>
      <c r="X76" s="724">
        <f>X77</f>
        <v>0</v>
      </c>
      <c r="Y76" s="724">
        <f>Y77</f>
        <v>0</v>
      </c>
      <c r="Z76" s="725">
        <f>Z77</f>
        <v>0</v>
      </c>
      <c r="AA76" s="8"/>
      <c r="AB76" s="3"/>
    </row>
    <row r="77" spans="1:28" ht="29.25" customHeight="1" x14ac:dyDescent="0.2">
      <c r="A77" s="21"/>
      <c r="B77" s="230"/>
      <c r="C77" s="624"/>
      <c r="D77" s="627"/>
      <c r="E77" s="230"/>
      <c r="F77" s="229"/>
      <c r="G77" s="229"/>
      <c r="H77" s="229"/>
      <c r="I77" s="229"/>
      <c r="J77" s="229"/>
      <c r="K77" s="229"/>
      <c r="L77" s="622"/>
      <c r="M77" s="785" t="s">
        <v>57</v>
      </c>
      <c r="N77" s="786"/>
      <c r="O77" s="175"/>
      <c r="P77" s="782" t="s">
        <v>11</v>
      </c>
      <c r="Q77" s="11" t="s">
        <v>80</v>
      </c>
      <c r="R77" s="783" t="s">
        <v>79</v>
      </c>
      <c r="S77" s="9" t="s">
        <v>717</v>
      </c>
      <c r="T77" s="13">
        <v>5</v>
      </c>
      <c r="U77" s="13">
        <v>1</v>
      </c>
      <c r="V77" s="719">
        <v>410</v>
      </c>
      <c r="W77" s="351"/>
      <c r="X77" s="360"/>
      <c r="Y77" s="360"/>
      <c r="Z77" s="361"/>
      <c r="AA77" s="8"/>
      <c r="AB77" s="3"/>
    </row>
    <row r="78" spans="1:28" ht="41.25" customHeight="1" x14ac:dyDescent="0.2">
      <c r="A78" s="21"/>
      <c r="B78" s="230"/>
      <c r="C78" s="231"/>
      <c r="D78" s="232"/>
      <c r="E78" s="943" t="s">
        <v>76</v>
      </c>
      <c r="F78" s="944"/>
      <c r="G78" s="944"/>
      <c r="H78" s="944"/>
      <c r="I78" s="944"/>
      <c r="J78" s="944"/>
      <c r="K78" s="944"/>
      <c r="L78" s="944"/>
      <c r="M78" s="944"/>
      <c r="N78" s="944"/>
      <c r="O78" s="175" t="s">
        <v>75</v>
      </c>
      <c r="P78" s="241" t="s">
        <v>11</v>
      </c>
      <c r="Q78" s="250" t="s">
        <v>70</v>
      </c>
      <c r="R78" s="251" t="s">
        <v>5</v>
      </c>
      <c r="S78" s="252" t="s">
        <v>4</v>
      </c>
      <c r="T78" s="241" t="s">
        <v>1</v>
      </c>
      <c r="U78" s="241" t="s">
        <v>1</v>
      </c>
      <c r="V78" s="366" t="s">
        <v>1</v>
      </c>
      <c r="W78" s="351"/>
      <c r="X78" s="750">
        <f t="shared" ref="X78:Z80" si="10">X79</f>
        <v>987420</v>
      </c>
      <c r="Y78" s="750">
        <f t="shared" si="10"/>
        <v>708874</v>
      </c>
      <c r="Z78" s="751">
        <f t="shared" si="10"/>
        <v>394479</v>
      </c>
      <c r="AA78" s="8"/>
      <c r="AB78" s="3"/>
    </row>
    <row r="79" spans="1:28" ht="29.25" customHeight="1" x14ac:dyDescent="0.2">
      <c r="A79" s="21"/>
      <c r="B79" s="223"/>
      <c r="C79" s="224"/>
      <c r="D79" s="237"/>
      <c r="E79" s="238"/>
      <c r="F79" s="941" t="s">
        <v>74</v>
      </c>
      <c r="G79" s="942"/>
      <c r="H79" s="942"/>
      <c r="I79" s="942"/>
      <c r="J79" s="942"/>
      <c r="K79" s="942"/>
      <c r="L79" s="942"/>
      <c r="M79" s="942"/>
      <c r="N79" s="942"/>
      <c r="O79" s="175" t="s">
        <v>73</v>
      </c>
      <c r="P79" s="27" t="s">
        <v>11</v>
      </c>
      <c r="Q79" s="25" t="s">
        <v>70</v>
      </c>
      <c r="R79" s="24" t="s">
        <v>54</v>
      </c>
      <c r="S79" s="23" t="s">
        <v>4</v>
      </c>
      <c r="T79" s="27" t="s">
        <v>1</v>
      </c>
      <c r="U79" s="27" t="s">
        <v>1</v>
      </c>
      <c r="V79" s="350" t="s">
        <v>1</v>
      </c>
      <c r="W79" s="351"/>
      <c r="X79" s="352">
        <f t="shared" si="10"/>
        <v>987420</v>
      </c>
      <c r="Y79" s="352">
        <f t="shared" si="10"/>
        <v>708874</v>
      </c>
      <c r="Z79" s="353">
        <f t="shared" si="10"/>
        <v>394479</v>
      </c>
      <c r="AA79" s="8"/>
      <c r="AB79" s="3"/>
    </row>
    <row r="80" spans="1:28" ht="15" customHeight="1" x14ac:dyDescent="0.2">
      <c r="A80" s="21"/>
      <c r="B80" s="225"/>
      <c r="C80" s="226"/>
      <c r="D80" s="239"/>
      <c r="E80" s="240"/>
      <c r="F80" s="277"/>
      <c r="G80" s="942" t="s">
        <v>72</v>
      </c>
      <c r="H80" s="942"/>
      <c r="I80" s="942"/>
      <c r="J80" s="942"/>
      <c r="K80" s="942"/>
      <c r="L80" s="942"/>
      <c r="M80" s="942"/>
      <c r="N80" s="942"/>
      <c r="O80" s="175" t="s">
        <v>71</v>
      </c>
      <c r="P80" s="27" t="s">
        <v>11</v>
      </c>
      <c r="Q80" s="25" t="s">
        <v>70</v>
      </c>
      <c r="R80" s="24" t="s">
        <v>54</v>
      </c>
      <c r="S80" s="23" t="s">
        <v>69</v>
      </c>
      <c r="T80" s="27" t="s">
        <v>1</v>
      </c>
      <c r="U80" s="27" t="s">
        <v>1</v>
      </c>
      <c r="V80" s="350" t="s">
        <v>1</v>
      </c>
      <c r="W80" s="351"/>
      <c r="X80" s="352">
        <f t="shared" si="10"/>
        <v>987420</v>
      </c>
      <c r="Y80" s="352">
        <f t="shared" si="10"/>
        <v>708874</v>
      </c>
      <c r="Z80" s="353">
        <f t="shared" si="10"/>
        <v>394479</v>
      </c>
      <c r="AA80" s="8"/>
      <c r="AB80" s="3"/>
    </row>
    <row r="81" spans="1:28" ht="15" customHeight="1" x14ac:dyDescent="0.2">
      <c r="A81" s="21"/>
      <c r="B81" s="937" t="s">
        <v>77</v>
      </c>
      <c r="C81" s="937"/>
      <c r="D81" s="937"/>
      <c r="E81" s="937"/>
      <c r="F81" s="937"/>
      <c r="G81" s="937"/>
      <c r="H81" s="937"/>
      <c r="I81" s="937"/>
      <c r="J81" s="937"/>
      <c r="K81" s="937"/>
      <c r="L81" s="937"/>
      <c r="M81" s="937"/>
      <c r="N81" s="937"/>
      <c r="O81" s="175" t="s">
        <v>71</v>
      </c>
      <c r="P81" s="27" t="s">
        <v>11</v>
      </c>
      <c r="Q81" s="25" t="s">
        <v>70</v>
      </c>
      <c r="R81" s="24" t="s">
        <v>54</v>
      </c>
      <c r="S81" s="23" t="s">
        <v>69</v>
      </c>
      <c r="T81" s="27">
        <v>5</v>
      </c>
      <c r="U81" s="27">
        <v>2</v>
      </c>
      <c r="V81" s="350" t="s">
        <v>1</v>
      </c>
      <c r="W81" s="351"/>
      <c r="X81" s="352">
        <f>X82</f>
        <v>987420</v>
      </c>
      <c r="Y81" s="352">
        <f>Y82</f>
        <v>708874</v>
      </c>
      <c r="Z81" s="353">
        <f>Z82</f>
        <v>394479</v>
      </c>
      <c r="AA81" s="8"/>
      <c r="AB81" s="3"/>
    </row>
    <row r="82" spans="1:28" ht="29.25" customHeight="1" x14ac:dyDescent="0.2">
      <c r="A82" s="21"/>
      <c r="B82" s="938" t="s">
        <v>57</v>
      </c>
      <c r="C82" s="938"/>
      <c r="D82" s="938"/>
      <c r="E82" s="938"/>
      <c r="F82" s="938"/>
      <c r="G82" s="938"/>
      <c r="H82" s="938"/>
      <c r="I82" s="938"/>
      <c r="J82" s="938"/>
      <c r="K82" s="938"/>
      <c r="L82" s="938"/>
      <c r="M82" s="938"/>
      <c r="N82" s="938"/>
      <c r="O82" s="175" t="s">
        <v>71</v>
      </c>
      <c r="P82" s="14" t="s">
        <v>11</v>
      </c>
      <c r="Q82" s="11" t="s">
        <v>70</v>
      </c>
      <c r="R82" s="10" t="s">
        <v>54</v>
      </c>
      <c r="S82" s="9" t="s">
        <v>69</v>
      </c>
      <c r="T82" s="14">
        <v>5</v>
      </c>
      <c r="U82" s="14">
        <v>2</v>
      </c>
      <c r="V82" s="354" t="s">
        <v>52</v>
      </c>
      <c r="W82" s="351"/>
      <c r="X82" s="355">
        <v>987420</v>
      </c>
      <c r="Y82" s="355">
        <v>708874</v>
      </c>
      <c r="Z82" s="356">
        <v>394479</v>
      </c>
      <c r="AA82" s="8"/>
      <c r="AB82" s="3"/>
    </row>
    <row r="83" spans="1:28" ht="30" customHeight="1" x14ac:dyDescent="0.2">
      <c r="A83" s="21"/>
      <c r="B83" s="230"/>
      <c r="C83" s="231"/>
      <c r="D83" s="232"/>
      <c r="E83" s="943" t="s">
        <v>67</v>
      </c>
      <c r="F83" s="944"/>
      <c r="G83" s="944"/>
      <c r="H83" s="944"/>
      <c r="I83" s="944"/>
      <c r="J83" s="944"/>
      <c r="K83" s="944"/>
      <c r="L83" s="944"/>
      <c r="M83" s="944"/>
      <c r="N83" s="944"/>
      <c r="O83" s="175" t="s">
        <v>66</v>
      </c>
      <c r="P83" s="241" t="s">
        <v>11</v>
      </c>
      <c r="Q83" s="250" t="s">
        <v>55</v>
      </c>
      <c r="R83" s="251" t="s">
        <v>5</v>
      </c>
      <c r="S83" s="252" t="s">
        <v>4</v>
      </c>
      <c r="T83" s="241" t="s">
        <v>1</v>
      </c>
      <c r="U83" s="241" t="s">
        <v>1</v>
      </c>
      <c r="V83" s="366" t="s">
        <v>1</v>
      </c>
      <c r="W83" s="351"/>
      <c r="X83" s="750">
        <f>X84+X88</f>
        <v>728100</v>
      </c>
      <c r="Y83" s="750">
        <f>Y84+Y88</f>
        <v>530000</v>
      </c>
      <c r="Z83" s="751">
        <f>Z84+Z88</f>
        <v>230000</v>
      </c>
      <c r="AA83" s="8"/>
      <c r="AB83" s="3"/>
    </row>
    <row r="84" spans="1:28" ht="26.25" customHeight="1" x14ac:dyDescent="0.2">
      <c r="A84" s="21"/>
      <c r="B84" s="223"/>
      <c r="C84" s="224"/>
      <c r="D84" s="237"/>
      <c r="E84" s="238"/>
      <c r="F84" s="941" t="s">
        <v>65</v>
      </c>
      <c r="G84" s="942"/>
      <c r="H84" s="942"/>
      <c r="I84" s="942"/>
      <c r="J84" s="942"/>
      <c r="K84" s="942"/>
      <c r="L84" s="942"/>
      <c r="M84" s="942"/>
      <c r="N84" s="942"/>
      <c r="O84" s="175" t="s">
        <v>64</v>
      </c>
      <c r="P84" s="27" t="s">
        <v>11</v>
      </c>
      <c r="Q84" s="25" t="s">
        <v>55</v>
      </c>
      <c r="R84" s="24" t="s">
        <v>9</v>
      </c>
      <c r="S84" s="23" t="s">
        <v>4</v>
      </c>
      <c r="T84" s="27" t="s">
        <v>1</v>
      </c>
      <c r="U84" s="27" t="s">
        <v>1</v>
      </c>
      <c r="V84" s="350" t="s">
        <v>1</v>
      </c>
      <c r="W84" s="351"/>
      <c r="X84" s="352">
        <f t="shared" ref="X84:Z85" si="11">X85</f>
        <v>0</v>
      </c>
      <c r="Y84" s="352">
        <f t="shared" si="11"/>
        <v>0</v>
      </c>
      <c r="Z84" s="353">
        <f t="shared" si="11"/>
        <v>0</v>
      </c>
      <c r="AA84" s="8"/>
      <c r="AB84" s="3"/>
    </row>
    <row r="85" spans="1:28" ht="15" customHeight="1" x14ac:dyDescent="0.2">
      <c r="A85" s="21"/>
      <c r="B85" s="225"/>
      <c r="C85" s="226"/>
      <c r="D85" s="239"/>
      <c r="E85" s="240"/>
      <c r="F85" s="277"/>
      <c r="G85" s="942" t="s">
        <v>63</v>
      </c>
      <c r="H85" s="942"/>
      <c r="I85" s="942"/>
      <c r="J85" s="942"/>
      <c r="K85" s="942"/>
      <c r="L85" s="942"/>
      <c r="M85" s="942"/>
      <c r="N85" s="942"/>
      <c r="O85" s="175" t="s">
        <v>62</v>
      </c>
      <c r="P85" s="27" t="s">
        <v>11</v>
      </c>
      <c r="Q85" s="25" t="s">
        <v>55</v>
      </c>
      <c r="R85" s="24" t="s">
        <v>9</v>
      </c>
      <c r="S85" s="23" t="s">
        <v>61</v>
      </c>
      <c r="T85" s="27" t="s">
        <v>1</v>
      </c>
      <c r="U85" s="27" t="s">
        <v>1</v>
      </c>
      <c r="V85" s="350" t="s">
        <v>1</v>
      </c>
      <c r="W85" s="351"/>
      <c r="X85" s="352">
        <f t="shared" si="11"/>
        <v>0</v>
      </c>
      <c r="Y85" s="352">
        <f t="shared" si="11"/>
        <v>0</v>
      </c>
      <c r="Z85" s="353">
        <f t="shared" si="11"/>
        <v>0</v>
      </c>
      <c r="AA85" s="8"/>
      <c r="AB85" s="3"/>
    </row>
    <row r="86" spans="1:28" ht="15" customHeight="1" x14ac:dyDescent="0.2">
      <c r="A86" s="21"/>
      <c r="B86" s="937" t="s">
        <v>68</v>
      </c>
      <c r="C86" s="937"/>
      <c r="D86" s="937"/>
      <c r="E86" s="937"/>
      <c r="F86" s="937"/>
      <c r="G86" s="937"/>
      <c r="H86" s="937"/>
      <c r="I86" s="937"/>
      <c r="J86" s="937"/>
      <c r="K86" s="937"/>
      <c r="L86" s="937"/>
      <c r="M86" s="937"/>
      <c r="N86" s="937"/>
      <c r="O86" s="175" t="s">
        <v>62</v>
      </c>
      <c r="P86" s="27" t="s">
        <v>11</v>
      </c>
      <c r="Q86" s="25" t="s">
        <v>55</v>
      </c>
      <c r="R86" s="24" t="s">
        <v>9</v>
      </c>
      <c r="S86" s="23" t="s">
        <v>61</v>
      </c>
      <c r="T86" s="27">
        <v>5</v>
      </c>
      <c r="U86" s="27">
        <v>3</v>
      </c>
      <c r="V86" s="350" t="s">
        <v>1</v>
      </c>
      <c r="W86" s="351"/>
      <c r="X86" s="352">
        <f>X87</f>
        <v>0</v>
      </c>
      <c r="Y86" s="352">
        <f>Y87</f>
        <v>0</v>
      </c>
      <c r="Z86" s="353">
        <f>Z87</f>
        <v>0</v>
      </c>
      <c r="AA86" s="8"/>
      <c r="AB86" s="3"/>
    </row>
    <row r="87" spans="1:28" ht="29.25" customHeight="1" x14ac:dyDescent="0.2">
      <c r="A87" s="21"/>
      <c r="B87" s="938" t="s">
        <v>57</v>
      </c>
      <c r="C87" s="938"/>
      <c r="D87" s="938"/>
      <c r="E87" s="938"/>
      <c r="F87" s="938"/>
      <c r="G87" s="938"/>
      <c r="H87" s="938"/>
      <c r="I87" s="938"/>
      <c r="J87" s="938"/>
      <c r="K87" s="938"/>
      <c r="L87" s="938"/>
      <c r="M87" s="938"/>
      <c r="N87" s="938"/>
      <c r="O87" s="175" t="s">
        <v>62</v>
      </c>
      <c r="P87" s="14" t="s">
        <v>11</v>
      </c>
      <c r="Q87" s="11" t="s">
        <v>55</v>
      </c>
      <c r="R87" s="10" t="s">
        <v>9</v>
      </c>
      <c r="S87" s="9" t="s">
        <v>61</v>
      </c>
      <c r="T87" s="14">
        <v>5</v>
      </c>
      <c r="U87" s="14">
        <v>3</v>
      </c>
      <c r="V87" s="354" t="s">
        <v>52</v>
      </c>
      <c r="W87" s="351"/>
      <c r="X87" s="305"/>
      <c r="Y87" s="305"/>
      <c r="Z87" s="306"/>
      <c r="AA87" s="8"/>
      <c r="AB87" s="3"/>
    </row>
    <row r="88" spans="1:28" ht="15" customHeight="1" x14ac:dyDescent="0.2">
      <c r="A88" s="21"/>
      <c r="B88" s="230"/>
      <c r="C88" s="231"/>
      <c r="D88" s="232"/>
      <c r="E88" s="238"/>
      <c r="F88" s="946" t="s">
        <v>60</v>
      </c>
      <c r="G88" s="936"/>
      <c r="H88" s="936"/>
      <c r="I88" s="936"/>
      <c r="J88" s="936"/>
      <c r="K88" s="936"/>
      <c r="L88" s="936"/>
      <c r="M88" s="936"/>
      <c r="N88" s="936"/>
      <c r="O88" s="175" t="s">
        <v>59</v>
      </c>
      <c r="P88" s="41" t="s">
        <v>11</v>
      </c>
      <c r="Q88" s="115" t="s">
        <v>55</v>
      </c>
      <c r="R88" s="114" t="s">
        <v>54</v>
      </c>
      <c r="S88" s="116" t="s">
        <v>4</v>
      </c>
      <c r="T88" s="41" t="s">
        <v>1</v>
      </c>
      <c r="U88" s="41" t="s">
        <v>1</v>
      </c>
      <c r="V88" s="357" t="s">
        <v>1</v>
      </c>
      <c r="W88" s="351"/>
      <c r="X88" s="352">
        <f t="shared" ref="X88:Z89" si="12">X89</f>
        <v>728100</v>
      </c>
      <c r="Y88" s="352">
        <f t="shared" si="12"/>
        <v>530000</v>
      </c>
      <c r="Z88" s="353">
        <f t="shared" si="12"/>
        <v>230000</v>
      </c>
      <c r="AA88" s="8"/>
      <c r="AB88" s="3"/>
    </row>
    <row r="89" spans="1:28" ht="15" customHeight="1" x14ac:dyDescent="0.2">
      <c r="A89" s="21"/>
      <c r="B89" s="225"/>
      <c r="C89" s="226"/>
      <c r="D89" s="239"/>
      <c r="E89" s="240"/>
      <c r="F89" s="277"/>
      <c r="G89" s="942" t="s">
        <v>58</v>
      </c>
      <c r="H89" s="942"/>
      <c r="I89" s="942"/>
      <c r="J89" s="942"/>
      <c r="K89" s="942"/>
      <c r="L89" s="942"/>
      <c r="M89" s="942"/>
      <c r="N89" s="942"/>
      <c r="O89" s="175" t="s">
        <v>56</v>
      </c>
      <c r="P89" s="27" t="s">
        <v>11</v>
      </c>
      <c r="Q89" s="25" t="s">
        <v>55</v>
      </c>
      <c r="R89" s="24" t="s">
        <v>54</v>
      </c>
      <c r="S89" s="23" t="s">
        <v>53</v>
      </c>
      <c r="T89" s="27" t="s">
        <v>1</v>
      </c>
      <c r="U89" s="27" t="s">
        <v>1</v>
      </c>
      <c r="V89" s="350" t="s">
        <v>1</v>
      </c>
      <c r="W89" s="351"/>
      <c r="X89" s="352">
        <f t="shared" si="12"/>
        <v>728100</v>
      </c>
      <c r="Y89" s="352">
        <f t="shared" si="12"/>
        <v>530000</v>
      </c>
      <c r="Z89" s="353">
        <f t="shared" si="12"/>
        <v>230000</v>
      </c>
      <c r="AA89" s="8"/>
      <c r="AB89" s="3"/>
    </row>
    <row r="90" spans="1:28" ht="15" customHeight="1" x14ac:dyDescent="0.2">
      <c r="A90" s="21"/>
      <c r="B90" s="937" t="s">
        <v>68</v>
      </c>
      <c r="C90" s="937"/>
      <c r="D90" s="937"/>
      <c r="E90" s="937"/>
      <c r="F90" s="937"/>
      <c r="G90" s="937"/>
      <c r="H90" s="937"/>
      <c r="I90" s="937"/>
      <c r="J90" s="937"/>
      <c r="K90" s="937"/>
      <c r="L90" s="937"/>
      <c r="M90" s="937"/>
      <c r="N90" s="937"/>
      <c r="O90" s="175" t="s">
        <v>56</v>
      </c>
      <c r="P90" s="27" t="s">
        <v>11</v>
      </c>
      <c r="Q90" s="25" t="s">
        <v>55</v>
      </c>
      <c r="R90" s="24" t="s">
        <v>54</v>
      </c>
      <c r="S90" s="23" t="s">
        <v>53</v>
      </c>
      <c r="T90" s="27">
        <v>5</v>
      </c>
      <c r="U90" s="27">
        <v>3</v>
      </c>
      <c r="V90" s="350" t="s">
        <v>1</v>
      </c>
      <c r="W90" s="351"/>
      <c r="X90" s="352">
        <f>X91</f>
        <v>728100</v>
      </c>
      <c r="Y90" s="352">
        <f>Y91</f>
        <v>530000</v>
      </c>
      <c r="Z90" s="353">
        <f>Z91</f>
        <v>230000</v>
      </c>
      <c r="AA90" s="8"/>
      <c r="AB90" s="3"/>
    </row>
    <row r="91" spans="1:28" ht="29.25" customHeight="1" x14ac:dyDescent="0.2">
      <c r="A91" s="21"/>
      <c r="B91" s="938" t="s">
        <v>57</v>
      </c>
      <c r="C91" s="938"/>
      <c r="D91" s="938"/>
      <c r="E91" s="938"/>
      <c r="F91" s="938"/>
      <c r="G91" s="938"/>
      <c r="H91" s="938"/>
      <c r="I91" s="938"/>
      <c r="J91" s="938"/>
      <c r="K91" s="938"/>
      <c r="L91" s="938"/>
      <c r="M91" s="938"/>
      <c r="N91" s="938"/>
      <c r="O91" s="175" t="s">
        <v>56</v>
      </c>
      <c r="P91" s="14" t="s">
        <v>11</v>
      </c>
      <c r="Q91" s="11" t="s">
        <v>55</v>
      </c>
      <c r="R91" s="10" t="s">
        <v>54</v>
      </c>
      <c r="S91" s="9" t="s">
        <v>53</v>
      </c>
      <c r="T91" s="14">
        <v>5</v>
      </c>
      <c r="U91" s="14">
        <v>3</v>
      </c>
      <c r="V91" s="354" t="s">
        <v>52</v>
      </c>
      <c r="W91" s="351"/>
      <c r="X91" s="305">
        <v>728100</v>
      </c>
      <c r="Y91" s="305">
        <v>530000</v>
      </c>
      <c r="Z91" s="306">
        <v>230000</v>
      </c>
      <c r="AA91" s="8"/>
      <c r="AB91" s="3"/>
    </row>
    <row r="92" spans="1:28" ht="15" customHeight="1" x14ac:dyDescent="0.2">
      <c r="A92" s="21"/>
      <c r="B92" s="230"/>
      <c r="C92" s="231"/>
      <c r="D92" s="232"/>
      <c r="E92" s="945" t="s">
        <v>121</v>
      </c>
      <c r="F92" s="944"/>
      <c r="G92" s="944"/>
      <c r="H92" s="944"/>
      <c r="I92" s="944"/>
      <c r="J92" s="944"/>
      <c r="K92" s="944"/>
      <c r="L92" s="944"/>
      <c r="M92" s="944"/>
      <c r="N92" s="944"/>
      <c r="O92" s="175" t="s">
        <v>120</v>
      </c>
      <c r="P92" s="241" t="s">
        <v>11</v>
      </c>
      <c r="Q92" s="250" t="s">
        <v>2</v>
      </c>
      <c r="R92" s="251" t="s">
        <v>5</v>
      </c>
      <c r="S92" s="252" t="s">
        <v>4</v>
      </c>
      <c r="T92" s="241" t="s">
        <v>1</v>
      </c>
      <c r="U92" s="241" t="s">
        <v>1</v>
      </c>
      <c r="V92" s="366" t="s">
        <v>1</v>
      </c>
      <c r="W92" s="351"/>
      <c r="X92" s="363">
        <f t="shared" ref="X92:Z95" si="13">X93</f>
        <v>290000</v>
      </c>
      <c r="Y92" s="363">
        <f t="shared" si="13"/>
        <v>310000</v>
      </c>
      <c r="Z92" s="364">
        <f t="shared" si="13"/>
        <v>310000</v>
      </c>
      <c r="AA92" s="8"/>
      <c r="AB92" s="3"/>
    </row>
    <row r="93" spans="1:28" ht="45" customHeight="1" x14ac:dyDescent="0.2">
      <c r="A93" s="21"/>
      <c r="B93" s="223"/>
      <c r="C93" s="224"/>
      <c r="D93" s="237"/>
      <c r="E93" s="238"/>
      <c r="F93" s="941" t="s">
        <v>119</v>
      </c>
      <c r="G93" s="942"/>
      <c r="H93" s="942"/>
      <c r="I93" s="942"/>
      <c r="J93" s="942"/>
      <c r="K93" s="942"/>
      <c r="L93" s="942"/>
      <c r="M93" s="942"/>
      <c r="N93" s="942"/>
      <c r="O93" s="175" t="s">
        <v>118</v>
      </c>
      <c r="P93" s="27" t="s">
        <v>11</v>
      </c>
      <c r="Q93" s="25" t="s">
        <v>2</v>
      </c>
      <c r="R93" s="24" t="s">
        <v>9</v>
      </c>
      <c r="S93" s="23" t="s">
        <v>4</v>
      </c>
      <c r="T93" s="27" t="s">
        <v>1</v>
      </c>
      <c r="U93" s="27" t="s">
        <v>1</v>
      </c>
      <c r="V93" s="350" t="s">
        <v>1</v>
      </c>
      <c r="W93" s="351"/>
      <c r="X93" s="352">
        <f t="shared" si="13"/>
        <v>290000</v>
      </c>
      <c r="Y93" s="352">
        <f t="shared" si="13"/>
        <v>310000</v>
      </c>
      <c r="Z93" s="353">
        <f t="shared" si="13"/>
        <v>310000</v>
      </c>
      <c r="AA93" s="8"/>
      <c r="AB93" s="3"/>
    </row>
    <row r="94" spans="1:28" ht="29.25" customHeight="1" x14ac:dyDescent="0.2">
      <c r="A94" s="21"/>
      <c r="B94" s="225"/>
      <c r="C94" s="226"/>
      <c r="D94" s="239"/>
      <c r="E94" s="240"/>
      <c r="F94" s="277"/>
      <c r="G94" s="942" t="s">
        <v>117</v>
      </c>
      <c r="H94" s="942"/>
      <c r="I94" s="942"/>
      <c r="J94" s="942"/>
      <c r="K94" s="942"/>
      <c r="L94" s="942"/>
      <c r="M94" s="942"/>
      <c r="N94" s="942"/>
      <c r="O94" s="175" t="s">
        <v>116</v>
      </c>
      <c r="P94" s="27" t="s">
        <v>11</v>
      </c>
      <c r="Q94" s="25" t="s">
        <v>2</v>
      </c>
      <c r="R94" s="24" t="s">
        <v>9</v>
      </c>
      <c r="S94" s="23" t="s">
        <v>115</v>
      </c>
      <c r="T94" s="27" t="s">
        <v>1</v>
      </c>
      <c r="U94" s="27" t="s">
        <v>1</v>
      </c>
      <c r="V94" s="350" t="s">
        <v>1</v>
      </c>
      <c r="W94" s="351"/>
      <c r="X94" s="352">
        <f t="shared" si="13"/>
        <v>290000</v>
      </c>
      <c r="Y94" s="352">
        <f t="shared" si="13"/>
        <v>310000</v>
      </c>
      <c r="Z94" s="353">
        <f t="shared" si="13"/>
        <v>310000</v>
      </c>
      <c r="AA94" s="8"/>
      <c r="AB94" s="3"/>
    </row>
    <row r="95" spans="1:28" ht="15" customHeight="1" x14ac:dyDescent="0.2">
      <c r="A95" s="21"/>
      <c r="B95" s="937" t="s">
        <v>122</v>
      </c>
      <c r="C95" s="937"/>
      <c r="D95" s="937"/>
      <c r="E95" s="937"/>
      <c r="F95" s="937"/>
      <c r="G95" s="937"/>
      <c r="H95" s="937"/>
      <c r="I95" s="937"/>
      <c r="J95" s="937"/>
      <c r="K95" s="937"/>
      <c r="L95" s="937"/>
      <c r="M95" s="937"/>
      <c r="N95" s="937"/>
      <c r="O95" s="175" t="s">
        <v>116</v>
      </c>
      <c r="P95" s="27" t="s">
        <v>11</v>
      </c>
      <c r="Q95" s="25" t="s">
        <v>2</v>
      </c>
      <c r="R95" s="24" t="s">
        <v>9</v>
      </c>
      <c r="S95" s="23" t="s">
        <v>115</v>
      </c>
      <c r="T95" s="27">
        <v>3</v>
      </c>
      <c r="U95" s="27">
        <v>10</v>
      </c>
      <c r="V95" s="350" t="s">
        <v>1</v>
      </c>
      <c r="W95" s="351"/>
      <c r="X95" s="352">
        <f t="shared" si="13"/>
        <v>290000</v>
      </c>
      <c r="Y95" s="352">
        <f t="shared" si="13"/>
        <v>310000</v>
      </c>
      <c r="Z95" s="353">
        <f t="shared" si="13"/>
        <v>310000</v>
      </c>
      <c r="AA95" s="8"/>
      <c r="AB95" s="3"/>
    </row>
    <row r="96" spans="1:28" ht="29.25" customHeight="1" x14ac:dyDescent="0.2">
      <c r="A96" s="21"/>
      <c r="B96" s="938" t="s">
        <v>57</v>
      </c>
      <c r="C96" s="938"/>
      <c r="D96" s="938"/>
      <c r="E96" s="938"/>
      <c r="F96" s="938"/>
      <c r="G96" s="938"/>
      <c r="H96" s="938"/>
      <c r="I96" s="938"/>
      <c r="J96" s="938"/>
      <c r="K96" s="938"/>
      <c r="L96" s="938"/>
      <c r="M96" s="938"/>
      <c r="N96" s="938"/>
      <c r="O96" s="175" t="s">
        <v>116</v>
      </c>
      <c r="P96" s="14" t="s">
        <v>11</v>
      </c>
      <c r="Q96" s="11" t="s">
        <v>2</v>
      </c>
      <c r="R96" s="10" t="s">
        <v>9</v>
      </c>
      <c r="S96" s="9" t="s">
        <v>115</v>
      </c>
      <c r="T96" s="14">
        <v>3</v>
      </c>
      <c r="U96" s="14">
        <v>10</v>
      </c>
      <c r="V96" s="354" t="s">
        <v>52</v>
      </c>
      <c r="W96" s="351"/>
      <c r="X96" s="355">
        <v>290000</v>
      </c>
      <c r="Y96" s="355">
        <v>310000</v>
      </c>
      <c r="Z96" s="356">
        <v>310000</v>
      </c>
      <c r="AA96" s="8"/>
      <c r="AB96" s="3"/>
    </row>
    <row r="97" spans="1:33" ht="29.25" customHeight="1" x14ac:dyDescent="0.2">
      <c r="A97" s="21"/>
      <c r="B97" s="230"/>
      <c r="C97" s="231"/>
      <c r="D97" s="232"/>
      <c r="E97" s="943" t="s">
        <v>18</v>
      </c>
      <c r="F97" s="944"/>
      <c r="G97" s="944"/>
      <c r="H97" s="944"/>
      <c r="I97" s="944"/>
      <c r="J97" s="944"/>
      <c r="K97" s="944"/>
      <c r="L97" s="944"/>
      <c r="M97" s="944"/>
      <c r="N97" s="944"/>
      <c r="O97" s="175" t="s">
        <v>17</v>
      </c>
      <c r="P97" s="241" t="s">
        <v>11</v>
      </c>
      <c r="Q97" s="250" t="s">
        <v>10</v>
      </c>
      <c r="R97" s="251" t="s">
        <v>5</v>
      </c>
      <c r="S97" s="252" t="s">
        <v>4</v>
      </c>
      <c r="T97" s="241" t="s">
        <v>1</v>
      </c>
      <c r="U97" s="241" t="s">
        <v>1</v>
      </c>
      <c r="V97" s="366" t="s">
        <v>1</v>
      </c>
      <c r="W97" s="351"/>
      <c r="X97" s="369">
        <f t="shared" ref="X97:Z100" si="14">X98</f>
        <v>0</v>
      </c>
      <c r="Y97" s="369">
        <f t="shared" si="14"/>
        <v>0</v>
      </c>
      <c r="Z97" s="370">
        <f t="shared" si="14"/>
        <v>0</v>
      </c>
      <c r="AA97" s="8"/>
      <c r="AB97" s="3"/>
    </row>
    <row r="98" spans="1:33" ht="61.5" customHeight="1" x14ac:dyDescent="0.2">
      <c r="A98" s="21"/>
      <c r="B98" s="223"/>
      <c r="C98" s="224"/>
      <c r="D98" s="237"/>
      <c r="E98" s="238"/>
      <c r="F98" s="941" t="s">
        <v>16</v>
      </c>
      <c r="G98" s="942"/>
      <c r="H98" s="942"/>
      <c r="I98" s="942"/>
      <c r="J98" s="942"/>
      <c r="K98" s="942"/>
      <c r="L98" s="942"/>
      <c r="M98" s="942"/>
      <c r="N98" s="942"/>
      <c r="O98" s="175" t="s">
        <v>15</v>
      </c>
      <c r="P98" s="27" t="s">
        <v>11</v>
      </c>
      <c r="Q98" s="25" t="s">
        <v>10</v>
      </c>
      <c r="R98" s="24" t="s">
        <v>9</v>
      </c>
      <c r="S98" s="23" t="s">
        <v>4</v>
      </c>
      <c r="T98" s="27" t="s">
        <v>1</v>
      </c>
      <c r="U98" s="27" t="s">
        <v>1</v>
      </c>
      <c r="V98" s="350" t="s">
        <v>1</v>
      </c>
      <c r="W98" s="351"/>
      <c r="X98" s="352">
        <f t="shared" si="14"/>
        <v>0</v>
      </c>
      <c r="Y98" s="352">
        <f t="shared" si="14"/>
        <v>0</v>
      </c>
      <c r="Z98" s="353">
        <f t="shared" si="14"/>
        <v>0</v>
      </c>
      <c r="AA98" s="8"/>
      <c r="AB98" s="3"/>
    </row>
    <row r="99" spans="1:33" ht="36.75" customHeight="1" x14ac:dyDescent="0.2">
      <c r="A99" s="21"/>
      <c r="B99" s="225"/>
      <c r="C99" s="226"/>
      <c r="D99" s="239"/>
      <c r="E99" s="240"/>
      <c r="F99" s="277"/>
      <c r="G99" s="942" t="s">
        <v>14</v>
      </c>
      <c r="H99" s="942"/>
      <c r="I99" s="942"/>
      <c r="J99" s="942"/>
      <c r="K99" s="942"/>
      <c r="L99" s="942"/>
      <c r="M99" s="942"/>
      <c r="N99" s="942"/>
      <c r="O99" s="175" t="s">
        <v>12</v>
      </c>
      <c r="P99" s="27" t="s">
        <v>11</v>
      </c>
      <c r="Q99" s="25" t="s">
        <v>10</v>
      </c>
      <c r="R99" s="24" t="s">
        <v>9</v>
      </c>
      <c r="S99" s="23" t="s">
        <v>634</v>
      </c>
      <c r="T99" s="27" t="s">
        <v>1</v>
      </c>
      <c r="U99" s="27" t="s">
        <v>1</v>
      </c>
      <c r="V99" s="350" t="s">
        <v>1</v>
      </c>
      <c r="W99" s="351"/>
      <c r="X99" s="352">
        <f t="shared" si="14"/>
        <v>0</v>
      </c>
      <c r="Y99" s="352">
        <f t="shared" si="14"/>
        <v>0</v>
      </c>
      <c r="Z99" s="353">
        <f t="shared" si="14"/>
        <v>0</v>
      </c>
      <c r="AA99" s="8"/>
      <c r="AB99" s="3"/>
    </row>
    <row r="100" spans="1:33" ht="15" customHeight="1" x14ac:dyDescent="0.2">
      <c r="A100" s="21"/>
      <c r="B100" s="937" t="s">
        <v>21</v>
      </c>
      <c r="C100" s="937"/>
      <c r="D100" s="937"/>
      <c r="E100" s="937"/>
      <c r="F100" s="937"/>
      <c r="G100" s="937"/>
      <c r="H100" s="937"/>
      <c r="I100" s="937"/>
      <c r="J100" s="937"/>
      <c r="K100" s="937"/>
      <c r="L100" s="937"/>
      <c r="M100" s="937"/>
      <c r="N100" s="937"/>
      <c r="O100" s="175" t="s">
        <v>12</v>
      </c>
      <c r="P100" s="27" t="s">
        <v>11</v>
      </c>
      <c r="Q100" s="25" t="s">
        <v>10</v>
      </c>
      <c r="R100" s="24" t="s">
        <v>9</v>
      </c>
      <c r="S100" s="23" t="s">
        <v>634</v>
      </c>
      <c r="T100" s="27">
        <v>10</v>
      </c>
      <c r="U100" s="27">
        <v>3</v>
      </c>
      <c r="V100" s="350" t="s">
        <v>1</v>
      </c>
      <c r="W100" s="351"/>
      <c r="X100" s="352">
        <f t="shared" si="14"/>
        <v>0</v>
      </c>
      <c r="Y100" s="352">
        <f t="shared" si="14"/>
        <v>0</v>
      </c>
      <c r="Z100" s="353">
        <f t="shared" si="14"/>
        <v>0</v>
      </c>
      <c r="AA100" s="8"/>
      <c r="AB100" s="3"/>
    </row>
    <row r="101" spans="1:33" ht="29.25" customHeight="1" x14ac:dyDescent="0.2">
      <c r="A101" s="21"/>
      <c r="B101" s="938" t="s">
        <v>13</v>
      </c>
      <c r="C101" s="938"/>
      <c r="D101" s="938"/>
      <c r="E101" s="938"/>
      <c r="F101" s="938"/>
      <c r="G101" s="938"/>
      <c r="H101" s="938"/>
      <c r="I101" s="938"/>
      <c r="J101" s="938"/>
      <c r="K101" s="938"/>
      <c r="L101" s="938"/>
      <c r="M101" s="938"/>
      <c r="N101" s="938"/>
      <c r="O101" s="175" t="s">
        <v>12</v>
      </c>
      <c r="P101" s="14" t="s">
        <v>11</v>
      </c>
      <c r="Q101" s="11" t="s">
        <v>10</v>
      </c>
      <c r="R101" s="10" t="s">
        <v>9</v>
      </c>
      <c r="S101" s="9" t="s">
        <v>634</v>
      </c>
      <c r="T101" s="14">
        <v>10</v>
      </c>
      <c r="U101" s="14">
        <v>3</v>
      </c>
      <c r="V101" s="354" t="s">
        <v>7</v>
      </c>
      <c r="W101" s="351"/>
      <c r="X101" s="355"/>
      <c r="Y101" s="355"/>
      <c r="Z101" s="356"/>
      <c r="AA101" s="8"/>
      <c r="AB101" s="3"/>
    </row>
    <row r="102" spans="1:33" ht="60" customHeight="1" x14ac:dyDescent="0.2">
      <c r="A102" s="21"/>
      <c r="B102" s="230"/>
      <c r="C102" s="231"/>
      <c r="D102" s="232"/>
      <c r="E102" s="943" t="s">
        <v>130</v>
      </c>
      <c r="F102" s="944"/>
      <c r="G102" s="944"/>
      <c r="H102" s="944"/>
      <c r="I102" s="944"/>
      <c r="J102" s="944"/>
      <c r="K102" s="944"/>
      <c r="L102" s="944"/>
      <c r="M102" s="944"/>
      <c r="N102" s="944"/>
      <c r="O102" s="175" t="s">
        <v>129</v>
      </c>
      <c r="P102" s="241" t="s">
        <v>11</v>
      </c>
      <c r="Q102" s="250" t="s">
        <v>124</v>
      </c>
      <c r="R102" s="251" t="s">
        <v>5</v>
      </c>
      <c r="S102" s="252" t="s">
        <v>4</v>
      </c>
      <c r="T102" s="241" t="s">
        <v>1</v>
      </c>
      <c r="U102" s="241" t="s">
        <v>1</v>
      </c>
      <c r="V102" s="366" t="s">
        <v>1</v>
      </c>
      <c r="W102" s="351"/>
      <c r="X102" s="369">
        <f t="shared" ref="X102:Z104" si="15">X103</f>
        <v>0</v>
      </c>
      <c r="Y102" s="369">
        <f t="shared" si="15"/>
        <v>0</v>
      </c>
      <c r="Z102" s="370">
        <f t="shared" si="15"/>
        <v>0</v>
      </c>
      <c r="AA102" s="8"/>
      <c r="AB102" s="3"/>
    </row>
    <row r="103" spans="1:33" ht="46.5" customHeight="1" x14ac:dyDescent="0.2">
      <c r="A103" s="21"/>
      <c r="B103" s="223"/>
      <c r="C103" s="224"/>
      <c r="D103" s="237"/>
      <c r="E103" s="238"/>
      <c r="F103" s="941" t="s">
        <v>128</v>
      </c>
      <c r="G103" s="942"/>
      <c r="H103" s="942"/>
      <c r="I103" s="942"/>
      <c r="J103" s="942"/>
      <c r="K103" s="942"/>
      <c r="L103" s="942"/>
      <c r="M103" s="942"/>
      <c r="N103" s="942"/>
      <c r="O103" s="175" t="s">
        <v>127</v>
      </c>
      <c r="P103" s="27" t="s">
        <v>11</v>
      </c>
      <c r="Q103" s="25" t="s">
        <v>124</v>
      </c>
      <c r="R103" s="24" t="s">
        <v>9</v>
      </c>
      <c r="S103" s="23" t="s">
        <v>4</v>
      </c>
      <c r="T103" s="27" t="s">
        <v>1</v>
      </c>
      <c r="U103" s="27" t="s">
        <v>1</v>
      </c>
      <c r="V103" s="350" t="s">
        <v>1</v>
      </c>
      <c r="W103" s="351"/>
      <c r="X103" s="352">
        <f t="shared" si="15"/>
        <v>0</v>
      </c>
      <c r="Y103" s="352">
        <f t="shared" si="15"/>
        <v>0</v>
      </c>
      <c r="Z103" s="353">
        <f t="shared" si="15"/>
        <v>0</v>
      </c>
      <c r="AA103" s="8"/>
      <c r="AB103" s="3"/>
    </row>
    <row r="104" spans="1:33" ht="29.25" customHeight="1" x14ac:dyDescent="0.2">
      <c r="A104" s="21"/>
      <c r="B104" s="225"/>
      <c r="C104" s="226"/>
      <c r="D104" s="239"/>
      <c r="E104" s="240"/>
      <c r="F104" s="277"/>
      <c r="G104" s="942" t="s">
        <v>126</v>
      </c>
      <c r="H104" s="942"/>
      <c r="I104" s="942"/>
      <c r="J104" s="942"/>
      <c r="K104" s="942"/>
      <c r="L104" s="942"/>
      <c r="M104" s="942"/>
      <c r="N104" s="942"/>
      <c r="O104" s="175" t="s">
        <v>125</v>
      </c>
      <c r="P104" s="27" t="s">
        <v>11</v>
      </c>
      <c r="Q104" s="25" t="s">
        <v>124</v>
      </c>
      <c r="R104" s="24" t="s">
        <v>9</v>
      </c>
      <c r="S104" s="23" t="s">
        <v>123</v>
      </c>
      <c r="T104" s="27" t="s">
        <v>1</v>
      </c>
      <c r="U104" s="27" t="s">
        <v>1</v>
      </c>
      <c r="V104" s="350" t="s">
        <v>1</v>
      </c>
      <c r="W104" s="351"/>
      <c r="X104" s="352">
        <f t="shared" si="15"/>
        <v>0</v>
      </c>
      <c r="Y104" s="352">
        <f t="shared" si="15"/>
        <v>0</v>
      </c>
      <c r="Z104" s="353">
        <f t="shared" si="15"/>
        <v>0</v>
      </c>
      <c r="AA104" s="8"/>
      <c r="AB104" s="3"/>
    </row>
    <row r="105" spans="1:33" ht="44.25" customHeight="1" x14ac:dyDescent="0.2">
      <c r="A105" s="21"/>
      <c r="B105" s="937" t="s">
        <v>131</v>
      </c>
      <c r="C105" s="937"/>
      <c r="D105" s="937"/>
      <c r="E105" s="937"/>
      <c r="F105" s="937"/>
      <c r="G105" s="937"/>
      <c r="H105" s="937"/>
      <c r="I105" s="937"/>
      <c r="J105" s="937"/>
      <c r="K105" s="937"/>
      <c r="L105" s="937"/>
      <c r="M105" s="937"/>
      <c r="N105" s="937"/>
      <c r="O105" s="175" t="s">
        <v>125</v>
      </c>
      <c r="P105" s="27" t="s">
        <v>11</v>
      </c>
      <c r="Q105" s="25" t="s">
        <v>124</v>
      </c>
      <c r="R105" s="24" t="s">
        <v>9</v>
      </c>
      <c r="S105" s="23" t="s">
        <v>123</v>
      </c>
      <c r="T105" s="27">
        <v>3</v>
      </c>
      <c r="U105" s="27">
        <v>9</v>
      </c>
      <c r="V105" s="350" t="s">
        <v>1</v>
      </c>
      <c r="W105" s="351"/>
      <c r="X105" s="352"/>
      <c r="Y105" s="352"/>
      <c r="Z105" s="353"/>
      <c r="AA105" s="8"/>
      <c r="AB105" s="3"/>
    </row>
    <row r="106" spans="1:33" ht="35.25" customHeight="1" x14ac:dyDescent="0.2">
      <c r="A106" s="21"/>
      <c r="B106" s="707"/>
      <c r="C106" s="707"/>
      <c r="D106" s="707"/>
      <c r="E106" s="707"/>
      <c r="F106" s="707"/>
      <c r="G106" s="707"/>
      <c r="H106" s="707"/>
      <c r="I106" s="707"/>
      <c r="J106" s="707"/>
      <c r="K106" s="707"/>
      <c r="L106" s="707"/>
      <c r="M106" s="707" t="s">
        <v>57</v>
      </c>
      <c r="N106" s="707"/>
      <c r="O106" s="175"/>
      <c r="P106" s="27">
        <v>85</v>
      </c>
      <c r="Q106" s="25" t="s">
        <v>124</v>
      </c>
      <c r="R106" s="24">
        <v>1</v>
      </c>
      <c r="S106" s="23">
        <v>90055</v>
      </c>
      <c r="T106" s="27">
        <v>3</v>
      </c>
      <c r="U106" s="27">
        <v>9</v>
      </c>
      <c r="V106" s="749">
        <v>240</v>
      </c>
      <c r="W106" s="351"/>
      <c r="X106" s="360"/>
      <c r="Y106" s="360"/>
      <c r="Z106" s="361"/>
      <c r="AA106" s="8"/>
      <c r="AB106" s="3"/>
    </row>
    <row r="107" spans="1:33" ht="62.25" customHeight="1" x14ac:dyDescent="0.2">
      <c r="A107" s="21"/>
      <c r="B107" s="707"/>
      <c r="C107" s="707"/>
      <c r="D107" s="707"/>
      <c r="E107" s="707"/>
      <c r="F107" s="707"/>
      <c r="G107" s="707"/>
      <c r="H107" s="707"/>
      <c r="I107" s="707"/>
      <c r="J107" s="707"/>
      <c r="K107" s="707"/>
      <c r="L107" s="707"/>
      <c r="M107" s="788" t="s">
        <v>632</v>
      </c>
      <c r="N107" s="707"/>
      <c r="O107" s="175"/>
      <c r="P107" s="47">
        <v>85</v>
      </c>
      <c r="Q107" s="45">
        <v>0</v>
      </c>
      <c r="R107" s="44">
        <v>0</v>
      </c>
      <c r="S107" s="43">
        <v>0</v>
      </c>
      <c r="T107" s="47"/>
      <c r="U107" s="47"/>
      <c r="V107" s="721"/>
      <c r="W107" s="630"/>
      <c r="X107" s="722">
        <f t="shared" ref="X107:Z109" si="16">X108</f>
        <v>100000</v>
      </c>
      <c r="Y107" s="722">
        <f t="shared" si="16"/>
        <v>100000</v>
      </c>
      <c r="Z107" s="723">
        <f t="shared" si="16"/>
        <v>100000</v>
      </c>
      <c r="AA107" s="8"/>
      <c r="AB107" s="3"/>
    </row>
    <row r="108" spans="1:33" ht="35.25" customHeight="1" x14ac:dyDescent="0.2">
      <c r="A108" s="21"/>
      <c r="B108" s="707"/>
      <c r="C108" s="707"/>
      <c r="D108" s="707"/>
      <c r="E108" s="707"/>
      <c r="F108" s="707"/>
      <c r="G108" s="707"/>
      <c r="H108" s="707"/>
      <c r="I108" s="707"/>
      <c r="J108" s="707"/>
      <c r="K108" s="707"/>
      <c r="L108" s="707"/>
      <c r="M108" s="707" t="s">
        <v>582</v>
      </c>
      <c r="N108" s="707"/>
      <c r="O108" s="175"/>
      <c r="P108" s="27">
        <v>85</v>
      </c>
      <c r="Q108" s="25" t="s">
        <v>699</v>
      </c>
      <c r="R108" s="24">
        <v>0</v>
      </c>
      <c r="S108" s="23">
        <v>0</v>
      </c>
      <c r="T108" s="27"/>
      <c r="U108" s="27"/>
      <c r="V108" s="350"/>
      <c r="W108" s="351"/>
      <c r="X108" s="724">
        <f t="shared" si="16"/>
        <v>100000</v>
      </c>
      <c r="Y108" s="724">
        <f t="shared" si="16"/>
        <v>100000</v>
      </c>
      <c r="Z108" s="725">
        <f t="shared" si="16"/>
        <v>100000</v>
      </c>
      <c r="AA108" s="8"/>
      <c r="AB108" s="3"/>
    </row>
    <row r="109" spans="1:33" ht="60" customHeight="1" x14ac:dyDescent="0.2">
      <c r="A109" s="21"/>
      <c r="B109" s="707"/>
      <c r="C109" s="707"/>
      <c r="D109" s="707"/>
      <c r="E109" s="707"/>
      <c r="F109" s="707"/>
      <c r="G109" s="707"/>
      <c r="H109" s="707"/>
      <c r="I109" s="707"/>
      <c r="J109" s="707"/>
      <c r="K109" s="707"/>
      <c r="L109" s="707"/>
      <c r="M109" s="707" t="s">
        <v>583</v>
      </c>
      <c r="N109" s="707"/>
      <c r="O109" s="175"/>
      <c r="P109" s="27">
        <v>85</v>
      </c>
      <c r="Q109" s="25" t="s">
        <v>699</v>
      </c>
      <c r="R109" s="24">
        <v>1</v>
      </c>
      <c r="S109" s="23">
        <v>91154</v>
      </c>
      <c r="T109" s="27">
        <v>11</v>
      </c>
      <c r="U109" s="27">
        <v>1</v>
      </c>
      <c r="V109" s="350"/>
      <c r="W109" s="351"/>
      <c r="X109" s="724">
        <f t="shared" si="16"/>
        <v>100000</v>
      </c>
      <c r="Y109" s="724">
        <f t="shared" si="16"/>
        <v>100000</v>
      </c>
      <c r="Z109" s="725">
        <f t="shared" si="16"/>
        <v>100000</v>
      </c>
      <c r="AA109" s="8"/>
      <c r="AB109" s="3"/>
    </row>
    <row r="110" spans="1:33" ht="29.25" customHeight="1" x14ac:dyDescent="0.2">
      <c r="A110" s="21"/>
      <c r="B110" s="938" t="s">
        <v>57</v>
      </c>
      <c r="C110" s="938"/>
      <c r="D110" s="938"/>
      <c r="E110" s="938"/>
      <c r="F110" s="938"/>
      <c r="G110" s="938"/>
      <c r="H110" s="938"/>
      <c r="I110" s="938"/>
      <c r="J110" s="938"/>
      <c r="K110" s="938"/>
      <c r="L110" s="938"/>
      <c r="M110" s="938"/>
      <c r="N110" s="938"/>
      <c r="O110" s="175" t="s">
        <v>125</v>
      </c>
      <c r="P110" s="14">
        <v>85</v>
      </c>
      <c r="Q110" s="11" t="s">
        <v>699</v>
      </c>
      <c r="R110" s="10">
        <v>1</v>
      </c>
      <c r="S110" s="9">
        <v>91154</v>
      </c>
      <c r="T110" s="14">
        <v>11</v>
      </c>
      <c r="U110" s="14">
        <v>1</v>
      </c>
      <c r="V110" s="354" t="s">
        <v>52</v>
      </c>
      <c r="W110" s="351"/>
      <c r="X110" s="355">
        <v>100000</v>
      </c>
      <c r="Y110" s="355">
        <v>100000</v>
      </c>
      <c r="Z110" s="356">
        <v>100000</v>
      </c>
      <c r="AA110" s="8"/>
      <c r="AB110" s="3"/>
      <c r="AG110" s="253"/>
    </row>
    <row r="111" spans="1:33" ht="25.5" customHeight="1" x14ac:dyDescent="0.2">
      <c r="A111" s="21"/>
      <c r="B111" s="230"/>
      <c r="C111" s="624"/>
      <c r="D111" s="230"/>
      <c r="E111" s="230"/>
      <c r="F111" s="229"/>
      <c r="G111" s="229"/>
      <c r="H111" s="229"/>
      <c r="I111" s="229"/>
      <c r="J111" s="229"/>
      <c r="K111" s="229"/>
      <c r="L111" s="229"/>
      <c r="M111" s="628" t="s">
        <v>700</v>
      </c>
      <c r="N111" s="628"/>
      <c r="O111" s="593"/>
      <c r="P111" s="606">
        <v>85</v>
      </c>
      <c r="Q111" s="572">
        <v>0</v>
      </c>
      <c r="R111" s="607">
        <v>0</v>
      </c>
      <c r="S111" s="594">
        <v>0</v>
      </c>
      <c r="T111" s="606"/>
      <c r="U111" s="606"/>
      <c r="V111" s="629"/>
      <c r="W111" s="630"/>
      <c r="X111" s="637">
        <f t="shared" ref="X111:Z114" si="17">X112</f>
        <v>478039</v>
      </c>
      <c r="Y111" s="637">
        <f t="shared" si="17"/>
        <v>478039</v>
      </c>
      <c r="Z111" s="638">
        <f t="shared" si="17"/>
        <v>478039</v>
      </c>
      <c r="AA111" s="8"/>
      <c r="AB111" s="3"/>
    </row>
    <row r="112" spans="1:33" ht="31.5" customHeight="1" x14ac:dyDescent="0.2">
      <c r="A112" s="21"/>
      <c r="B112" s="230"/>
      <c r="C112" s="624"/>
      <c r="D112" s="230"/>
      <c r="E112" s="230"/>
      <c r="F112" s="229"/>
      <c r="G112" s="229"/>
      <c r="H112" s="229"/>
      <c r="I112" s="229"/>
      <c r="J112" s="229"/>
      <c r="K112" s="229"/>
      <c r="L112" s="229"/>
      <c r="M112" s="610" t="s">
        <v>701</v>
      </c>
      <c r="N112" s="610"/>
      <c r="O112" s="175"/>
      <c r="P112" s="608">
        <v>85</v>
      </c>
      <c r="Q112" s="11" t="s">
        <v>698</v>
      </c>
      <c r="R112" s="609">
        <v>0</v>
      </c>
      <c r="S112" s="9">
        <v>0</v>
      </c>
      <c r="T112" s="608"/>
      <c r="U112" s="608"/>
      <c r="V112" s="354"/>
      <c r="W112" s="351"/>
      <c r="X112" s="625">
        <f t="shared" si="17"/>
        <v>478039</v>
      </c>
      <c r="Y112" s="625">
        <f t="shared" si="17"/>
        <v>478039</v>
      </c>
      <c r="Z112" s="626">
        <f t="shared" si="17"/>
        <v>478039</v>
      </c>
      <c r="AA112" s="8"/>
      <c r="AB112" s="3"/>
    </row>
    <row r="113" spans="1:28" ht="29.25" customHeight="1" x14ac:dyDescent="0.2">
      <c r="A113" s="21"/>
      <c r="B113" s="230"/>
      <c r="C113" s="624"/>
      <c r="D113" s="230"/>
      <c r="E113" s="230"/>
      <c r="F113" s="229"/>
      <c r="G113" s="229"/>
      <c r="H113" s="229"/>
      <c r="I113" s="229"/>
      <c r="J113" s="229"/>
      <c r="K113" s="229"/>
      <c r="L113" s="229"/>
      <c r="M113" s="610" t="s">
        <v>25</v>
      </c>
      <c r="N113" s="610"/>
      <c r="O113" s="175"/>
      <c r="P113" s="608">
        <v>85</v>
      </c>
      <c r="Q113" s="11" t="s">
        <v>698</v>
      </c>
      <c r="R113" s="609">
        <v>1</v>
      </c>
      <c r="S113" s="9">
        <v>0</v>
      </c>
      <c r="T113" s="608"/>
      <c r="U113" s="608"/>
      <c r="V113" s="354"/>
      <c r="W113" s="351"/>
      <c r="X113" s="625">
        <f>X114</f>
        <v>478039</v>
      </c>
      <c r="Y113" s="625">
        <f>Y114</f>
        <v>478039</v>
      </c>
      <c r="Z113" s="626">
        <f>Z114</f>
        <v>478039</v>
      </c>
      <c r="AA113" s="8"/>
      <c r="AB113" s="3"/>
    </row>
    <row r="114" spans="1:28" ht="28.5" customHeight="1" x14ac:dyDescent="0.2">
      <c r="A114" s="21"/>
      <c r="B114" s="230"/>
      <c r="C114" s="624"/>
      <c r="D114" s="230"/>
      <c r="E114" s="230"/>
      <c r="F114" s="229"/>
      <c r="G114" s="229"/>
      <c r="H114" s="229"/>
      <c r="I114" s="229"/>
      <c r="J114" s="229"/>
      <c r="K114" s="229"/>
      <c r="L114" s="229"/>
      <c r="M114" s="610" t="s">
        <v>25</v>
      </c>
      <c r="N114" s="610"/>
      <c r="O114" s="175"/>
      <c r="P114" s="608">
        <v>85</v>
      </c>
      <c r="Q114" s="11" t="s">
        <v>698</v>
      </c>
      <c r="R114" s="609">
        <v>1</v>
      </c>
      <c r="S114" s="9">
        <v>20009</v>
      </c>
      <c r="T114" s="608">
        <v>10</v>
      </c>
      <c r="U114" s="608">
        <v>1</v>
      </c>
      <c r="V114" s="354"/>
      <c r="W114" s="351"/>
      <c r="X114" s="625">
        <f t="shared" si="17"/>
        <v>478039</v>
      </c>
      <c r="Y114" s="625">
        <f t="shared" si="17"/>
        <v>478039</v>
      </c>
      <c r="Z114" s="626">
        <f t="shared" si="17"/>
        <v>478039</v>
      </c>
      <c r="AA114" s="8"/>
      <c r="AB114" s="3"/>
    </row>
    <row r="115" spans="1:28" ht="37.5" customHeight="1" x14ac:dyDescent="0.2">
      <c r="A115" s="21"/>
      <c r="B115" s="230"/>
      <c r="C115" s="624"/>
      <c r="D115" s="230"/>
      <c r="E115" s="230"/>
      <c r="F115" s="229"/>
      <c r="G115" s="229"/>
      <c r="H115" s="229"/>
      <c r="I115" s="229"/>
      <c r="J115" s="229"/>
      <c r="K115" s="229"/>
      <c r="L115" s="229"/>
      <c r="M115" s="610" t="s">
        <v>24</v>
      </c>
      <c r="N115" s="610"/>
      <c r="O115" s="175"/>
      <c r="P115" s="730">
        <v>85</v>
      </c>
      <c r="Q115" s="11" t="s">
        <v>698</v>
      </c>
      <c r="R115" s="731">
        <v>1</v>
      </c>
      <c r="S115" s="9">
        <v>20009</v>
      </c>
      <c r="T115" s="608">
        <v>10</v>
      </c>
      <c r="U115" s="608">
        <v>1</v>
      </c>
      <c r="V115" s="636">
        <v>310</v>
      </c>
      <c r="W115" s="351"/>
      <c r="X115" s="355">
        <v>478039</v>
      </c>
      <c r="Y115" s="355">
        <v>478039</v>
      </c>
      <c r="Z115" s="356">
        <v>478039</v>
      </c>
      <c r="AA115" s="8"/>
      <c r="AB115" s="3"/>
    </row>
    <row r="116" spans="1:28" ht="63" customHeight="1" x14ac:dyDescent="0.2">
      <c r="A116" s="21"/>
      <c r="B116" s="230"/>
      <c r="C116" s="231"/>
      <c r="D116" s="934" t="s">
        <v>744</v>
      </c>
      <c r="E116" s="934"/>
      <c r="F116" s="935"/>
      <c r="G116" s="935"/>
      <c r="H116" s="935"/>
      <c r="I116" s="935"/>
      <c r="J116" s="935"/>
      <c r="K116" s="935"/>
      <c r="L116" s="935"/>
      <c r="M116" s="935"/>
      <c r="N116" s="935"/>
      <c r="O116" s="680" t="s">
        <v>149</v>
      </c>
      <c r="P116" s="33" t="s">
        <v>142</v>
      </c>
      <c r="Q116" s="118" t="s">
        <v>6</v>
      </c>
      <c r="R116" s="117" t="s">
        <v>5</v>
      </c>
      <c r="S116" s="119" t="s">
        <v>4</v>
      </c>
      <c r="T116" s="33" t="s">
        <v>1</v>
      </c>
      <c r="U116" s="33" t="s">
        <v>1</v>
      </c>
      <c r="V116" s="362" t="s">
        <v>1</v>
      </c>
      <c r="W116" s="681"/>
      <c r="X116" s="363">
        <f>X117+X120+X125+X130+X137+X143+X134+X147</f>
        <v>13048816</v>
      </c>
      <c r="Y116" s="363">
        <f>Y117+Y120+Y125+Y130+Y137+Y143+Y134</f>
        <v>12320115</v>
      </c>
      <c r="Z116" s="364">
        <f>Z120+Z125+Z130+Z137+Z117+Z143+Z134</f>
        <v>12303165</v>
      </c>
      <c r="AA116" s="8"/>
      <c r="AB116" s="3"/>
    </row>
    <row r="117" spans="1:28" ht="33.75" customHeight="1" x14ac:dyDescent="0.2">
      <c r="A117" s="21"/>
      <c r="B117" s="230"/>
      <c r="C117" s="231"/>
      <c r="D117" s="685"/>
      <c r="E117" s="685"/>
      <c r="F117" s="678"/>
      <c r="G117" s="678"/>
      <c r="H117" s="678"/>
      <c r="I117" s="678"/>
      <c r="J117" s="678"/>
      <c r="K117" s="678"/>
      <c r="L117" s="686"/>
      <c r="M117" s="674" t="s">
        <v>171</v>
      </c>
      <c r="N117" s="682"/>
      <c r="O117" s="684"/>
      <c r="P117" s="27">
        <v>86</v>
      </c>
      <c r="Q117" s="25">
        <v>0</v>
      </c>
      <c r="R117" s="24">
        <v>0</v>
      </c>
      <c r="S117" s="687">
        <v>10001</v>
      </c>
      <c r="T117" s="673"/>
      <c r="U117" s="13"/>
      <c r="V117" s="354"/>
      <c r="W117" s="354"/>
      <c r="X117" s="683">
        <f t="shared" ref="X117:Z118" si="18">X118</f>
        <v>1435864</v>
      </c>
      <c r="Y117" s="683">
        <f t="shared" si="18"/>
        <v>1435864</v>
      </c>
      <c r="Z117" s="683">
        <f t="shared" si="18"/>
        <v>1435864</v>
      </c>
      <c r="AA117" s="8"/>
      <c r="AB117" s="3"/>
    </row>
    <row r="118" spans="1:28" ht="45.75" customHeight="1" x14ac:dyDescent="0.2">
      <c r="A118" s="21"/>
      <c r="B118" s="230"/>
      <c r="C118" s="231"/>
      <c r="D118" s="232"/>
      <c r="E118" s="232"/>
      <c r="F118" s="677"/>
      <c r="G118" s="677"/>
      <c r="H118" s="677"/>
      <c r="I118" s="677"/>
      <c r="J118" s="677"/>
      <c r="K118" s="677"/>
      <c r="L118" s="227"/>
      <c r="M118" s="674" t="s">
        <v>172</v>
      </c>
      <c r="N118" s="682"/>
      <c r="O118" s="684"/>
      <c r="P118" s="672">
        <v>86</v>
      </c>
      <c r="Q118" s="689">
        <v>0</v>
      </c>
      <c r="R118" s="11">
        <v>0</v>
      </c>
      <c r="S118" s="570">
        <v>10001</v>
      </c>
      <c r="T118" s="673">
        <v>1</v>
      </c>
      <c r="U118" s="13">
        <v>2</v>
      </c>
      <c r="V118" s="354"/>
      <c r="W118" s="354"/>
      <c r="X118" s="688">
        <f t="shared" si="18"/>
        <v>1435864</v>
      </c>
      <c r="Y118" s="688">
        <f t="shared" si="18"/>
        <v>1435864</v>
      </c>
      <c r="Z118" s="688">
        <f t="shared" si="18"/>
        <v>1435864</v>
      </c>
      <c r="AA118" s="8"/>
      <c r="AB118" s="3"/>
    </row>
    <row r="119" spans="1:28" ht="36" customHeight="1" x14ac:dyDescent="0.2">
      <c r="A119" s="21"/>
      <c r="B119" s="230"/>
      <c r="C119" s="231"/>
      <c r="D119" s="232"/>
      <c r="E119" s="232"/>
      <c r="F119" s="677"/>
      <c r="G119" s="677"/>
      <c r="H119" s="677"/>
      <c r="I119" s="677"/>
      <c r="J119" s="677"/>
      <c r="K119" s="677"/>
      <c r="L119" s="227"/>
      <c r="M119" s="674" t="s">
        <v>611</v>
      </c>
      <c r="N119" s="682"/>
      <c r="O119" s="684"/>
      <c r="P119" s="672">
        <v>86</v>
      </c>
      <c r="Q119" s="689">
        <v>0</v>
      </c>
      <c r="R119" s="11">
        <v>0</v>
      </c>
      <c r="S119" s="570">
        <v>10001</v>
      </c>
      <c r="T119" s="673">
        <v>1</v>
      </c>
      <c r="U119" s="13">
        <v>2</v>
      </c>
      <c r="V119" s="719">
        <v>120</v>
      </c>
      <c r="W119" s="354"/>
      <c r="X119" s="720">
        <v>1435864</v>
      </c>
      <c r="Y119" s="720">
        <v>1435864</v>
      </c>
      <c r="Z119" s="720">
        <v>1435864</v>
      </c>
      <c r="AA119" s="8"/>
      <c r="AB119" s="3"/>
    </row>
    <row r="120" spans="1:28" ht="29.25" customHeight="1" x14ac:dyDescent="0.2">
      <c r="A120" s="21"/>
      <c r="B120" s="223"/>
      <c r="C120" s="224"/>
      <c r="D120" s="232"/>
      <c r="E120" s="238"/>
      <c r="F120" s="941" t="s">
        <v>167</v>
      </c>
      <c r="G120" s="942"/>
      <c r="H120" s="942"/>
      <c r="I120" s="942"/>
      <c r="J120" s="942"/>
      <c r="K120" s="942"/>
      <c r="L120" s="942"/>
      <c r="M120" s="942"/>
      <c r="N120" s="942"/>
      <c r="O120" s="175" t="s">
        <v>166</v>
      </c>
      <c r="P120" s="41" t="s">
        <v>142</v>
      </c>
      <c r="Q120" s="115" t="s">
        <v>6</v>
      </c>
      <c r="R120" s="114" t="s">
        <v>9</v>
      </c>
      <c r="S120" s="116" t="s">
        <v>4</v>
      </c>
      <c r="T120" s="41" t="s">
        <v>1</v>
      </c>
      <c r="U120" s="27" t="s">
        <v>1</v>
      </c>
      <c r="V120" s="350" t="s">
        <v>1</v>
      </c>
      <c r="W120" s="351"/>
      <c r="X120" s="750">
        <f t="shared" ref="X120:Z121" si="19">X121</f>
        <v>3493189</v>
      </c>
      <c r="Y120" s="750">
        <f t="shared" si="19"/>
        <v>3497785</v>
      </c>
      <c r="Z120" s="751">
        <f t="shared" si="19"/>
        <v>3502445</v>
      </c>
      <c r="AA120" s="8"/>
      <c r="AB120" s="3"/>
    </row>
    <row r="121" spans="1:28" ht="15" customHeight="1" x14ac:dyDescent="0.2">
      <c r="A121" s="21"/>
      <c r="B121" s="225"/>
      <c r="C121" s="226"/>
      <c r="D121" s="239"/>
      <c r="E121" s="240"/>
      <c r="F121" s="277"/>
      <c r="G121" s="942" t="s">
        <v>165</v>
      </c>
      <c r="H121" s="942"/>
      <c r="I121" s="942"/>
      <c r="J121" s="942"/>
      <c r="K121" s="942"/>
      <c r="L121" s="942"/>
      <c r="M121" s="942"/>
      <c r="N121" s="942"/>
      <c r="O121" s="175" t="s">
        <v>164</v>
      </c>
      <c r="P121" s="27" t="s">
        <v>142</v>
      </c>
      <c r="Q121" s="25" t="s">
        <v>6</v>
      </c>
      <c r="R121" s="24" t="s">
        <v>9</v>
      </c>
      <c r="S121" s="23" t="s">
        <v>163</v>
      </c>
      <c r="T121" s="27" t="s">
        <v>1</v>
      </c>
      <c r="U121" s="27" t="s">
        <v>1</v>
      </c>
      <c r="V121" s="350" t="s">
        <v>1</v>
      </c>
      <c r="W121" s="351"/>
      <c r="X121" s="352">
        <f t="shared" si="19"/>
        <v>3493189</v>
      </c>
      <c r="Y121" s="352">
        <f t="shared" si="19"/>
        <v>3497785</v>
      </c>
      <c r="Z121" s="353">
        <f t="shared" si="19"/>
        <v>3502445</v>
      </c>
      <c r="AA121" s="8"/>
      <c r="AB121" s="3"/>
    </row>
    <row r="122" spans="1:28" ht="62.25" customHeight="1" x14ac:dyDescent="0.2">
      <c r="A122" s="21"/>
      <c r="B122" s="937" t="s">
        <v>168</v>
      </c>
      <c r="C122" s="937"/>
      <c r="D122" s="937"/>
      <c r="E122" s="937"/>
      <c r="F122" s="937"/>
      <c r="G122" s="937"/>
      <c r="H122" s="937"/>
      <c r="I122" s="937"/>
      <c r="J122" s="937"/>
      <c r="K122" s="937"/>
      <c r="L122" s="937"/>
      <c r="M122" s="937"/>
      <c r="N122" s="937"/>
      <c r="O122" s="175" t="s">
        <v>164</v>
      </c>
      <c r="P122" s="27" t="s">
        <v>142</v>
      </c>
      <c r="Q122" s="25" t="s">
        <v>6</v>
      </c>
      <c r="R122" s="24" t="s">
        <v>9</v>
      </c>
      <c r="S122" s="23" t="s">
        <v>163</v>
      </c>
      <c r="T122" s="27">
        <v>1</v>
      </c>
      <c r="U122" s="27">
        <v>4</v>
      </c>
      <c r="V122" s="350" t="s">
        <v>1</v>
      </c>
      <c r="W122" s="351"/>
      <c r="X122" s="352">
        <f>X123+X124</f>
        <v>3493189</v>
      </c>
      <c r="Y122" s="352">
        <f>Y123+Y124</f>
        <v>3497785</v>
      </c>
      <c r="Z122" s="353">
        <f>Z123+Z124</f>
        <v>3502445</v>
      </c>
      <c r="AA122" s="8"/>
      <c r="AB122" s="3"/>
    </row>
    <row r="123" spans="1:28" ht="29.25" customHeight="1" x14ac:dyDescent="0.2">
      <c r="A123" s="21"/>
      <c r="B123" s="937" t="s">
        <v>145</v>
      </c>
      <c r="C123" s="937"/>
      <c r="D123" s="937"/>
      <c r="E123" s="937"/>
      <c r="F123" s="937"/>
      <c r="G123" s="937"/>
      <c r="H123" s="937"/>
      <c r="I123" s="937"/>
      <c r="J123" s="937"/>
      <c r="K123" s="937"/>
      <c r="L123" s="937"/>
      <c r="M123" s="937"/>
      <c r="N123" s="937"/>
      <c r="O123" s="175" t="s">
        <v>164</v>
      </c>
      <c r="P123" s="27" t="s">
        <v>142</v>
      </c>
      <c r="Q123" s="25" t="s">
        <v>6</v>
      </c>
      <c r="R123" s="24" t="s">
        <v>9</v>
      </c>
      <c r="S123" s="23" t="s">
        <v>163</v>
      </c>
      <c r="T123" s="27">
        <v>1</v>
      </c>
      <c r="U123" s="27">
        <v>4</v>
      </c>
      <c r="V123" s="350" t="s">
        <v>144</v>
      </c>
      <c r="W123" s="351"/>
      <c r="X123" s="360">
        <v>3341185</v>
      </c>
      <c r="Y123" s="360">
        <v>3341185</v>
      </c>
      <c r="Z123" s="361">
        <v>3341185</v>
      </c>
      <c r="AA123" s="8"/>
      <c r="AB123" s="3"/>
    </row>
    <row r="124" spans="1:28" ht="29.25" customHeight="1" x14ac:dyDescent="0.2">
      <c r="A124" s="21"/>
      <c r="B124" s="938" t="s">
        <v>57</v>
      </c>
      <c r="C124" s="938"/>
      <c r="D124" s="938"/>
      <c r="E124" s="938"/>
      <c r="F124" s="938"/>
      <c r="G124" s="938"/>
      <c r="H124" s="938"/>
      <c r="I124" s="938"/>
      <c r="J124" s="938"/>
      <c r="K124" s="938"/>
      <c r="L124" s="938"/>
      <c r="M124" s="938"/>
      <c r="N124" s="938"/>
      <c r="O124" s="175" t="s">
        <v>164</v>
      </c>
      <c r="P124" s="14" t="s">
        <v>142</v>
      </c>
      <c r="Q124" s="11" t="s">
        <v>6</v>
      </c>
      <c r="R124" s="10" t="s">
        <v>9</v>
      </c>
      <c r="S124" s="9" t="s">
        <v>163</v>
      </c>
      <c r="T124" s="14">
        <v>1</v>
      </c>
      <c r="U124" s="14">
        <v>4</v>
      </c>
      <c r="V124" s="354" t="s">
        <v>52</v>
      </c>
      <c r="W124" s="351"/>
      <c r="X124" s="285">
        <v>152004</v>
      </c>
      <c r="Y124" s="285">
        <v>156600</v>
      </c>
      <c r="Z124" s="286">
        <v>161260</v>
      </c>
      <c r="AA124" s="8"/>
      <c r="AB124" s="3"/>
    </row>
    <row r="125" spans="1:28" ht="29.25" customHeight="1" x14ac:dyDescent="0.2">
      <c r="A125" s="21"/>
      <c r="B125" s="230"/>
      <c r="C125" s="231"/>
      <c r="D125" s="232"/>
      <c r="E125" s="238"/>
      <c r="F125" s="946" t="s">
        <v>148</v>
      </c>
      <c r="G125" s="936"/>
      <c r="H125" s="936"/>
      <c r="I125" s="936"/>
      <c r="J125" s="936"/>
      <c r="K125" s="936"/>
      <c r="L125" s="936"/>
      <c r="M125" s="936"/>
      <c r="N125" s="936"/>
      <c r="O125" s="175" t="s">
        <v>147</v>
      </c>
      <c r="P125" s="41" t="s">
        <v>142</v>
      </c>
      <c r="Q125" s="115" t="s">
        <v>6</v>
      </c>
      <c r="R125" s="114" t="s">
        <v>141</v>
      </c>
      <c r="S125" s="116" t="s">
        <v>4</v>
      </c>
      <c r="T125" s="41" t="s">
        <v>1</v>
      </c>
      <c r="U125" s="41" t="s">
        <v>1</v>
      </c>
      <c r="V125" s="357" t="s">
        <v>1</v>
      </c>
      <c r="W125" s="351"/>
      <c r="X125" s="363">
        <f t="shared" ref="X125:Z126" si="20">X126</f>
        <v>254903</v>
      </c>
      <c r="Y125" s="363">
        <f t="shared" si="20"/>
        <v>257554</v>
      </c>
      <c r="Z125" s="364">
        <f t="shared" si="20"/>
        <v>267783</v>
      </c>
      <c r="AA125" s="8"/>
      <c r="AB125" s="3"/>
    </row>
    <row r="126" spans="1:28" ht="29.25" customHeight="1" x14ac:dyDescent="0.2">
      <c r="A126" s="21"/>
      <c r="B126" s="225"/>
      <c r="C126" s="226"/>
      <c r="D126" s="239"/>
      <c r="E126" s="240"/>
      <c r="F126" s="277"/>
      <c r="G126" s="942" t="s">
        <v>146</v>
      </c>
      <c r="H126" s="942"/>
      <c r="I126" s="942"/>
      <c r="J126" s="942"/>
      <c r="K126" s="942"/>
      <c r="L126" s="942"/>
      <c r="M126" s="942"/>
      <c r="N126" s="942"/>
      <c r="O126" s="175" t="s">
        <v>143</v>
      </c>
      <c r="P126" s="27" t="s">
        <v>142</v>
      </c>
      <c r="Q126" s="25" t="s">
        <v>6</v>
      </c>
      <c r="R126" s="24" t="s">
        <v>141</v>
      </c>
      <c r="S126" s="23" t="s">
        <v>140</v>
      </c>
      <c r="T126" s="27" t="s">
        <v>1</v>
      </c>
      <c r="U126" s="27" t="s">
        <v>1</v>
      </c>
      <c r="V126" s="350" t="s">
        <v>1</v>
      </c>
      <c r="W126" s="351"/>
      <c r="X126" s="352">
        <f t="shared" si="20"/>
        <v>254903</v>
      </c>
      <c r="Y126" s="352">
        <f t="shared" si="20"/>
        <v>257554</v>
      </c>
      <c r="Z126" s="353">
        <f t="shared" si="20"/>
        <v>267783</v>
      </c>
      <c r="AA126" s="8"/>
      <c r="AB126" s="3"/>
    </row>
    <row r="127" spans="1:28" ht="15" customHeight="1" x14ac:dyDescent="0.2">
      <c r="A127" s="21"/>
      <c r="B127" s="937" t="s">
        <v>150</v>
      </c>
      <c r="C127" s="937"/>
      <c r="D127" s="937"/>
      <c r="E127" s="937"/>
      <c r="F127" s="937"/>
      <c r="G127" s="937"/>
      <c r="H127" s="937"/>
      <c r="I127" s="937"/>
      <c r="J127" s="937"/>
      <c r="K127" s="937"/>
      <c r="L127" s="950"/>
      <c r="M127" s="951"/>
      <c r="N127" s="952"/>
      <c r="O127" s="175" t="s">
        <v>143</v>
      </c>
      <c r="P127" s="14" t="s">
        <v>142</v>
      </c>
      <c r="Q127" s="11" t="s">
        <v>6</v>
      </c>
      <c r="R127" s="10" t="s">
        <v>141</v>
      </c>
      <c r="S127" s="9" t="s">
        <v>140</v>
      </c>
      <c r="T127" s="14">
        <v>2</v>
      </c>
      <c r="U127" s="14">
        <v>3</v>
      </c>
      <c r="V127" s="354" t="s">
        <v>1</v>
      </c>
      <c r="W127" s="351"/>
      <c r="X127" s="371">
        <f>X128+X129</f>
        <v>254903</v>
      </c>
      <c r="Y127" s="371">
        <f>Y128+Y129</f>
        <v>257554</v>
      </c>
      <c r="Z127" s="372">
        <f>Z128+Z129</f>
        <v>267783</v>
      </c>
      <c r="AA127" s="8"/>
      <c r="AB127" s="3"/>
    </row>
    <row r="128" spans="1:28" ht="29.25" customHeight="1" x14ac:dyDescent="0.2">
      <c r="A128" s="21"/>
      <c r="B128" s="937" t="s">
        <v>145</v>
      </c>
      <c r="C128" s="937"/>
      <c r="D128" s="937"/>
      <c r="E128" s="937"/>
      <c r="F128" s="937"/>
      <c r="G128" s="937"/>
      <c r="H128" s="937"/>
      <c r="I128" s="937"/>
      <c r="J128" s="937"/>
      <c r="K128" s="937"/>
      <c r="L128" s="937"/>
      <c r="M128" s="937"/>
      <c r="N128" s="937"/>
      <c r="O128" s="175" t="s">
        <v>143</v>
      </c>
      <c r="P128" s="27" t="s">
        <v>142</v>
      </c>
      <c r="Q128" s="25" t="s">
        <v>6</v>
      </c>
      <c r="R128" s="24" t="s">
        <v>141</v>
      </c>
      <c r="S128" s="23" t="s">
        <v>140</v>
      </c>
      <c r="T128" s="27">
        <v>2</v>
      </c>
      <c r="U128" s="27">
        <v>3</v>
      </c>
      <c r="V128" s="350" t="s">
        <v>144</v>
      </c>
      <c r="W128" s="351"/>
      <c r="X128" s="360">
        <v>247459</v>
      </c>
      <c r="Y128" s="360">
        <v>247459</v>
      </c>
      <c r="Z128" s="361">
        <v>247459</v>
      </c>
      <c r="AA128" s="8"/>
      <c r="AB128" s="3"/>
    </row>
    <row r="129" spans="1:28" ht="29.25" customHeight="1" x14ac:dyDescent="0.2">
      <c r="A129" s="21"/>
      <c r="B129" s="938" t="s">
        <v>57</v>
      </c>
      <c r="C129" s="938"/>
      <c r="D129" s="938"/>
      <c r="E129" s="938"/>
      <c r="F129" s="938"/>
      <c r="G129" s="938"/>
      <c r="H129" s="938"/>
      <c r="I129" s="938"/>
      <c r="J129" s="938"/>
      <c r="K129" s="938"/>
      <c r="L129" s="938"/>
      <c r="M129" s="938"/>
      <c r="N129" s="938"/>
      <c r="O129" s="175" t="s">
        <v>143</v>
      </c>
      <c r="P129" s="14" t="s">
        <v>142</v>
      </c>
      <c r="Q129" s="11" t="s">
        <v>6</v>
      </c>
      <c r="R129" s="10" t="s">
        <v>141</v>
      </c>
      <c r="S129" s="9" t="s">
        <v>140</v>
      </c>
      <c r="T129" s="14">
        <v>2</v>
      </c>
      <c r="U129" s="14">
        <v>3</v>
      </c>
      <c r="V129" s="354" t="s">
        <v>52</v>
      </c>
      <c r="W129" s="351"/>
      <c r="X129" s="355">
        <v>7444</v>
      </c>
      <c r="Y129" s="355">
        <v>10095</v>
      </c>
      <c r="Z129" s="356">
        <v>20324</v>
      </c>
      <c r="AA129" s="8"/>
      <c r="AB129" s="3"/>
    </row>
    <row r="130" spans="1:28" ht="44.25" customHeight="1" x14ac:dyDescent="0.2">
      <c r="A130" s="21"/>
      <c r="B130" s="229"/>
      <c r="C130" s="621"/>
      <c r="D130" s="229"/>
      <c r="E130" s="229"/>
      <c r="F130" s="229"/>
      <c r="G130" s="229"/>
      <c r="H130" s="229"/>
      <c r="I130" s="229"/>
      <c r="J130" s="229"/>
      <c r="K130" s="229"/>
      <c r="L130" s="229"/>
      <c r="M130" s="610" t="s">
        <v>600</v>
      </c>
      <c r="N130" s="610"/>
      <c r="O130" s="175"/>
      <c r="P130" s="608">
        <v>86</v>
      </c>
      <c r="Q130" s="11">
        <v>0</v>
      </c>
      <c r="R130" s="609">
        <v>2</v>
      </c>
      <c r="S130" s="9">
        <v>0</v>
      </c>
      <c r="T130" s="608"/>
      <c r="U130" s="608"/>
      <c r="V130" s="354"/>
      <c r="W130" s="351"/>
      <c r="X130" s="637">
        <f t="shared" ref="X130:Z130" si="21">X131</f>
        <v>0</v>
      </c>
      <c r="Y130" s="637">
        <f t="shared" si="21"/>
        <v>0</v>
      </c>
      <c r="Z130" s="638">
        <f t="shared" si="21"/>
        <v>0</v>
      </c>
      <c r="AA130" s="8"/>
      <c r="AB130" s="3"/>
    </row>
    <row r="131" spans="1:28" ht="29.25" customHeight="1" x14ac:dyDescent="0.2">
      <c r="A131" s="21"/>
      <c r="B131" s="229"/>
      <c r="C131" s="621"/>
      <c r="D131" s="229"/>
      <c r="E131" s="229"/>
      <c r="F131" s="229"/>
      <c r="G131" s="229"/>
      <c r="H131" s="229"/>
      <c r="I131" s="229"/>
      <c r="J131" s="229"/>
      <c r="K131" s="229"/>
      <c r="L131" s="229"/>
      <c r="M131" s="610" t="s">
        <v>586</v>
      </c>
      <c r="N131" s="610"/>
      <c r="O131" s="175"/>
      <c r="P131" s="608">
        <v>86</v>
      </c>
      <c r="Q131" s="11">
        <v>0</v>
      </c>
      <c r="R131" s="609">
        <v>2</v>
      </c>
      <c r="S131" s="9">
        <v>90011</v>
      </c>
      <c r="T131" s="608"/>
      <c r="U131" s="608"/>
      <c r="V131" s="639"/>
      <c r="W131" s="640"/>
      <c r="X131" s="625">
        <f>X132+X133</f>
        <v>0</v>
      </c>
      <c r="Y131" s="625">
        <f>Y132+Y133</f>
        <v>0</v>
      </c>
      <c r="Z131" s="626">
        <f>Z132+Z133</f>
        <v>0</v>
      </c>
      <c r="AA131" s="8"/>
      <c r="AB131" s="3"/>
    </row>
    <row r="132" spans="1:28" ht="29.25" customHeight="1" x14ac:dyDescent="0.2">
      <c r="A132" s="21"/>
      <c r="B132" s="229"/>
      <c r="C132" s="621"/>
      <c r="D132" s="229"/>
      <c r="E132" s="229"/>
      <c r="F132" s="229"/>
      <c r="G132" s="229"/>
      <c r="H132" s="229"/>
      <c r="I132" s="229"/>
      <c r="J132" s="229"/>
      <c r="K132" s="229"/>
      <c r="L132" s="229"/>
      <c r="M132" s="610" t="s">
        <v>57</v>
      </c>
      <c r="N132" s="610"/>
      <c r="O132" s="175"/>
      <c r="P132" s="608">
        <v>86</v>
      </c>
      <c r="Q132" s="11">
        <v>0</v>
      </c>
      <c r="R132" s="609">
        <v>2</v>
      </c>
      <c r="S132" s="9">
        <v>90011</v>
      </c>
      <c r="T132" s="608">
        <v>12</v>
      </c>
      <c r="U132" s="608">
        <v>2</v>
      </c>
      <c r="V132" s="643">
        <v>240</v>
      </c>
      <c r="W132" s="640"/>
      <c r="X132" s="355"/>
      <c r="Y132" s="355"/>
      <c r="Z132" s="356"/>
      <c r="AA132" s="8"/>
      <c r="AB132" s="3"/>
    </row>
    <row r="133" spans="1:28" ht="60.75" customHeight="1" x14ac:dyDescent="0.2">
      <c r="A133" s="21"/>
      <c r="B133" s="229"/>
      <c r="C133" s="621"/>
      <c r="D133" s="229"/>
      <c r="E133" s="229"/>
      <c r="F133" s="229"/>
      <c r="G133" s="229"/>
      <c r="H133" s="229"/>
      <c r="I133" s="229"/>
      <c r="J133" s="229"/>
      <c r="K133" s="229"/>
      <c r="L133" s="229"/>
      <c r="M133" s="667" t="s">
        <v>607</v>
      </c>
      <c r="N133" s="667"/>
      <c r="O133" s="175"/>
      <c r="P133" s="657">
        <v>86</v>
      </c>
      <c r="Q133" s="11">
        <v>0</v>
      </c>
      <c r="R133" s="658">
        <v>2</v>
      </c>
      <c r="S133" s="9">
        <v>90011</v>
      </c>
      <c r="T133" s="657">
        <v>12</v>
      </c>
      <c r="U133" s="657">
        <v>2</v>
      </c>
      <c r="V133" s="643">
        <v>810</v>
      </c>
      <c r="W133" s="640"/>
      <c r="X133" s="355"/>
      <c r="Y133" s="355"/>
      <c r="Z133" s="356"/>
      <c r="AA133" s="8"/>
      <c r="AB133" s="3"/>
    </row>
    <row r="134" spans="1:28" ht="33" customHeight="1" x14ac:dyDescent="0.2">
      <c r="A134" s="21"/>
      <c r="B134" s="229"/>
      <c r="C134" s="621"/>
      <c r="D134" s="229"/>
      <c r="E134" s="229"/>
      <c r="F134" s="229"/>
      <c r="G134" s="229"/>
      <c r="H134" s="229"/>
      <c r="I134" s="229"/>
      <c r="J134" s="229"/>
      <c r="K134" s="229"/>
      <c r="L134" s="229"/>
      <c r="M134" s="759" t="s">
        <v>704</v>
      </c>
      <c r="N134" s="759"/>
      <c r="O134" s="175"/>
      <c r="P134" s="752">
        <v>86</v>
      </c>
      <c r="Q134" s="11">
        <v>0</v>
      </c>
      <c r="R134" s="753">
        <v>6</v>
      </c>
      <c r="S134" s="9">
        <v>0</v>
      </c>
      <c r="T134" s="752"/>
      <c r="U134" s="752"/>
      <c r="V134" s="643"/>
      <c r="W134" s="640"/>
      <c r="X134" s="637">
        <f t="shared" ref="X134:Z135" si="22">X135</f>
        <v>25000</v>
      </c>
      <c r="Y134" s="637">
        <f t="shared" si="22"/>
        <v>25000</v>
      </c>
      <c r="Z134" s="638">
        <f t="shared" si="22"/>
        <v>25000</v>
      </c>
      <c r="AA134" s="8"/>
      <c r="AB134" s="3"/>
    </row>
    <row r="135" spans="1:28" ht="32.25" customHeight="1" x14ac:dyDescent="0.2">
      <c r="A135" s="21"/>
      <c r="B135" s="229"/>
      <c r="C135" s="621"/>
      <c r="D135" s="229"/>
      <c r="E135" s="229"/>
      <c r="F135" s="229"/>
      <c r="G135" s="229"/>
      <c r="H135" s="229"/>
      <c r="I135" s="229"/>
      <c r="J135" s="229"/>
      <c r="K135" s="229"/>
      <c r="L135" s="229"/>
      <c r="M135" s="759" t="s">
        <v>705</v>
      </c>
      <c r="N135" s="759"/>
      <c r="O135" s="175"/>
      <c r="P135" s="752">
        <v>86</v>
      </c>
      <c r="Q135" s="11">
        <v>0</v>
      </c>
      <c r="R135" s="753">
        <v>6</v>
      </c>
      <c r="S135" s="9">
        <v>90008</v>
      </c>
      <c r="T135" s="752"/>
      <c r="U135" s="752"/>
      <c r="V135" s="643"/>
      <c r="W135" s="640"/>
      <c r="X135" s="625">
        <f t="shared" si="22"/>
        <v>25000</v>
      </c>
      <c r="Y135" s="625">
        <f t="shared" si="22"/>
        <v>25000</v>
      </c>
      <c r="Z135" s="626">
        <f t="shared" si="22"/>
        <v>25000</v>
      </c>
      <c r="AA135" s="8"/>
      <c r="AB135" s="3"/>
    </row>
    <row r="136" spans="1:28" ht="34.5" customHeight="1" x14ac:dyDescent="0.2">
      <c r="A136" s="21"/>
      <c r="B136" s="229"/>
      <c r="C136" s="621"/>
      <c r="D136" s="229"/>
      <c r="E136" s="229"/>
      <c r="F136" s="229"/>
      <c r="G136" s="229"/>
      <c r="H136" s="229"/>
      <c r="I136" s="229"/>
      <c r="J136" s="229"/>
      <c r="K136" s="229"/>
      <c r="L136" s="229"/>
      <c r="M136" s="759" t="s">
        <v>57</v>
      </c>
      <c r="N136" s="759"/>
      <c r="O136" s="175"/>
      <c r="P136" s="752">
        <v>86</v>
      </c>
      <c r="Q136" s="11">
        <v>0</v>
      </c>
      <c r="R136" s="753">
        <v>6</v>
      </c>
      <c r="S136" s="9">
        <v>90008</v>
      </c>
      <c r="T136" s="752">
        <v>1</v>
      </c>
      <c r="U136" s="752">
        <v>4</v>
      </c>
      <c r="V136" s="643">
        <v>240</v>
      </c>
      <c r="W136" s="640"/>
      <c r="X136" s="355">
        <v>25000</v>
      </c>
      <c r="Y136" s="355">
        <v>25000</v>
      </c>
      <c r="Z136" s="356">
        <v>25000</v>
      </c>
      <c r="AA136" s="8"/>
      <c r="AB136" s="3"/>
    </row>
    <row r="137" spans="1:28" ht="29.25" customHeight="1" x14ac:dyDescent="0.2">
      <c r="A137" s="21"/>
      <c r="B137" s="229"/>
      <c r="C137" s="621"/>
      <c r="D137" s="229"/>
      <c r="E137" s="229"/>
      <c r="F137" s="229"/>
      <c r="G137" s="229"/>
      <c r="H137" s="229"/>
      <c r="I137" s="229"/>
      <c r="J137" s="229"/>
      <c r="K137" s="229"/>
      <c r="L137" s="229"/>
      <c r="M137" s="610" t="s">
        <v>601</v>
      </c>
      <c r="N137" s="610"/>
      <c r="O137" s="175"/>
      <c r="P137" s="608">
        <v>86</v>
      </c>
      <c r="Q137" s="11">
        <v>0</v>
      </c>
      <c r="R137" s="609">
        <v>0</v>
      </c>
      <c r="S137" s="9">
        <v>0</v>
      </c>
      <c r="T137" s="608"/>
      <c r="U137" s="608"/>
      <c r="V137" s="643"/>
      <c r="W137" s="640"/>
      <c r="X137" s="637">
        <f>X138+X142</f>
        <v>6968460</v>
      </c>
      <c r="Y137" s="637">
        <f>Y138</f>
        <v>6736524</v>
      </c>
      <c r="Z137" s="638">
        <f>Z138</f>
        <v>6741524</v>
      </c>
      <c r="AA137" s="8"/>
      <c r="AB137" s="3"/>
    </row>
    <row r="138" spans="1:28" ht="29.25" customHeight="1" x14ac:dyDescent="0.2">
      <c r="A138" s="21"/>
      <c r="B138" s="229"/>
      <c r="C138" s="621"/>
      <c r="D138" s="229"/>
      <c r="E138" s="229"/>
      <c r="F138" s="229"/>
      <c r="G138" s="229"/>
      <c r="H138" s="229"/>
      <c r="I138" s="229"/>
      <c r="J138" s="229"/>
      <c r="K138" s="229"/>
      <c r="L138" s="229"/>
      <c r="M138" s="610" t="s">
        <v>579</v>
      </c>
      <c r="N138" s="610"/>
      <c r="O138" s="175"/>
      <c r="P138" s="608">
        <v>86</v>
      </c>
      <c r="Q138" s="11">
        <v>0</v>
      </c>
      <c r="R138" s="609">
        <v>3</v>
      </c>
      <c r="S138" s="9">
        <v>70003</v>
      </c>
      <c r="T138" s="608"/>
      <c r="U138" s="608"/>
      <c r="V138" s="643"/>
      <c r="W138" s="640"/>
      <c r="X138" s="625">
        <f t="shared" ref="X138:Z138" si="23">X139</f>
        <v>6968460</v>
      </c>
      <c r="Y138" s="625">
        <f t="shared" si="23"/>
        <v>6736524</v>
      </c>
      <c r="Z138" s="626">
        <f t="shared" si="23"/>
        <v>6741524</v>
      </c>
      <c r="AA138" s="8"/>
      <c r="AB138" s="3"/>
    </row>
    <row r="139" spans="1:28" ht="29.25" customHeight="1" x14ac:dyDescent="0.2">
      <c r="A139" s="21"/>
      <c r="B139" s="229"/>
      <c r="C139" s="621"/>
      <c r="D139" s="229"/>
      <c r="E139" s="229"/>
      <c r="F139" s="229"/>
      <c r="G139" s="229"/>
      <c r="H139" s="229"/>
      <c r="I139" s="229"/>
      <c r="J139" s="229"/>
      <c r="K139" s="229"/>
      <c r="L139" s="229"/>
      <c r="M139" s="610" t="s">
        <v>603</v>
      </c>
      <c r="N139" s="610"/>
      <c r="O139" s="175"/>
      <c r="P139" s="608">
        <v>86</v>
      </c>
      <c r="Q139" s="11">
        <v>0</v>
      </c>
      <c r="R139" s="609">
        <v>3</v>
      </c>
      <c r="S139" s="9">
        <v>70003</v>
      </c>
      <c r="T139" s="608">
        <v>1</v>
      </c>
      <c r="U139" s="608">
        <v>13</v>
      </c>
      <c r="V139" s="643"/>
      <c r="W139" s="640"/>
      <c r="X139" s="625">
        <f>X140+X141</f>
        <v>6968460</v>
      </c>
      <c r="Y139" s="625">
        <f>Y140+Y141</f>
        <v>6736524</v>
      </c>
      <c r="Z139" s="626">
        <f>Z140+Z141</f>
        <v>6741524</v>
      </c>
      <c r="AA139" s="8"/>
      <c r="AB139" s="3"/>
    </row>
    <row r="140" spans="1:28" ht="29.25" customHeight="1" x14ac:dyDescent="0.2">
      <c r="A140" s="21"/>
      <c r="B140" s="229"/>
      <c r="C140" s="621"/>
      <c r="D140" s="229"/>
      <c r="E140" s="229"/>
      <c r="F140" s="229"/>
      <c r="G140" s="229"/>
      <c r="H140" s="229"/>
      <c r="I140" s="229"/>
      <c r="J140" s="229"/>
      <c r="K140" s="229"/>
      <c r="L140" s="229"/>
      <c r="M140" s="610" t="s">
        <v>602</v>
      </c>
      <c r="N140" s="610"/>
      <c r="O140" s="175"/>
      <c r="P140" s="608">
        <v>86</v>
      </c>
      <c r="Q140" s="11">
        <v>0</v>
      </c>
      <c r="R140" s="609">
        <v>3</v>
      </c>
      <c r="S140" s="9">
        <v>70003</v>
      </c>
      <c r="T140" s="608">
        <v>1</v>
      </c>
      <c r="U140" s="608">
        <v>13</v>
      </c>
      <c r="V140" s="643">
        <v>110</v>
      </c>
      <c r="W140" s="640"/>
      <c r="X140" s="355">
        <v>6016524</v>
      </c>
      <c r="Y140" s="355">
        <v>6016524</v>
      </c>
      <c r="Z140" s="356">
        <v>6016524</v>
      </c>
      <c r="AA140" s="8"/>
      <c r="AB140" s="3"/>
    </row>
    <row r="141" spans="1:28" ht="29.25" customHeight="1" x14ac:dyDescent="0.2">
      <c r="A141" s="21"/>
      <c r="B141" s="229"/>
      <c r="C141" s="621"/>
      <c r="D141" s="229"/>
      <c r="E141" s="229"/>
      <c r="F141" s="229"/>
      <c r="G141" s="229"/>
      <c r="H141" s="229"/>
      <c r="I141" s="229"/>
      <c r="J141" s="229"/>
      <c r="K141" s="229"/>
      <c r="L141" s="229"/>
      <c r="M141" s="610" t="s">
        <v>57</v>
      </c>
      <c r="N141" s="610"/>
      <c r="O141" s="175"/>
      <c r="P141" s="608">
        <v>86</v>
      </c>
      <c r="Q141" s="11">
        <v>0</v>
      </c>
      <c r="R141" s="609">
        <v>3</v>
      </c>
      <c r="S141" s="9">
        <v>70003</v>
      </c>
      <c r="T141" s="608">
        <v>1</v>
      </c>
      <c r="U141" s="608">
        <v>13</v>
      </c>
      <c r="V141" s="643">
        <v>240</v>
      </c>
      <c r="W141" s="640"/>
      <c r="X141" s="355">
        <v>951936</v>
      </c>
      <c r="Y141" s="355">
        <v>720000</v>
      </c>
      <c r="Z141" s="356">
        <v>725000</v>
      </c>
      <c r="AA141" s="8"/>
      <c r="AB141" s="3"/>
    </row>
    <row r="142" spans="1:28" ht="45" customHeight="1" x14ac:dyDescent="0.2">
      <c r="A142" s="21"/>
      <c r="B142" s="229"/>
      <c r="C142" s="621"/>
      <c r="D142" s="229"/>
      <c r="E142" s="229"/>
      <c r="F142" s="229"/>
      <c r="G142" s="229"/>
      <c r="H142" s="229"/>
      <c r="I142" s="229"/>
      <c r="J142" s="229"/>
      <c r="K142" s="229"/>
      <c r="L142" s="229"/>
      <c r="M142" s="800" t="s">
        <v>723</v>
      </c>
      <c r="N142" s="800"/>
      <c r="O142" s="175"/>
      <c r="P142" s="789">
        <v>86</v>
      </c>
      <c r="Q142" s="11"/>
      <c r="R142" s="790">
        <v>1</v>
      </c>
      <c r="S142" s="9">
        <v>71111</v>
      </c>
      <c r="T142" s="789">
        <v>1</v>
      </c>
      <c r="U142" s="789">
        <v>13</v>
      </c>
      <c r="V142" s="643">
        <v>110</v>
      </c>
      <c r="W142" s="640"/>
      <c r="X142" s="355"/>
      <c r="Y142" s="355"/>
      <c r="Z142" s="356"/>
      <c r="AA142" s="8"/>
      <c r="AB142" s="3"/>
    </row>
    <row r="143" spans="1:28" ht="34.5" customHeight="1" x14ac:dyDescent="0.2">
      <c r="A143" s="21"/>
      <c r="B143" s="229"/>
      <c r="C143" s="621"/>
      <c r="D143" s="229"/>
      <c r="E143" s="229"/>
      <c r="F143" s="229"/>
      <c r="G143" s="229"/>
      <c r="H143" s="229"/>
      <c r="I143" s="229"/>
      <c r="J143" s="229"/>
      <c r="K143" s="229"/>
      <c r="L143" s="229"/>
      <c r="M143" s="741" t="s">
        <v>693</v>
      </c>
      <c r="N143" s="628"/>
      <c r="O143" s="593"/>
      <c r="P143" s="606">
        <v>86</v>
      </c>
      <c r="Q143" s="572">
        <v>0</v>
      </c>
      <c r="R143" s="607">
        <v>0</v>
      </c>
      <c r="S143" s="594">
        <v>0</v>
      </c>
      <c r="T143" s="606"/>
      <c r="U143" s="606"/>
      <c r="V143" s="644"/>
      <c r="W143" s="645"/>
      <c r="X143" s="637">
        <f t="shared" ref="X143:Z145" si="24">X144</f>
        <v>866400</v>
      </c>
      <c r="Y143" s="637">
        <f t="shared" si="24"/>
        <v>367388</v>
      </c>
      <c r="Z143" s="638">
        <f t="shared" si="24"/>
        <v>330549</v>
      </c>
      <c r="AA143" s="8"/>
      <c r="AB143" s="3"/>
    </row>
    <row r="144" spans="1:28" ht="21" customHeight="1" x14ac:dyDescent="0.2">
      <c r="A144" s="21"/>
      <c r="B144" s="229"/>
      <c r="C144" s="621"/>
      <c r="D144" s="229"/>
      <c r="E144" s="229"/>
      <c r="F144" s="229"/>
      <c r="G144" s="229"/>
      <c r="H144" s="229"/>
      <c r="I144" s="229"/>
      <c r="J144" s="229"/>
      <c r="K144" s="229"/>
      <c r="L144" s="229"/>
      <c r="M144" s="610" t="s">
        <v>694</v>
      </c>
      <c r="N144" s="610"/>
      <c r="O144" s="175"/>
      <c r="P144" s="608">
        <v>86</v>
      </c>
      <c r="Q144" s="11">
        <v>0</v>
      </c>
      <c r="R144" s="609">
        <v>7</v>
      </c>
      <c r="S144" s="9">
        <v>0</v>
      </c>
      <c r="T144" s="608"/>
      <c r="U144" s="608"/>
      <c r="V144" s="643"/>
      <c r="W144" s="640"/>
      <c r="X144" s="625">
        <f t="shared" si="24"/>
        <v>866400</v>
      </c>
      <c r="Y144" s="625">
        <f t="shared" si="24"/>
        <v>367388</v>
      </c>
      <c r="Z144" s="626">
        <f t="shared" si="24"/>
        <v>330549</v>
      </c>
      <c r="AA144" s="8"/>
      <c r="AB144" s="3"/>
    </row>
    <row r="145" spans="1:28" ht="20.25" customHeight="1" x14ac:dyDescent="0.2">
      <c r="A145" s="21"/>
      <c r="B145" s="229"/>
      <c r="C145" s="621"/>
      <c r="D145" s="229"/>
      <c r="E145" s="229"/>
      <c r="F145" s="229"/>
      <c r="G145" s="229"/>
      <c r="H145" s="229"/>
      <c r="I145" s="229"/>
      <c r="J145" s="229"/>
      <c r="K145" s="229"/>
      <c r="L145" s="229"/>
      <c r="M145" s="610" t="s">
        <v>155</v>
      </c>
      <c r="N145" s="610"/>
      <c r="O145" s="175"/>
      <c r="P145" s="608">
        <v>86</v>
      </c>
      <c r="Q145" s="11">
        <v>0</v>
      </c>
      <c r="R145" s="609">
        <v>7</v>
      </c>
      <c r="S145" s="9">
        <v>95555</v>
      </c>
      <c r="T145" s="608">
        <v>1</v>
      </c>
      <c r="U145" s="608">
        <v>13</v>
      </c>
      <c r="V145" s="643"/>
      <c r="W145" s="640"/>
      <c r="X145" s="625">
        <f t="shared" si="24"/>
        <v>866400</v>
      </c>
      <c r="Y145" s="625">
        <f t="shared" si="24"/>
        <v>367388</v>
      </c>
      <c r="Z145" s="626">
        <f t="shared" si="24"/>
        <v>330549</v>
      </c>
      <c r="AA145" s="8"/>
      <c r="AB145" s="3"/>
    </row>
    <row r="146" spans="1:28" ht="29.25" customHeight="1" x14ac:dyDescent="0.2">
      <c r="A146" s="21"/>
      <c r="B146" s="229"/>
      <c r="C146" s="621"/>
      <c r="D146" s="229"/>
      <c r="E146" s="229"/>
      <c r="F146" s="229"/>
      <c r="G146" s="229"/>
      <c r="H146" s="229"/>
      <c r="I146" s="229"/>
      <c r="J146" s="229"/>
      <c r="K146" s="229"/>
      <c r="L146" s="229"/>
      <c r="M146" s="610" t="s">
        <v>695</v>
      </c>
      <c r="N146" s="610"/>
      <c r="O146" s="175"/>
      <c r="P146" s="768">
        <v>86</v>
      </c>
      <c r="Q146" s="25">
        <v>0</v>
      </c>
      <c r="R146" s="24">
        <v>7</v>
      </c>
      <c r="S146" s="23">
        <v>95555</v>
      </c>
      <c r="T146" s="608">
        <v>1</v>
      </c>
      <c r="U146" s="608">
        <v>13</v>
      </c>
      <c r="V146" s="643">
        <v>850</v>
      </c>
      <c r="W146" s="640"/>
      <c r="X146" s="355">
        <v>866400</v>
      </c>
      <c r="Y146" s="355">
        <v>367388</v>
      </c>
      <c r="Z146" s="356">
        <v>330549</v>
      </c>
      <c r="AA146" s="8"/>
      <c r="AB146" s="3"/>
    </row>
    <row r="147" spans="1:28" ht="29.25" customHeight="1" x14ac:dyDescent="0.2">
      <c r="A147" s="21"/>
      <c r="B147" s="229"/>
      <c r="C147" s="621"/>
      <c r="D147" s="229"/>
      <c r="E147" s="229"/>
      <c r="F147" s="229"/>
      <c r="G147" s="229"/>
      <c r="H147" s="229"/>
      <c r="I147" s="229"/>
      <c r="J147" s="229"/>
      <c r="K147" s="229"/>
      <c r="L147" s="622"/>
      <c r="M147" s="773" t="s">
        <v>706</v>
      </c>
      <c r="N147" s="786"/>
      <c r="O147" s="680"/>
      <c r="P147" s="766">
        <v>86</v>
      </c>
      <c r="Q147" s="11">
        <v>0</v>
      </c>
      <c r="R147" s="766">
        <v>10</v>
      </c>
      <c r="S147" s="570">
        <v>0</v>
      </c>
      <c r="T147" s="767"/>
      <c r="U147" s="13"/>
      <c r="V147" s="643"/>
      <c r="W147" s="639"/>
      <c r="X147" s="787">
        <f>X148</f>
        <v>5000</v>
      </c>
      <c r="Y147" s="787"/>
      <c r="Z147" s="787"/>
      <c r="AA147" s="8"/>
      <c r="AB147" s="3"/>
    </row>
    <row r="148" spans="1:28" ht="29.25" customHeight="1" x14ac:dyDescent="0.2">
      <c r="A148" s="21"/>
      <c r="B148" s="229"/>
      <c r="C148" s="621"/>
      <c r="D148" s="229"/>
      <c r="E148" s="229"/>
      <c r="F148" s="229"/>
      <c r="G148" s="229"/>
      <c r="H148" s="229"/>
      <c r="I148" s="229"/>
      <c r="J148" s="229"/>
      <c r="K148" s="229"/>
      <c r="L148" s="622"/>
      <c r="M148" s="773" t="s">
        <v>640</v>
      </c>
      <c r="N148" s="786"/>
      <c r="O148" s="680"/>
      <c r="P148" s="766">
        <v>86</v>
      </c>
      <c r="Q148" s="11">
        <v>0</v>
      </c>
      <c r="R148" s="766">
        <v>10</v>
      </c>
      <c r="S148" s="570">
        <v>10040</v>
      </c>
      <c r="T148" s="767"/>
      <c r="U148" s="13"/>
      <c r="V148" s="643"/>
      <c r="W148" s="639"/>
      <c r="X148" s="787">
        <f>X149</f>
        <v>5000</v>
      </c>
      <c r="Y148" s="787"/>
      <c r="Z148" s="787"/>
      <c r="AA148" s="8"/>
      <c r="AB148" s="3"/>
    </row>
    <row r="149" spans="1:28" ht="21" customHeight="1" x14ac:dyDescent="0.2">
      <c r="A149" s="21"/>
      <c r="B149" s="229"/>
      <c r="C149" s="621"/>
      <c r="D149" s="229"/>
      <c r="E149" s="229"/>
      <c r="F149" s="229"/>
      <c r="G149" s="229"/>
      <c r="H149" s="229"/>
      <c r="I149" s="229"/>
      <c r="J149" s="229"/>
      <c r="K149" s="229"/>
      <c r="L149" s="622"/>
      <c r="M149" s="773" t="s">
        <v>423</v>
      </c>
      <c r="N149" s="786"/>
      <c r="O149" s="680"/>
      <c r="P149" s="766">
        <v>86</v>
      </c>
      <c r="Q149" s="11">
        <v>0</v>
      </c>
      <c r="R149" s="766">
        <v>10</v>
      </c>
      <c r="S149" s="570">
        <v>10040</v>
      </c>
      <c r="T149" s="767">
        <v>1</v>
      </c>
      <c r="U149" s="13">
        <v>4</v>
      </c>
      <c r="V149" s="643">
        <v>540</v>
      </c>
      <c r="W149" s="639"/>
      <c r="X149" s="720">
        <v>5000</v>
      </c>
      <c r="Y149" s="720"/>
      <c r="Z149" s="720"/>
      <c r="AA149" s="8"/>
      <c r="AB149" s="3"/>
    </row>
    <row r="150" spans="1:28" ht="18.75" customHeight="1" thickBot="1" x14ac:dyDescent="0.25">
      <c r="A150" s="21"/>
      <c r="B150" s="279"/>
      <c r="C150" s="280"/>
      <c r="D150" s="949" t="s">
        <v>3</v>
      </c>
      <c r="E150" s="949"/>
      <c r="F150" s="949"/>
      <c r="G150" s="949"/>
      <c r="H150" s="949"/>
      <c r="I150" s="949"/>
      <c r="J150" s="949"/>
      <c r="K150" s="949"/>
      <c r="L150" s="949"/>
      <c r="M150" s="949"/>
      <c r="N150" s="949"/>
      <c r="O150" s="641" t="s">
        <v>192</v>
      </c>
      <c r="P150" s="281" t="s">
        <v>193</v>
      </c>
      <c r="Q150" s="282" t="s">
        <v>6</v>
      </c>
      <c r="R150" s="283" t="s">
        <v>5</v>
      </c>
      <c r="S150" s="284" t="s">
        <v>4</v>
      </c>
      <c r="T150" s="281" t="s">
        <v>1</v>
      </c>
      <c r="U150" s="281" t="s">
        <v>1</v>
      </c>
      <c r="V150" s="373" t="s">
        <v>1</v>
      </c>
      <c r="W150" s="642"/>
      <c r="X150" s="374">
        <f>Ведомст!X170</f>
        <v>0</v>
      </c>
      <c r="Y150" s="374">
        <f>Ведомст!Y170</f>
        <v>508826</v>
      </c>
      <c r="Z150" s="375">
        <f>Ведомст!Z170</f>
        <v>1010800</v>
      </c>
      <c r="AA150" s="8"/>
      <c r="AB150" s="3"/>
    </row>
    <row r="151" spans="1:28" ht="0.75" customHeight="1" thickBot="1" x14ac:dyDescent="0.3">
      <c r="A151" s="7"/>
      <c r="B151" s="242"/>
      <c r="C151" s="242"/>
      <c r="D151" s="242"/>
      <c r="E151" s="242"/>
      <c r="F151" s="242"/>
      <c r="G151" s="242"/>
      <c r="H151" s="242"/>
      <c r="I151" s="242"/>
      <c r="J151" s="242"/>
      <c r="K151" s="243"/>
      <c r="L151" s="242"/>
      <c r="M151" s="244"/>
      <c r="N151" s="245"/>
      <c r="O151" s="246" t="s">
        <v>188</v>
      </c>
      <c r="P151" s="247" t="s">
        <v>1</v>
      </c>
      <c r="Q151" s="247" t="s">
        <v>1</v>
      </c>
      <c r="R151" s="247" t="s">
        <v>1</v>
      </c>
      <c r="S151" s="247" t="s">
        <v>1</v>
      </c>
      <c r="T151" s="248">
        <v>0</v>
      </c>
      <c r="U151" s="249">
        <v>0</v>
      </c>
      <c r="V151" s="376" t="s">
        <v>189</v>
      </c>
      <c r="W151" s="377"/>
      <c r="X151" s="358"/>
      <c r="Y151" s="378"/>
      <c r="Z151" s="379"/>
      <c r="AA151" s="187"/>
      <c r="AB151" s="3"/>
    </row>
    <row r="152" spans="1:28" ht="21.75" customHeight="1" thickBot="1" x14ac:dyDescent="0.3">
      <c r="A152" s="4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2"/>
      <c r="M152" s="273" t="s">
        <v>0</v>
      </c>
      <c r="N152" s="274"/>
      <c r="O152" s="274"/>
      <c r="P152" s="274"/>
      <c r="Q152" s="274"/>
      <c r="R152" s="274"/>
      <c r="S152" s="274"/>
      <c r="T152" s="274"/>
      <c r="U152" s="274"/>
      <c r="V152" s="380"/>
      <c r="W152" s="381"/>
      <c r="X152" s="381">
        <f>X17+X38+X51+X116</f>
        <v>22062958</v>
      </c>
      <c r="Y152" s="381">
        <f>Y17+Y38+Y51+Y116+Y150</f>
        <v>20632354</v>
      </c>
      <c r="Z152" s="382">
        <f>Z17+Z38+Z51+Z116+Z150</f>
        <v>20505583</v>
      </c>
      <c r="AA152" s="3"/>
      <c r="AB152" s="2"/>
    </row>
    <row r="153" spans="1:28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3"/>
      <c r="Q153" s="3"/>
      <c r="R153" s="3"/>
      <c r="S153" s="3"/>
      <c r="T153" s="3"/>
      <c r="U153" s="3"/>
      <c r="V153" s="260"/>
      <c r="W153" s="260"/>
      <c r="X153" s="258"/>
      <c r="Y153" s="272"/>
      <c r="Z153" s="260"/>
      <c r="AA153" s="3"/>
      <c r="AB153" s="2"/>
    </row>
  </sheetData>
  <mergeCells count="94">
    <mergeCell ref="B122:N122"/>
    <mergeCell ref="G104:N104"/>
    <mergeCell ref="B105:N105"/>
    <mergeCell ref="B110:N110"/>
    <mergeCell ref="D116:N116"/>
    <mergeCell ref="F120:N120"/>
    <mergeCell ref="G121:N121"/>
    <mergeCell ref="D150:N150"/>
    <mergeCell ref="B123:N123"/>
    <mergeCell ref="B124:N124"/>
    <mergeCell ref="F125:N125"/>
    <mergeCell ref="G126:N126"/>
    <mergeCell ref="B127:N127"/>
    <mergeCell ref="B128:N128"/>
    <mergeCell ref="B129:N129"/>
    <mergeCell ref="B96:N96"/>
    <mergeCell ref="E97:N97"/>
    <mergeCell ref="F98:N98"/>
    <mergeCell ref="G99:N99"/>
    <mergeCell ref="B101:N101"/>
    <mergeCell ref="E102:N102"/>
    <mergeCell ref="F103:N103"/>
    <mergeCell ref="M9:Z9"/>
    <mergeCell ref="M10:Z10"/>
    <mergeCell ref="M11:Z11"/>
    <mergeCell ref="M12:Z12"/>
    <mergeCell ref="B100:N100"/>
    <mergeCell ref="B91:N91"/>
    <mergeCell ref="G80:N80"/>
    <mergeCell ref="B81:N81"/>
    <mergeCell ref="B82:N82"/>
    <mergeCell ref="E83:N83"/>
    <mergeCell ref="F84:N84"/>
    <mergeCell ref="G85:N85"/>
    <mergeCell ref="B86:N86"/>
    <mergeCell ref="B87:N87"/>
    <mergeCell ref="F88:N88"/>
    <mergeCell ref="G89:N89"/>
    <mergeCell ref="B90:N90"/>
    <mergeCell ref="B95:N95"/>
    <mergeCell ref="F79:N79"/>
    <mergeCell ref="G94:N94"/>
    <mergeCell ref="F72:N72"/>
    <mergeCell ref="G73:N73"/>
    <mergeCell ref="B74:N74"/>
    <mergeCell ref="B75:N75"/>
    <mergeCell ref="B65:N65"/>
    <mergeCell ref="F67:N67"/>
    <mergeCell ref="G68:N68"/>
    <mergeCell ref="B69:N69"/>
    <mergeCell ref="B70:N70"/>
    <mergeCell ref="E78:N78"/>
    <mergeCell ref="E92:N92"/>
    <mergeCell ref="F93:N93"/>
    <mergeCell ref="B64:N64"/>
    <mergeCell ref="F53:N53"/>
    <mergeCell ref="G54:N54"/>
    <mergeCell ref="B55:N55"/>
    <mergeCell ref="B56:N56"/>
    <mergeCell ref="F57:N57"/>
    <mergeCell ref="G58:N58"/>
    <mergeCell ref="B59:N59"/>
    <mergeCell ref="B60:N60"/>
    <mergeCell ref="E61:N61"/>
    <mergeCell ref="F62:N62"/>
    <mergeCell ref="G63:N63"/>
    <mergeCell ref="E71:N71"/>
    <mergeCell ref="E52:N52"/>
    <mergeCell ref="E39:N39"/>
    <mergeCell ref="F40:N40"/>
    <mergeCell ref="G41:N41"/>
    <mergeCell ref="B42:N42"/>
    <mergeCell ref="B43:N43"/>
    <mergeCell ref="E44:N44"/>
    <mergeCell ref="F45:N45"/>
    <mergeCell ref="G46:N46"/>
    <mergeCell ref="B47:N47"/>
    <mergeCell ref="B49:N49"/>
    <mergeCell ref="D51:N51"/>
    <mergeCell ref="P15:S15"/>
    <mergeCell ref="P16:S16"/>
    <mergeCell ref="D17:N17"/>
    <mergeCell ref="D38:N38"/>
    <mergeCell ref="G18:N18"/>
    <mergeCell ref="B19:N19"/>
    <mergeCell ref="B20:N20"/>
    <mergeCell ref="G21:N21"/>
    <mergeCell ref="B22:N22"/>
    <mergeCell ref="B23:N23"/>
    <mergeCell ref="G25:N25"/>
    <mergeCell ref="B26:N26"/>
    <mergeCell ref="B27:N27"/>
    <mergeCell ref="B28:N28"/>
    <mergeCell ref="B29:N29"/>
  </mergeCells>
  <pageMargins left="1.1811023622047201" right="0.39370078740157499" top="0.78740157480314998" bottom="0.59055118110236204" header="0.31496063461453899" footer="0.31496063461453899"/>
  <pageSetup paperSize="9" fitToHeight="0" orientation="landscape" r:id="rId1"/>
  <headerFooter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topLeftCell="A4" zoomScaleSheetLayoutView="100" workbookViewId="0">
      <selection activeCell="B13" sqref="B13"/>
    </sheetView>
  </sheetViews>
  <sheetFormatPr defaultRowHeight="12.75" x14ac:dyDescent="0.2"/>
  <cols>
    <col min="1" max="1" width="54" style="417" customWidth="1"/>
    <col min="2" max="4" width="10.5703125" style="417" customWidth="1"/>
    <col min="5" max="256" width="9.140625" style="417"/>
    <col min="257" max="257" width="64.7109375" style="417" bestFit="1" customWidth="1"/>
    <col min="258" max="260" width="10.5703125" style="417" customWidth="1"/>
    <col min="261" max="512" width="9.140625" style="417"/>
    <col min="513" max="513" width="64.7109375" style="417" bestFit="1" customWidth="1"/>
    <col min="514" max="516" width="10.5703125" style="417" customWidth="1"/>
    <col min="517" max="768" width="9.140625" style="417"/>
    <col min="769" max="769" width="64.7109375" style="417" bestFit="1" customWidth="1"/>
    <col min="770" max="772" width="10.5703125" style="417" customWidth="1"/>
    <col min="773" max="1024" width="9.140625" style="417"/>
    <col min="1025" max="1025" width="64.7109375" style="417" bestFit="1" customWidth="1"/>
    <col min="1026" max="1028" width="10.5703125" style="417" customWidth="1"/>
    <col min="1029" max="1280" width="9.140625" style="417"/>
    <col min="1281" max="1281" width="64.7109375" style="417" bestFit="1" customWidth="1"/>
    <col min="1282" max="1284" width="10.5703125" style="417" customWidth="1"/>
    <col min="1285" max="1536" width="9.140625" style="417"/>
    <col min="1537" max="1537" width="64.7109375" style="417" bestFit="1" customWidth="1"/>
    <col min="1538" max="1540" width="10.5703125" style="417" customWidth="1"/>
    <col min="1541" max="1792" width="9.140625" style="417"/>
    <col min="1793" max="1793" width="64.7109375" style="417" bestFit="1" customWidth="1"/>
    <col min="1794" max="1796" width="10.5703125" style="417" customWidth="1"/>
    <col min="1797" max="2048" width="9.140625" style="417"/>
    <col min="2049" max="2049" width="64.7109375" style="417" bestFit="1" customWidth="1"/>
    <col min="2050" max="2052" width="10.5703125" style="417" customWidth="1"/>
    <col min="2053" max="2304" width="9.140625" style="417"/>
    <col min="2305" max="2305" width="64.7109375" style="417" bestFit="1" customWidth="1"/>
    <col min="2306" max="2308" width="10.5703125" style="417" customWidth="1"/>
    <col min="2309" max="2560" width="9.140625" style="417"/>
    <col min="2561" max="2561" width="64.7109375" style="417" bestFit="1" customWidth="1"/>
    <col min="2562" max="2564" width="10.5703125" style="417" customWidth="1"/>
    <col min="2565" max="2816" width="9.140625" style="417"/>
    <col min="2817" max="2817" width="64.7109375" style="417" bestFit="1" customWidth="1"/>
    <col min="2818" max="2820" width="10.5703125" style="417" customWidth="1"/>
    <col min="2821" max="3072" width="9.140625" style="417"/>
    <col min="3073" max="3073" width="64.7109375" style="417" bestFit="1" customWidth="1"/>
    <col min="3074" max="3076" width="10.5703125" style="417" customWidth="1"/>
    <col min="3077" max="3328" width="9.140625" style="417"/>
    <col min="3329" max="3329" width="64.7109375" style="417" bestFit="1" customWidth="1"/>
    <col min="3330" max="3332" width="10.5703125" style="417" customWidth="1"/>
    <col min="3333" max="3584" width="9.140625" style="417"/>
    <col min="3585" max="3585" width="64.7109375" style="417" bestFit="1" customWidth="1"/>
    <col min="3586" max="3588" width="10.5703125" style="417" customWidth="1"/>
    <col min="3589" max="3840" width="9.140625" style="417"/>
    <col min="3841" max="3841" width="64.7109375" style="417" bestFit="1" customWidth="1"/>
    <col min="3842" max="3844" width="10.5703125" style="417" customWidth="1"/>
    <col min="3845" max="4096" width="9.140625" style="417"/>
    <col min="4097" max="4097" width="64.7109375" style="417" bestFit="1" customWidth="1"/>
    <col min="4098" max="4100" width="10.5703125" style="417" customWidth="1"/>
    <col min="4101" max="4352" width="9.140625" style="417"/>
    <col min="4353" max="4353" width="64.7109375" style="417" bestFit="1" customWidth="1"/>
    <col min="4354" max="4356" width="10.5703125" style="417" customWidth="1"/>
    <col min="4357" max="4608" width="9.140625" style="417"/>
    <col min="4609" max="4609" width="64.7109375" style="417" bestFit="1" customWidth="1"/>
    <col min="4610" max="4612" width="10.5703125" style="417" customWidth="1"/>
    <col min="4613" max="4864" width="9.140625" style="417"/>
    <col min="4865" max="4865" width="64.7109375" style="417" bestFit="1" customWidth="1"/>
    <col min="4866" max="4868" width="10.5703125" style="417" customWidth="1"/>
    <col min="4869" max="5120" width="9.140625" style="417"/>
    <col min="5121" max="5121" width="64.7109375" style="417" bestFit="1" customWidth="1"/>
    <col min="5122" max="5124" width="10.5703125" style="417" customWidth="1"/>
    <col min="5125" max="5376" width="9.140625" style="417"/>
    <col min="5377" max="5377" width="64.7109375" style="417" bestFit="1" customWidth="1"/>
    <col min="5378" max="5380" width="10.5703125" style="417" customWidth="1"/>
    <col min="5381" max="5632" width="9.140625" style="417"/>
    <col min="5633" max="5633" width="64.7109375" style="417" bestFit="1" customWidth="1"/>
    <col min="5634" max="5636" width="10.5703125" style="417" customWidth="1"/>
    <col min="5637" max="5888" width="9.140625" style="417"/>
    <col min="5889" max="5889" width="64.7109375" style="417" bestFit="1" customWidth="1"/>
    <col min="5890" max="5892" width="10.5703125" style="417" customWidth="1"/>
    <col min="5893" max="6144" width="9.140625" style="417"/>
    <col min="6145" max="6145" width="64.7109375" style="417" bestFit="1" customWidth="1"/>
    <col min="6146" max="6148" width="10.5703125" style="417" customWidth="1"/>
    <col min="6149" max="6400" width="9.140625" style="417"/>
    <col min="6401" max="6401" width="64.7109375" style="417" bestFit="1" customWidth="1"/>
    <col min="6402" max="6404" width="10.5703125" style="417" customWidth="1"/>
    <col min="6405" max="6656" width="9.140625" style="417"/>
    <col min="6657" max="6657" width="64.7109375" style="417" bestFit="1" customWidth="1"/>
    <col min="6658" max="6660" width="10.5703125" style="417" customWidth="1"/>
    <col min="6661" max="6912" width="9.140625" style="417"/>
    <col min="6913" max="6913" width="64.7109375" style="417" bestFit="1" customWidth="1"/>
    <col min="6914" max="6916" width="10.5703125" style="417" customWidth="1"/>
    <col min="6917" max="7168" width="9.140625" style="417"/>
    <col min="7169" max="7169" width="64.7109375" style="417" bestFit="1" customWidth="1"/>
    <col min="7170" max="7172" width="10.5703125" style="417" customWidth="1"/>
    <col min="7173" max="7424" width="9.140625" style="417"/>
    <col min="7425" max="7425" width="64.7109375" style="417" bestFit="1" customWidth="1"/>
    <col min="7426" max="7428" width="10.5703125" style="417" customWidth="1"/>
    <col min="7429" max="7680" width="9.140625" style="417"/>
    <col min="7681" max="7681" width="64.7109375" style="417" bestFit="1" customWidth="1"/>
    <col min="7682" max="7684" width="10.5703125" style="417" customWidth="1"/>
    <col min="7685" max="7936" width="9.140625" style="417"/>
    <col min="7937" max="7937" width="64.7109375" style="417" bestFit="1" customWidth="1"/>
    <col min="7938" max="7940" width="10.5703125" style="417" customWidth="1"/>
    <col min="7941" max="8192" width="9.140625" style="417"/>
    <col min="8193" max="8193" width="64.7109375" style="417" bestFit="1" customWidth="1"/>
    <col min="8194" max="8196" width="10.5703125" style="417" customWidth="1"/>
    <col min="8197" max="8448" width="9.140625" style="417"/>
    <col min="8449" max="8449" width="64.7109375" style="417" bestFit="1" customWidth="1"/>
    <col min="8450" max="8452" width="10.5703125" style="417" customWidth="1"/>
    <col min="8453" max="8704" width="9.140625" style="417"/>
    <col min="8705" max="8705" width="64.7109375" style="417" bestFit="1" customWidth="1"/>
    <col min="8706" max="8708" width="10.5703125" style="417" customWidth="1"/>
    <col min="8709" max="8960" width="9.140625" style="417"/>
    <col min="8961" max="8961" width="64.7109375" style="417" bestFit="1" customWidth="1"/>
    <col min="8962" max="8964" width="10.5703125" style="417" customWidth="1"/>
    <col min="8965" max="9216" width="9.140625" style="417"/>
    <col min="9217" max="9217" width="64.7109375" style="417" bestFit="1" customWidth="1"/>
    <col min="9218" max="9220" width="10.5703125" style="417" customWidth="1"/>
    <col min="9221" max="9472" width="9.140625" style="417"/>
    <col min="9473" max="9473" width="64.7109375" style="417" bestFit="1" customWidth="1"/>
    <col min="9474" max="9476" width="10.5703125" style="417" customWidth="1"/>
    <col min="9477" max="9728" width="9.140625" style="417"/>
    <col min="9729" max="9729" width="64.7109375" style="417" bestFit="1" customWidth="1"/>
    <col min="9730" max="9732" width="10.5703125" style="417" customWidth="1"/>
    <col min="9733" max="9984" width="9.140625" style="417"/>
    <col min="9985" max="9985" width="64.7109375" style="417" bestFit="1" customWidth="1"/>
    <col min="9986" max="9988" width="10.5703125" style="417" customWidth="1"/>
    <col min="9989" max="10240" width="9.140625" style="417"/>
    <col min="10241" max="10241" width="64.7109375" style="417" bestFit="1" customWidth="1"/>
    <col min="10242" max="10244" width="10.5703125" style="417" customWidth="1"/>
    <col min="10245" max="10496" width="9.140625" style="417"/>
    <col min="10497" max="10497" width="64.7109375" style="417" bestFit="1" customWidth="1"/>
    <col min="10498" max="10500" width="10.5703125" style="417" customWidth="1"/>
    <col min="10501" max="10752" width="9.140625" style="417"/>
    <col min="10753" max="10753" width="64.7109375" style="417" bestFit="1" customWidth="1"/>
    <col min="10754" max="10756" width="10.5703125" style="417" customWidth="1"/>
    <col min="10757" max="11008" width="9.140625" style="417"/>
    <col min="11009" max="11009" width="64.7109375" style="417" bestFit="1" customWidth="1"/>
    <col min="11010" max="11012" width="10.5703125" style="417" customWidth="1"/>
    <col min="11013" max="11264" width="9.140625" style="417"/>
    <col min="11265" max="11265" width="64.7109375" style="417" bestFit="1" customWidth="1"/>
    <col min="11266" max="11268" width="10.5703125" style="417" customWidth="1"/>
    <col min="11269" max="11520" width="9.140625" style="417"/>
    <col min="11521" max="11521" width="64.7109375" style="417" bestFit="1" customWidth="1"/>
    <col min="11522" max="11524" width="10.5703125" style="417" customWidth="1"/>
    <col min="11525" max="11776" width="9.140625" style="417"/>
    <col min="11777" max="11777" width="64.7109375" style="417" bestFit="1" customWidth="1"/>
    <col min="11778" max="11780" width="10.5703125" style="417" customWidth="1"/>
    <col min="11781" max="12032" width="9.140625" style="417"/>
    <col min="12033" max="12033" width="64.7109375" style="417" bestFit="1" customWidth="1"/>
    <col min="12034" max="12036" width="10.5703125" style="417" customWidth="1"/>
    <col min="12037" max="12288" width="9.140625" style="417"/>
    <col min="12289" max="12289" width="64.7109375" style="417" bestFit="1" customWidth="1"/>
    <col min="12290" max="12292" width="10.5703125" style="417" customWidth="1"/>
    <col min="12293" max="12544" width="9.140625" style="417"/>
    <col min="12545" max="12545" width="64.7109375" style="417" bestFit="1" customWidth="1"/>
    <col min="12546" max="12548" width="10.5703125" style="417" customWidth="1"/>
    <col min="12549" max="12800" width="9.140625" style="417"/>
    <col min="12801" max="12801" width="64.7109375" style="417" bestFit="1" customWidth="1"/>
    <col min="12802" max="12804" width="10.5703125" style="417" customWidth="1"/>
    <col min="12805" max="13056" width="9.140625" style="417"/>
    <col min="13057" max="13057" width="64.7109375" style="417" bestFit="1" customWidth="1"/>
    <col min="13058" max="13060" width="10.5703125" style="417" customWidth="1"/>
    <col min="13061" max="13312" width="9.140625" style="417"/>
    <col min="13313" max="13313" width="64.7109375" style="417" bestFit="1" customWidth="1"/>
    <col min="13314" max="13316" width="10.5703125" style="417" customWidth="1"/>
    <col min="13317" max="13568" width="9.140625" style="417"/>
    <col min="13569" max="13569" width="64.7109375" style="417" bestFit="1" customWidth="1"/>
    <col min="13570" max="13572" width="10.5703125" style="417" customWidth="1"/>
    <col min="13573" max="13824" width="9.140625" style="417"/>
    <col min="13825" max="13825" width="64.7109375" style="417" bestFit="1" customWidth="1"/>
    <col min="13826" max="13828" width="10.5703125" style="417" customWidth="1"/>
    <col min="13829" max="14080" width="9.140625" style="417"/>
    <col min="14081" max="14081" width="64.7109375" style="417" bestFit="1" customWidth="1"/>
    <col min="14082" max="14084" width="10.5703125" style="417" customWidth="1"/>
    <col min="14085" max="14336" width="9.140625" style="417"/>
    <col min="14337" max="14337" width="64.7109375" style="417" bestFit="1" customWidth="1"/>
    <col min="14338" max="14340" width="10.5703125" style="417" customWidth="1"/>
    <col min="14341" max="14592" width="9.140625" style="417"/>
    <col min="14593" max="14593" width="64.7109375" style="417" bestFit="1" customWidth="1"/>
    <col min="14594" max="14596" width="10.5703125" style="417" customWidth="1"/>
    <col min="14597" max="14848" width="9.140625" style="417"/>
    <col min="14849" max="14849" width="64.7109375" style="417" bestFit="1" customWidth="1"/>
    <col min="14850" max="14852" width="10.5703125" style="417" customWidth="1"/>
    <col min="14853" max="15104" width="9.140625" style="417"/>
    <col min="15105" max="15105" width="64.7109375" style="417" bestFit="1" customWidth="1"/>
    <col min="15106" max="15108" width="10.5703125" style="417" customWidth="1"/>
    <col min="15109" max="15360" width="9.140625" style="417"/>
    <col min="15361" max="15361" width="64.7109375" style="417" bestFit="1" customWidth="1"/>
    <col min="15362" max="15364" width="10.5703125" style="417" customWidth="1"/>
    <col min="15365" max="15616" width="9.140625" style="417"/>
    <col min="15617" max="15617" width="64.7109375" style="417" bestFit="1" customWidth="1"/>
    <col min="15618" max="15620" width="10.5703125" style="417" customWidth="1"/>
    <col min="15621" max="15872" width="9.140625" style="417"/>
    <col min="15873" max="15873" width="64.7109375" style="417" bestFit="1" customWidth="1"/>
    <col min="15874" max="15876" width="10.5703125" style="417" customWidth="1"/>
    <col min="15877" max="16128" width="9.140625" style="417"/>
    <col min="16129" max="16129" width="64.7109375" style="417" bestFit="1" customWidth="1"/>
    <col min="16130" max="16132" width="10.5703125" style="417" customWidth="1"/>
    <col min="16133" max="16384" width="9.140625" style="417"/>
  </cols>
  <sheetData>
    <row r="1" spans="1:7" x14ac:dyDescent="0.2">
      <c r="B1" s="955" t="s">
        <v>617</v>
      </c>
      <c r="C1" s="955"/>
      <c r="D1" s="955"/>
    </row>
    <row r="2" spans="1:7" x14ac:dyDescent="0.2">
      <c r="B2" s="955" t="s">
        <v>185</v>
      </c>
      <c r="C2" s="955"/>
      <c r="D2" s="955"/>
    </row>
    <row r="3" spans="1:7" ht="12.75" customHeight="1" x14ac:dyDescent="0.2">
      <c r="B3" s="956" t="s">
        <v>573</v>
      </c>
      <c r="C3" s="956"/>
      <c r="D3" s="956"/>
    </row>
    <row r="4" spans="1:7" x14ac:dyDescent="0.2">
      <c r="B4" s="955" t="s">
        <v>729</v>
      </c>
      <c r="C4" s="955"/>
      <c r="D4" s="955"/>
    </row>
    <row r="5" spans="1:7" x14ac:dyDescent="0.2">
      <c r="B5" s="418"/>
      <c r="C5" s="418"/>
      <c r="D5" s="418"/>
    </row>
    <row r="6" spans="1:7" ht="57" customHeight="1" x14ac:dyDescent="0.25">
      <c r="A6" s="845" t="s">
        <v>746</v>
      </c>
      <c r="B6" s="845"/>
      <c r="C6" s="845"/>
      <c r="D6" s="845"/>
      <c r="G6" s="417" t="s">
        <v>252</v>
      </c>
    </row>
    <row r="7" spans="1:7" ht="15.75" x14ac:dyDescent="0.25">
      <c r="A7" s="419"/>
    </row>
    <row r="8" spans="1:7" ht="81" customHeight="1" x14ac:dyDescent="0.2">
      <c r="A8" s="957" t="s">
        <v>702</v>
      </c>
      <c r="B8" s="957"/>
      <c r="C8" s="957"/>
      <c r="D8" s="957"/>
    </row>
    <row r="9" spans="1:7" ht="23.25" customHeight="1" x14ac:dyDescent="0.25">
      <c r="A9" s="420"/>
      <c r="B9" s="420"/>
      <c r="C9" s="953" t="s">
        <v>182</v>
      </c>
      <c r="D9" s="953"/>
    </row>
    <row r="10" spans="1:7" ht="15.75" x14ac:dyDescent="0.2">
      <c r="A10" s="954" t="s">
        <v>253</v>
      </c>
      <c r="B10" s="954" t="s">
        <v>254</v>
      </c>
      <c r="C10" s="954"/>
      <c r="D10" s="954"/>
    </row>
    <row r="11" spans="1:7" ht="15.75" x14ac:dyDescent="0.2">
      <c r="A11" s="954"/>
      <c r="B11" s="421" t="s">
        <v>625</v>
      </c>
      <c r="C11" s="421" t="s">
        <v>691</v>
      </c>
      <c r="D11" s="421" t="s">
        <v>731</v>
      </c>
    </row>
    <row r="12" spans="1:7" ht="31.5" x14ac:dyDescent="0.25">
      <c r="A12" s="422" t="s">
        <v>255</v>
      </c>
      <c r="B12" s="423"/>
      <c r="C12" s="423"/>
      <c r="D12" s="423"/>
    </row>
    <row r="13" spans="1:7" ht="31.5" x14ac:dyDescent="0.25">
      <c r="A13" s="424" t="s">
        <v>256</v>
      </c>
      <c r="B13" s="425">
        <v>0</v>
      </c>
      <c r="C13" s="425">
        <v>0</v>
      </c>
      <c r="D13" s="425">
        <v>0</v>
      </c>
    </row>
    <row r="14" spans="1:7" ht="31.5" x14ac:dyDescent="0.25">
      <c r="A14" s="422" t="s">
        <v>257</v>
      </c>
      <c r="B14" s="423">
        <v>0</v>
      </c>
      <c r="C14" s="423">
        <v>0</v>
      </c>
      <c r="D14" s="423">
        <v>0</v>
      </c>
    </row>
    <row r="15" spans="1:7" ht="31.5" x14ac:dyDescent="0.25">
      <c r="A15" s="422" t="s">
        <v>258</v>
      </c>
      <c r="B15" s="423">
        <v>0</v>
      </c>
      <c r="C15" s="423">
        <v>0</v>
      </c>
      <c r="D15" s="423">
        <v>0</v>
      </c>
    </row>
    <row r="16" spans="1:7" ht="31.5" x14ac:dyDescent="0.25">
      <c r="A16" s="424" t="s">
        <v>259</v>
      </c>
      <c r="B16" s="425">
        <v>0</v>
      </c>
      <c r="C16" s="425">
        <v>0</v>
      </c>
      <c r="D16" s="425">
        <v>0</v>
      </c>
    </row>
  </sheetData>
  <mergeCells count="9">
    <mergeCell ref="C9:D9"/>
    <mergeCell ref="A10:A11"/>
    <mergeCell ref="B10:D10"/>
    <mergeCell ref="B1:D1"/>
    <mergeCell ref="B2:D2"/>
    <mergeCell ref="B3:D3"/>
    <mergeCell ref="B4:D4"/>
    <mergeCell ref="A6:D6"/>
    <mergeCell ref="A8:D8"/>
  </mergeCells>
  <pageMargins left="0.61" right="0.17" top="0.2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нарматив дох</vt:lpstr>
      <vt:lpstr>коды адм</vt:lpstr>
      <vt:lpstr>доходы</vt:lpstr>
      <vt:lpstr>источники</vt:lpstr>
      <vt:lpstr>Ведомст</vt:lpstr>
      <vt:lpstr>Функц</vt:lpstr>
      <vt:lpstr>РзПр</vt:lpstr>
      <vt:lpstr>КЦСР</vt:lpstr>
      <vt:lpstr>прогр замств</vt:lpstr>
      <vt:lpstr>муниц гарант</vt:lpstr>
      <vt:lpstr>Функц!Заголовки_для_печати</vt:lpstr>
      <vt:lpstr>доходы!Область_печати</vt:lpstr>
      <vt:lpstr>'муниц гарант'!Область_печати</vt:lpstr>
      <vt:lpstr>'нарматив дох'!Область_печати</vt:lpstr>
      <vt:lpstr>'прогр замств'!Область_печати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</cp:lastModifiedBy>
  <cp:lastPrinted>2020-11-12T06:55:12Z</cp:lastPrinted>
  <dcterms:created xsi:type="dcterms:W3CDTF">2016-11-24T08:46:03Z</dcterms:created>
  <dcterms:modified xsi:type="dcterms:W3CDTF">2020-11-12T11:37:21Z</dcterms:modified>
</cp:coreProperties>
</file>