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Лист1!$A$1:$F$317</definedName>
  </definedNames>
  <calcPr calcId="145621"/>
</workbook>
</file>

<file path=xl/calcChain.xml><?xml version="1.0" encoding="utf-8"?>
<calcChain xmlns="http://schemas.openxmlformats.org/spreadsheetml/2006/main">
  <c r="F135" i="1" l="1"/>
  <c r="E135" i="1"/>
  <c r="D135" i="1"/>
  <c r="E304" i="1" l="1"/>
  <c r="D304" i="1"/>
  <c r="C304" i="1"/>
  <c r="F162" i="1" l="1"/>
  <c r="E162" i="1"/>
  <c r="D162" i="1"/>
  <c r="D59" i="1" l="1"/>
  <c r="F90" i="1" l="1"/>
  <c r="E90" i="1"/>
  <c r="D90" i="1"/>
  <c r="F30" i="1"/>
  <c r="E30" i="1"/>
  <c r="D30" i="1"/>
  <c r="D32" i="1" s="1"/>
  <c r="F235" i="1" l="1"/>
  <c r="F236" i="1" s="1"/>
  <c r="E235" i="1"/>
  <c r="E236" i="1" s="1"/>
  <c r="D235" i="1"/>
  <c r="D236" i="1" s="1"/>
  <c r="D256" i="1"/>
  <c r="D156" i="1"/>
  <c r="F109" i="1"/>
  <c r="E109" i="1"/>
  <c r="D109" i="1"/>
  <c r="F81" i="1"/>
  <c r="E81" i="1"/>
  <c r="F72" i="1"/>
  <c r="E72" i="1"/>
  <c r="F59" i="1"/>
  <c r="F61" i="1" s="1"/>
  <c r="E59" i="1"/>
  <c r="E61" i="1" s="1"/>
  <c r="F42" i="1"/>
  <c r="E42" i="1"/>
  <c r="D42" i="1"/>
  <c r="D19" i="1"/>
  <c r="F182" i="1" l="1"/>
  <c r="E182" i="1"/>
  <c r="D182" i="1"/>
  <c r="F117" i="1"/>
  <c r="E117" i="1"/>
  <c r="D117" i="1"/>
  <c r="F201" i="1"/>
  <c r="E201" i="1"/>
  <c r="D201" i="1"/>
  <c r="D250" i="1"/>
  <c r="E298" i="1"/>
  <c r="D298" i="1"/>
  <c r="C298" i="1"/>
  <c r="E292" i="1"/>
  <c r="D292" i="1"/>
  <c r="C292" i="1"/>
  <c r="F97" i="1"/>
  <c r="E97" i="1"/>
  <c r="D97" i="1"/>
  <c r="F103" i="1"/>
  <c r="E103" i="1"/>
  <c r="D103" i="1"/>
  <c r="F19" i="1"/>
  <c r="E19" i="1"/>
  <c r="D72" i="1" l="1"/>
  <c r="D61" i="1"/>
  <c r="C59" i="1"/>
  <c r="F156" i="1" l="1"/>
  <c r="E156" i="1"/>
  <c r="D244" i="1"/>
  <c r="F194" i="1"/>
  <c r="F195" i="1" s="1"/>
  <c r="E194" i="1"/>
  <c r="E195" i="1" s="1"/>
  <c r="D194" i="1"/>
  <c r="D195" i="1" s="1"/>
  <c r="F264" i="1"/>
  <c r="E264" i="1"/>
  <c r="D264" i="1"/>
  <c r="E286" i="1"/>
  <c r="D286" i="1"/>
  <c r="C286" i="1"/>
  <c r="F129" i="1"/>
  <c r="E129" i="1"/>
  <c r="D129" i="1"/>
  <c r="F188" i="1"/>
  <c r="E188" i="1"/>
  <c r="D188" i="1"/>
  <c r="F123" i="1"/>
  <c r="E123" i="1"/>
  <c r="D123" i="1"/>
  <c r="F229" i="1"/>
  <c r="E229" i="1"/>
  <c r="D229" i="1"/>
  <c r="F223" i="1"/>
  <c r="E223" i="1"/>
  <c r="D223" i="1"/>
  <c r="F168" i="1" l="1"/>
  <c r="E168" i="1"/>
  <c r="D168" i="1"/>
  <c r="F216" i="1"/>
  <c r="E216" i="1"/>
  <c r="D216" i="1"/>
  <c r="F209" i="1"/>
  <c r="E209" i="1"/>
  <c r="D209" i="1"/>
  <c r="F150" i="1"/>
  <c r="E150" i="1"/>
  <c r="D150" i="1"/>
  <c r="F144" i="1"/>
  <c r="E144" i="1"/>
  <c r="D144" i="1"/>
  <c r="D81" i="1" l="1"/>
  <c r="F32" i="1"/>
  <c r="E32" i="1"/>
  <c r="F21" i="1"/>
  <c r="E21" i="1"/>
  <c r="D21" i="1"/>
</calcChain>
</file>

<file path=xl/sharedStrings.xml><?xml version="1.0" encoding="utf-8"?>
<sst xmlns="http://schemas.openxmlformats.org/spreadsheetml/2006/main" count="436" uniqueCount="168">
  <si>
    <t>Главный распорядитель бюджетных средств:_________________________________________</t>
  </si>
  <si>
    <t>Наименование расходов</t>
  </si>
  <si>
    <t>Сумма в месяц (согласно штатному расписанию), рублей</t>
  </si>
  <si>
    <t>Количество месяцев</t>
  </si>
  <si>
    <t>ВСЕГО:</t>
  </si>
  <si>
    <t>Количество получателей, человек</t>
  </si>
  <si>
    <t>Размер базы для начисления страховых взносов, руб.</t>
  </si>
  <si>
    <t>Размер начислений на выплаты по оплате труда в соответствии с действующими на дату составления сметы нормативными правовыми актами, %</t>
  </si>
  <si>
    <t>Количество номеров</t>
  </si>
  <si>
    <t>Наименование  расхода</t>
  </si>
  <si>
    <t>Количество работ, услуг</t>
  </si>
  <si>
    <t>Стоимость работ, услуг, рублей</t>
  </si>
  <si>
    <t>Наименование расхода</t>
  </si>
  <si>
    <t>Налоговая база, рублей</t>
  </si>
  <si>
    <t>Ставка налога, %</t>
  </si>
  <si>
    <t xml:space="preserve">Количество единиц </t>
  </si>
  <si>
    <t>Наименование показателя</t>
  </si>
  <si>
    <t>Сумма на 20__ год , рублей</t>
  </si>
  <si>
    <t>Сумма на 20___ год, рублей</t>
  </si>
  <si>
    <t xml:space="preserve">III. 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муниципального долга, исполнение судебных актов, муниципальных гарантий, а также по резервным расходам </t>
  </si>
  <si>
    <t>Всего  с учетом округления (тыс.руб.)</t>
  </si>
  <si>
    <t xml:space="preserve">Количество потребления в год </t>
  </si>
  <si>
    <t>Тариф (стоимость за единицу), рублей</t>
  </si>
  <si>
    <t>Наименование бюджетного учреждения, которому предоставляется субсидия</t>
  </si>
  <si>
    <t>Сумма в месяц, рублей</t>
  </si>
  <si>
    <t>Количество граждан (молодых семей), получающих выплату, рублей</t>
  </si>
  <si>
    <t>Размер выплаты, рублей</t>
  </si>
  <si>
    <t xml:space="preserve">Количество заключенных соглашений на предоставление субсидии </t>
  </si>
  <si>
    <t xml:space="preserve">Обоснования  (расчеты) плановых сметных показателей </t>
  </si>
  <si>
    <t>2.1. Расчет (обоснование) расходов на оплату труда органов местного самоуправления</t>
  </si>
  <si>
    <t xml:space="preserve">2.5. Расчет (обоснование) расходов на оплату взносов на обязательное социальное страхование на выплаты по оплате труда и иные выплаты работникам  </t>
  </si>
  <si>
    <t>2.6.  Расчет (обоснование) расходов на оплату услуг связи</t>
  </si>
  <si>
    <r>
      <t>2.7.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2"/>
        <color theme="1"/>
        <rFont val="Times New Roman"/>
        <family val="1"/>
        <charset val="204"/>
      </rPr>
      <t>Расчет (обоснование) расходов на оплату коммунальных услуг</t>
    </r>
  </si>
  <si>
    <r>
      <t>2.8.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Расчет (обоснование) расходов на оплату работ, услуг по содержанию имущества</t>
    </r>
  </si>
  <si>
    <r>
      <t>2.9.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Расчет (обоснование) расходов на оплату прочих работ, услуг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</si>
  <si>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Расчет (обоснование) расходов на оплату налогов, сборов и иных платежей</t>
    </r>
  </si>
  <si>
    <t>Объем услуг</t>
  </si>
  <si>
    <t>Стоимость услуг, рублей</t>
  </si>
  <si>
    <t>3.1. Расчет (обоснование) расходов на предоставление субсидий бюджетным учреждениям</t>
  </si>
  <si>
    <t>3.2.  Расчет (обоснование) иных расходов</t>
  </si>
  <si>
    <t>2.13. Расчет (обоснование) расходов на перечисление другим бюджетам бюджетной системы Российской Федерации</t>
  </si>
  <si>
    <t xml:space="preserve">Код бюджетной классификации </t>
  </si>
  <si>
    <r>
      <t>2.15.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Расчет (обоснование) расходов гражданам в целях их социального обеспечения (кроме публичных нормативных социальных выплат)</t>
    </r>
  </si>
  <si>
    <r>
      <t>2.14.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Расчет (обоснование) публичных нормативных социальных выплат гражданам</t>
    </r>
  </si>
  <si>
    <t xml:space="preserve">Приложение № 3
к Порядку составления, утверждения 
и ведения бюджетной сметы
</t>
  </si>
  <si>
    <t>Администрация муниципального образования Нижнепавловский сельсовеь Оренбургского района Оренбургской области</t>
  </si>
  <si>
    <t>оклад</t>
  </si>
  <si>
    <t>Сумма на 2021 год, рублей</t>
  </si>
  <si>
    <t>надбавка за выслугу лет</t>
  </si>
  <si>
    <t>единовременная выплата к отпуску</t>
  </si>
  <si>
    <t>районный коэффициент</t>
  </si>
  <si>
    <t xml:space="preserve"> 0102 8600110001 121  211</t>
  </si>
  <si>
    <t>2.2. Расчет (обоснование) расходов на оплату труда органов местного самоуправления</t>
  </si>
  <si>
    <t>Всего  с учетом округления (руб.)</t>
  </si>
  <si>
    <t xml:space="preserve"> 0104 8600110002 121  211</t>
  </si>
  <si>
    <t>Страховые взносы 0102</t>
  </si>
  <si>
    <t>Страховые взносы 0104</t>
  </si>
  <si>
    <t>0104 8600110002 242 221</t>
  </si>
  <si>
    <t>интернет абонентская плата</t>
  </si>
  <si>
    <t>телефонная связь</t>
  </si>
  <si>
    <t>потребление электроэнергии</t>
  </si>
  <si>
    <t>0104 8600110002 242 226</t>
  </si>
  <si>
    <t>лицензия СБиС++</t>
  </si>
  <si>
    <t>0104 8600110002 244 226</t>
  </si>
  <si>
    <t>сопровождение закупок</t>
  </si>
  <si>
    <t>0113 750009004 853 296</t>
  </si>
  <si>
    <t>Членские взносы в Ассоциацию МО</t>
  </si>
  <si>
    <t xml:space="preserve">4300 чел </t>
  </si>
  <si>
    <t>1 руб</t>
  </si>
  <si>
    <t>0113 860075555 851 291</t>
  </si>
  <si>
    <t>Налог на имущество</t>
  </si>
  <si>
    <t>0113 7500090010 244 226</t>
  </si>
  <si>
    <t>публикация документов в газете "Сельские вести"</t>
  </si>
  <si>
    <t>2.3. Расчет (обоснование) расходов на оплату труда органов местного самоуправления</t>
  </si>
  <si>
    <t>0203 8600451180 121 211</t>
  </si>
  <si>
    <t>Страховые взносы 0203</t>
  </si>
  <si>
    <t>канцтовары</t>
  </si>
  <si>
    <t>ГСМ</t>
  </si>
  <si>
    <t>Текущий ремонт дорог</t>
  </si>
  <si>
    <t>0412 851029044 244 226</t>
  </si>
  <si>
    <t>мероприятия по землеустройству и землепользованию</t>
  </si>
  <si>
    <t>0501 8540290032 244 225</t>
  </si>
  <si>
    <t>Взносы на капитальный ремонт многоквартирных домов</t>
  </si>
  <si>
    <t>0801 8120170011 611 241</t>
  </si>
  <si>
    <t>Субсидия на выполнение муниципального задания</t>
  </si>
  <si>
    <t>1001 7500020001 312 264</t>
  </si>
  <si>
    <t>муниципальная пенсия</t>
  </si>
  <si>
    <t>Спортивные мероприятия</t>
  </si>
  <si>
    <t>Соглашение по внешнему финансовому контролю</t>
  </si>
  <si>
    <t>0104 8600690008 244 226</t>
  </si>
  <si>
    <t>Диспансеризация муниципальных служащих</t>
  </si>
  <si>
    <t>Ведущий специалист_________    Землянская Т.В.</t>
  </si>
  <si>
    <t>Исполнитель ___________ Землянская Т.В.</t>
  </si>
  <si>
    <t xml:space="preserve">Утверждаю
Глава муниципального образования 
Нижнепавловский сельсовет
Чичерин В.И.
«____» __________ _____ года
</t>
  </si>
  <si>
    <t>Сумма на 2022 год, рублей</t>
  </si>
  <si>
    <t>районный коэффициэнт</t>
  </si>
  <si>
    <t>2.4. Расчет (обоснование) расходов на оплату труда органов местного самоуправления</t>
  </si>
  <si>
    <t>0113 8600370003 111 211</t>
  </si>
  <si>
    <t>Количество месяцев/ окладов</t>
  </si>
  <si>
    <t>надбавка за интенсивность</t>
  </si>
  <si>
    <t>за работу в выходные и праздничные</t>
  </si>
  <si>
    <t>Страховые взносы 0113</t>
  </si>
  <si>
    <t>Сумма на 2022 год , рублей</t>
  </si>
  <si>
    <t>Сумма взноса на 2022 год, рублей</t>
  </si>
  <si>
    <t>потребление теплоэнергии</t>
  </si>
  <si>
    <t>6936,42кВт</t>
  </si>
  <si>
    <t>1101 85Б0191154 244 226</t>
  </si>
  <si>
    <t>Сумма исчисленного налога, подлежащего уплате в 2022 году, руб.</t>
  </si>
  <si>
    <t>0106 7700061002 540 251</t>
  </si>
  <si>
    <t>0801 8120170011 612 241</t>
  </si>
  <si>
    <t>Субсидия на иные цели (приобретение книг)</t>
  </si>
  <si>
    <t>0801 8120195555 611 241</t>
  </si>
  <si>
    <t>Субсидия уплату налога на имущество</t>
  </si>
  <si>
    <t>0104 8601010040 540 251</t>
  </si>
  <si>
    <t>Соглашение по коррупции</t>
  </si>
  <si>
    <t>0104 8600110002 244 227</t>
  </si>
  <si>
    <t>страхование а/т</t>
  </si>
  <si>
    <t>Заправка картриджей и ремонт офисной техники</t>
  </si>
  <si>
    <t>0113 8600370003 242 226</t>
  </si>
  <si>
    <t>0113 8600370003 242 225</t>
  </si>
  <si>
    <t>сопровождение СУФД</t>
  </si>
  <si>
    <t>сервисное обслуживание</t>
  </si>
  <si>
    <t>сопровождение 1С бух</t>
  </si>
  <si>
    <t>сопровождение 1С з/п</t>
  </si>
  <si>
    <t>подписка ИТС</t>
  </si>
  <si>
    <t>ПП Консультант</t>
  </si>
  <si>
    <t>СБИС лицензия</t>
  </si>
  <si>
    <t>0113 860030007 244 343</t>
  </si>
  <si>
    <t>ФОТ</t>
  </si>
  <si>
    <t>Сумма на 2023 год, рублей</t>
  </si>
  <si>
    <t>единовр выплата к отпуску</t>
  </si>
  <si>
    <t>мат помощь к отпуску</t>
  </si>
  <si>
    <t>01028600110001121,  01048600110002121,                                                                                                     02038600451180 129  01138600370003119  213</t>
  </si>
  <si>
    <t>Сумма взноса на 2023 год, рублей</t>
  </si>
  <si>
    <t>Сумма на 2023 год , рублей</t>
  </si>
  <si>
    <t>215408 кВт</t>
  </si>
  <si>
    <t>84173,4 кВт</t>
  </si>
  <si>
    <t>0409 8520590050 244 225</t>
  </si>
  <si>
    <t>Сумма исчисленного налога, подлежащего уплате в 2023 году, руб.</t>
  </si>
  <si>
    <t>0304 750059302 244 346</t>
  </si>
  <si>
    <t>0104 8530560004 540 251</t>
  </si>
  <si>
    <t>Соглашение по градостроительной деятельности</t>
  </si>
  <si>
    <t>0409 8520690050 244 346</t>
  </si>
  <si>
    <t>электротовары</t>
  </si>
  <si>
    <t>Оклад (МРОТ)</t>
  </si>
  <si>
    <t>(к проекту бюджетной сметы) к бюджетной смете  на 2022год финансовый год</t>
  </si>
  <si>
    <t>(на плановый период 2023 на 2024 годов)</t>
  </si>
  <si>
    <t>ФОТ с 01.10.2022</t>
  </si>
  <si>
    <t>Сумма на 2024 год, рублей</t>
  </si>
  <si>
    <t>единовр выплата к отпуску с 01.10.2022</t>
  </si>
  <si>
    <t>оклад с 01.10.2022</t>
  </si>
  <si>
    <t>Сумма взноса на 2024 год, рублей</t>
  </si>
  <si>
    <t>Сумма на 2024 год , рублей</t>
  </si>
  <si>
    <r>
      <t>Код бюджетной классификации ____________</t>
    </r>
    <r>
      <rPr>
        <u/>
        <sz val="12"/>
        <color theme="1"/>
        <rFont val="Times New Roman"/>
        <family val="1"/>
        <charset val="204"/>
      </rPr>
      <t>0310 8590190053 247 223</t>
    </r>
    <r>
      <rPr>
        <sz val="12"/>
        <color theme="1"/>
        <rFont val="Times New Roman"/>
        <family val="1"/>
        <charset val="204"/>
      </rPr>
      <t>_________</t>
    </r>
  </si>
  <si>
    <t>76 Гкал</t>
  </si>
  <si>
    <r>
      <t>Код бюджетной классификации ____________</t>
    </r>
    <r>
      <rPr>
        <u/>
        <sz val="12"/>
        <color theme="1"/>
        <rFont val="Times New Roman"/>
        <family val="1"/>
        <charset val="204"/>
      </rPr>
      <t>0409 8560390038 247 223</t>
    </r>
    <r>
      <rPr>
        <sz val="12"/>
        <color theme="1"/>
        <rFont val="Times New Roman"/>
        <family val="1"/>
        <charset val="204"/>
      </rPr>
      <t>_________</t>
    </r>
  </si>
  <si>
    <r>
      <t>Код бюджетной классификации _____</t>
    </r>
    <r>
      <rPr>
        <u/>
        <sz val="12"/>
        <color theme="1"/>
        <rFont val="Times New Roman"/>
        <family val="1"/>
        <charset val="204"/>
      </rPr>
      <t>_0502 8550390035 247 223</t>
    </r>
    <r>
      <rPr>
        <sz val="12"/>
        <color theme="1"/>
        <rFont val="Times New Roman"/>
        <family val="1"/>
        <charset val="204"/>
      </rPr>
      <t>______________</t>
    </r>
  </si>
  <si>
    <r>
      <t>Код бюджетной классификации _____</t>
    </r>
    <r>
      <rPr>
        <u/>
        <sz val="12"/>
        <color theme="1"/>
        <rFont val="Times New Roman"/>
        <family val="1"/>
        <charset val="204"/>
      </rPr>
      <t>_0503 8560390038 247 223</t>
    </r>
    <r>
      <rPr>
        <sz val="12"/>
        <color theme="1"/>
        <rFont val="Times New Roman"/>
        <family val="1"/>
        <charset val="204"/>
      </rPr>
      <t>______________</t>
    </r>
  </si>
  <si>
    <t>обслуживание сайта</t>
  </si>
  <si>
    <t>0104 8600590007 244 226</t>
  </si>
  <si>
    <t>Повышение квалификации муниципальных служащих</t>
  </si>
  <si>
    <t>ПП Касперский</t>
  </si>
  <si>
    <t>Переход на новую версию 1С</t>
  </si>
  <si>
    <t>Сумма исчисленного налога, подлежащего уплате в 2024 году, руб.</t>
  </si>
  <si>
    <t>0801 8120267777 611 241</t>
  </si>
  <si>
    <t>Субсидия на повышение зарплаты работников культуры</t>
  </si>
  <si>
    <t>0503 8560190036 244 225</t>
  </si>
  <si>
    <t>Ремонт сети уличного освещения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</si>
</sst>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left" indent="5"/>
    </xf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Alignment="1"/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/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 indent="5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4" fillId="2" borderId="0" xfId="0" applyFont="1" applyFill="1" applyBorder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0" fillId="2" borderId="1" xfId="0" applyFont="1" applyFill="1" applyBorder="1"/>
    <xf numFmtId="0" fontId="8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vertical="top" wrapText="1"/>
    </xf>
    <xf numFmtId="9" fontId="6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0" fontId="6" fillId="0" borderId="0" xfId="0" applyFont="1" applyAlignment="1"/>
    <xf numFmtId="0" fontId="6" fillId="0" borderId="0" xfId="0" applyFont="1" applyAlignment="1">
      <alignment horizontal="left" indent="5"/>
    </xf>
    <xf numFmtId="0" fontId="0" fillId="0" borderId="0" xfId="0" applyFont="1"/>
    <xf numFmtId="0" fontId="9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2"/>
  <sheetViews>
    <sheetView tabSelected="1" view="pageBreakPreview" topLeftCell="A97" zoomScaleNormal="100" zoomScaleSheetLayoutView="100" workbookViewId="0">
      <selection activeCell="F130" sqref="F130:F131"/>
    </sheetView>
  </sheetViews>
  <sheetFormatPr defaultRowHeight="15" x14ac:dyDescent="0.25"/>
  <cols>
    <col min="1" max="1" width="25.140625" customWidth="1"/>
    <col min="2" max="2" width="19.28515625" customWidth="1"/>
    <col min="3" max="3" width="19.85546875" customWidth="1"/>
    <col min="4" max="6" width="16.7109375" customWidth="1"/>
  </cols>
  <sheetData>
    <row r="1" spans="1:10" ht="96.75" customHeight="1" x14ac:dyDescent="0.25">
      <c r="C1" s="11"/>
      <c r="D1" s="94" t="s">
        <v>44</v>
      </c>
      <c r="E1" s="94"/>
      <c r="F1" s="94"/>
      <c r="G1" s="11"/>
    </row>
    <row r="2" spans="1:10" ht="95.25" customHeight="1" x14ac:dyDescent="0.25">
      <c r="C2" s="23"/>
      <c r="D2" s="95" t="s">
        <v>93</v>
      </c>
      <c r="E2" s="95"/>
      <c r="F2" s="95"/>
      <c r="G2" s="23"/>
    </row>
    <row r="4" spans="1:10" s="5" customFormat="1" ht="20.25" x14ac:dyDescent="0.3">
      <c r="A4" s="96" t="s">
        <v>28</v>
      </c>
      <c r="B4" s="96"/>
      <c r="C4" s="96"/>
      <c r="D4" s="96"/>
      <c r="E4" s="96"/>
      <c r="F4" s="96"/>
    </row>
    <row r="5" spans="1:10" s="5" customFormat="1" ht="20.25" x14ac:dyDescent="0.3">
      <c r="A5" s="96" t="s">
        <v>145</v>
      </c>
      <c r="B5" s="96"/>
      <c r="C5" s="96"/>
      <c r="D5" s="96"/>
      <c r="E5" s="96"/>
      <c r="F5" s="96"/>
      <c r="G5" s="22"/>
      <c r="H5" s="22"/>
      <c r="I5" s="22"/>
      <c r="J5" s="22"/>
    </row>
    <row r="6" spans="1:10" ht="20.25" x14ac:dyDescent="0.3">
      <c r="A6" s="96" t="s">
        <v>146</v>
      </c>
      <c r="B6" s="96"/>
      <c r="C6" s="96"/>
      <c r="D6" s="96"/>
      <c r="E6" s="96"/>
      <c r="F6" s="96"/>
      <c r="G6" s="22"/>
      <c r="H6" s="22"/>
      <c r="I6" s="22"/>
      <c r="J6" s="22"/>
    </row>
    <row r="7" spans="1:10" ht="15.75" customHeight="1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</row>
    <row r="8" spans="1:10" ht="42" customHeight="1" x14ac:dyDescent="0.25">
      <c r="A8" s="1" t="s">
        <v>0</v>
      </c>
      <c r="C8" s="93" t="s">
        <v>45</v>
      </c>
      <c r="D8" s="93"/>
      <c r="E8" s="93"/>
    </row>
    <row r="9" spans="1:10" ht="15.75" x14ac:dyDescent="0.25">
      <c r="A9" s="2"/>
    </row>
    <row r="10" spans="1:10" s="5" customFormat="1" ht="15" customHeight="1" x14ac:dyDescent="0.25">
      <c r="A10" s="91" t="s">
        <v>29</v>
      </c>
      <c r="B10" s="91"/>
      <c r="C10" s="91"/>
      <c r="D10" s="91"/>
      <c r="E10" s="91"/>
      <c r="F10" s="91"/>
      <c r="G10" s="9"/>
      <c r="H10" s="9"/>
    </row>
    <row r="11" spans="1:10" s="5" customFormat="1" ht="15" customHeight="1" x14ac:dyDescent="0.25">
      <c r="A11" s="26"/>
      <c r="B11" s="26"/>
      <c r="C11" s="26"/>
      <c r="D11" s="26"/>
      <c r="E11" s="26"/>
      <c r="F11" s="26"/>
      <c r="G11" s="9"/>
      <c r="H11" s="9"/>
    </row>
    <row r="12" spans="1:10" s="5" customFormat="1" ht="15" customHeight="1" x14ac:dyDescent="0.25">
      <c r="A12" s="78" t="s">
        <v>41</v>
      </c>
      <c r="B12" s="78"/>
      <c r="C12" s="89" t="s">
        <v>51</v>
      </c>
      <c r="D12" s="89"/>
      <c r="E12" s="89"/>
      <c r="F12" s="30"/>
      <c r="G12" s="9"/>
      <c r="H12" s="9"/>
    </row>
    <row r="13" spans="1:10" s="5" customFormat="1" ht="15.75" x14ac:dyDescent="0.25">
      <c r="A13" s="26"/>
    </row>
    <row r="14" spans="1:10" s="5" customFormat="1" ht="78.75" x14ac:dyDescent="0.25">
      <c r="A14" s="13" t="s">
        <v>1</v>
      </c>
      <c r="B14" s="13" t="s">
        <v>2</v>
      </c>
      <c r="C14" s="13" t="s">
        <v>3</v>
      </c>
      <c r="D14" s="13" t="s">
        <v>94</v>
      </c>
      <c r="E14" s="13" t="s">
        <v>129</v>
      </c>
      <c r="F14" s="13" t="s">
        <v>148</v>
      </c>
    </row>
    <row r="15" spans="1:10" s="5" customFormat="1" ht="15.75" x14ac:dyDescent="0.25">
      <c r="A15" s="13" t="s">
        <v>128</v>
      </c>
      <c r="B15" s="47">
        <v>70794</v>
      </c>
      <c r="C15" s="47">
        <v>9</v>
      </c>
      <c r="D15" s="47">
        <v>637146</v>
      </c>
      <c r="E15" s="47"/>
      <c r="F15" s="47"/>
    </row>
    <row r="16" spans="1:10" s="5" customFormat="1" ht="15.75" x14ac:dyDescent="0.25">
      <c r="A16" s="13" t="s">
        <v>147</v>
      </c>
      <c r="B16" s="47">
        <v>73626</v>
      </c>
      <c r="C16" s="47">
        <v>3</v>
      </c>
      <c r="D16" s="47">
        <v>220878</v>
      </c>
      <c r="E16" s="47">
        <v>883512</v>
      </c>
      <c r="F16" s="47">
        <v>883512</v>
      </c>
    </row>
    <row r="17" spans="1:8" s="5" customFormat="1" ht="31.5" x14ac:dyDescent="0.25">
      <c r="A17" s="13" t="s">
        <v>130</v>
      </c>
      <c r="B17" s="47">
        <v>27360</v>
      </c>
      <c r="C17" s="47">
        <v>4</v>
      </c>
      <c r="D17" s="47">
        <v>82080</v>
      </c>
      <c r="E17" s="47"/>
      <c r="F17" s="47"/>
    </row>
    <row r="18" spans="1:8" s="5" customFormat="1" ht="31.5" x14ac:dyDescent="0.25">
      <c r="A18" s="13" t="s">
        <v>149</v>
      </c>
      <c r="B18" s="47">
        <v>28454</v>
      </c>
      <c r="C18" s="47">
        <v>4</v>
      </c>
      <c r="D18" s="47">
        <v>28454</v>
      </c>
      <c r="E18" s="47">
        <v>113816</v>
      </c>
      <c r="F18" s="47">
        <v>113816</v>
      </c>
    </row>
    <row r="19" spans="1:8" s="5" customFormat="1" x14ac:dyDescent="0.25">
      <c r="A19" s="59" t="s">
        <v>4</v>
      </c>
      <c r="B19" s="60"/>
      <c r="C19" s="53"/>
      <c r="D19" s="53">
        <f>SUM(D15:D18)</f>
        <v>968558</v>
      </c>
      <c r="E19" s="53">
        <f>SUM(E15:E18)</f>
        <v>997328</v>
      </c>
      <c r="F19" s="53">
        <f>SUM(F15:F18)</f>
        <v>997328</v>
      </c>
    </row>
    <row r="20" spans="1:8" s="5" customFormat="1" ht="15.75" x14ac:dyDescent="0.25">
      <c r="A20" s="13" t="s">
        <v>50</v>
      </c>
      <c r="B20" s="61">
        <v>0.15</v>
      </c>
      <c r="C20" s="47"/>
      <c r="D20" s="47">
        <v>16580</v>
      </c>
      <c r="E20" s="47">
        <v>17072</v>
      </c>
      <c r="F20" s="47">
        <v>17072</v>
      </c>
    </row>
    <row r="21" spans="1:8" s="5" customFormat="1" x14ac:dyDescent="0.25">
      <c r="A21" s="59" t="s">
        <v>4</v>
      </c>
      <c r="B21" s="53"/>
      <c r="C21" s="53"/>
      <c r="D21" s="53">
        <f>D19+D20</f>
        <v>985138</v>
      </c>
      <c r="E21" s="53">
        <f>E19+E20</f>
        <v>1014400</v>
      </c>
      <c r="F21" s="53">
        <f>F19+F20</f>
        <v>1014400</v>
      </c>
    </row>
    <row r="22" spans="1:8" s="5" customFormat="1" ht="15.75" x14ac:dyDescent="0.25">
      <c r="A22" s="7"/>
      <c r="B22" s="8"/>
      <c r="C22" s="8"/>
      <c r="D22" s="8"/>
    </row>
    <row r="23" spans="1:8" s="5" customFormat="1" ht="15" customHeight="1" x14ac:dyDescent="0.25">
      <c r="A23" s="91" t="s">
        <v>52</v>
      </c>
      <c r="B23" s="91"/>
      <c r="C23" s="91"/>
      <c r="D23" s="91"/>
      <c r="E23" s="91"/>
      <c r="F23" s="91"/>
    </row>
    <row r="24" spans="1:8" s="5" customFormat="1" ht="15" customHeight="1" x14ac:dyDescent="0.25">
      <c r="A24" s="26"/>
      <c r="B24" s="26"/>
      <c r="C24" s="26"/>
      <c r="D24" s="26"/>
      <c r="E24" s="26"/>
      <c r="F24" s="26"/>
    </row>
    <row r="25" spans="1:8" s="5" customFormat="1" ht="15" customHeight="1" x14ac:dyDescent="0.25">
      <c r="A25" s="78" t="s">
        <v>41</v>
      </c>
      <c r="B25" s="78"/>
      <c r="C25" s="89" t="s">
        <v>54</v>
      </c>
      <c r="D25" s="89"/>
      <c r="E25" s="89"/>
      <c r="F25" s="30"/>
      <c r="G25" s="9"/>
      <c r="H25" s="9"/>
    </row>
    <row r="26" spans="1:8" s="5" customFormat="1" ht="15.75" x14ac:dyDescent="0.25">
      <c r="A26" s="3"/>
    </row>
    <row r="27" spans="1:8" s="5" customFormat="1" ht="78.75" x14ac:dyDescent="0.25">
      <c r="A27" s="13" t="s">
        <v>1</v>
      </c>
      <c r="B27" s="13" t="s">
        <v>2</v>
      </c>
      <c r="C27" s="13" t="s">
        <v>3</v>
      </c>
      <c r="D27" s="13" t="s">
        <v>94</v>
      </c>
      <c r="E27" s="13" t="s">
        <v>129</v>
      </c>
      <c r="F27" s="13" t="s">
        <v>148</v>
      </c>
    </row>
    <row r="28" spans="1:8" s="5" customFormat="1" ht="15.75" x14ac:dyDescent="0.25">
      <c r="A28" s="13" t="s">
        <v>46</v>
      </c>
      <c r="B28" s="47">
        <v>71983</v>
      </c>
      <c r="C28" s="47">
        <v>31</v>
      </c>
      <c r="D28" s="47">
        <v>1673604.75</v>
      </c>
      <c r="E28" s="47"/>
      <c r="F28" s="47"/>
    </row>
    <row r="29" spans="1:8" s="5" customFormat="1" x14ac:dyDescent="0.25">
      <c r="A29" s="47" t="s">
        <v>150</v>
      </c>
      <c r="B29" s="47">
        <v>74862</v>
      </c>
      <c r="C29" s="47">
        <v>31</v>
      </c>
      <c r="D29" s="47">
        <v>580182.98</v>
      </c>
      <c r="E29" s="47">
        <v>2320722</v>
      </c>
      <c r="F29" s="47">
        <v>2320722</v>
      </c>
    </row>
    <row r="30" spans="1:8" s="5" customFormat="1" x14ac:dyDescent="0.25">
      <c r="A30" s="59" t="s">
        <v>4</v>
      </c>
      <c r="B30" s="53"/>
      <c r="C30" s="53"/>
      <c r="D30" s="53">
        <f>SUM(D29:D29)+D28</f>
        <v>2253787.73</v>
      </c>
      <c r="E30" s="53">
        <f>SUM(E29:E29)+E28</f>
        <v>2320722</v>
      </c>
      <c r="F30" s="53">
        <f>SUM(F29:F29)+F28</f>
        <v>2320722</v>
      </c>
    </row>
    <row r="31" spans="1:8" s="5" customFormat="1" x14ac:dyDescent="0.25">
      <c r="A31" s="47" t="s">
        <v>50</v>
      </c>
      <c r="B31" s="47"/>
      <c r="C31" s="61">
        <v>0.15</v>
      </c>
      <c r="D31" s="47">
        <v>338068.16</v>
      </c>
      <c r="E31" s="47">
        <v>348108</v>
      </c>
      <c r="F31" s="47">
        <v>348108</v>
      </c>
    </row>
    <row r="32" spans="1:8" s="5" customFormat="1" ht="18.75" customHeight="1" x14ac:dyDescent="0.25">
      <c r="A32" s="59" t="s">
        <v>4</v>
      </c>
      <c r="B32" s="53"/>
      <c r="C32" s="53"/>
      <c r="D32" s="53">
        <f>D30+D31</f>
        <v>2591855.89</v>
      </c>
      <c r="E32" s="53">
        <f>E30+E31</f>
        <v>2668830</v>
      </c>
      <c r="F32" s="53">
        <f>F30+F31</f>
        <v>2668830</v>
      </c>
    </row>
    <row r="33" spans="1:8" s="5" customFormat="1" ht="32.25" customHeight="1" x14ac:dyDescent="0.25">
      <c r="A33" s="16"/>
      <c r="B33" s="10"/>
      <c r="C33" s="10"/>
      <c r="D33" s="10"/>
      <c r="E33" s="10"/>
      <c r="F33" s="10"/>
    </row>
    <row r="34" spans="1:8" s="5" customFormat="1" ht="20.25" customHeight="1" x14ac:dyDescent="0.25">
      <c r="A34" s="87" t="s">
        <v>73</v>
      </c>
      <c r="B34" s="88"/>
      <c r="C34" s="88"/>
      <c r="D34" s="88"/>
      <c r="E34" s="88"/>
      <c r="F34" s="88"/>
    </row>
    <row r="35" spans="1:8" s="5" customFormat="1" ht="15.75" customHeight="1" x14ac:dyDescent="0.25">
      <c r="A35" s="29"/>
      <c r="B35" s="27"/>
      <c r="C35" s="27"/>
      <c r="D35" s="27"/>
      <c r="E35" s="27"/>
      <c r="F35" s="27"/>
    </row>
    <row r="36" spans="1:8" s="5" customFormat="1" ht="15" customHeight="1" x14ac:dyDescent="0.25">
      <c r="A36" s="78" t="s">
        <v>41</v>
      </c>
      <c r="B36" s="78"/>
      <c r="C36" s="79" t="s">
        <v>74</v>
      </c>
      <c r="D36" s="79"/>
      <c r="E36" s="79"/>
      <c r="F36" s="30"/>
      <c r="G36" s="9"/>
      <c r="H36" s="9"/>
    </row>
    <row r="37" spans="1:8" s="5" customFormat="1" ht="15.75" customHeight="1" x14ac:dyDescent="0.25">
      <c r="A37" s="16"/>
      <c r="B37" s="10"/>
      <c r="C37" s="10"/>
      <c r="D37" s="10"/>
      <c r="E37" s="17"/>
      <c r="F37" s="17"/>
    </row>
    <row r="38" spans="1:8" s="5" customFormat="1" ht="78" customHeight="1" x14ac:dyDescent="0.25">
      <c r="A38" s="13" t="s">
        <v>1</v>
      </c>
      <c r="B38" s="13" t="s">
        <v>2</v>
      </c>
      <c r="C38" s="13" t="s">
        <v>5</v>
      </c>
      <c r="D38" s="13" t="s">
        <v>94</v>
      </c>
      <c r="E38" s="13" t="s">
        <v>129</v>
      </c>
      <c r="F38" s="13" t="s">
        <v>148</v>
      </c>
    </row>
    <row r="39" spans="1:8" s="5" customFormat="1" ht="21.75" customHeight="1" x14ac:dyDescent="0.25">
      <c r="A39" s="47" t="s">
        <v>144</v>
      </c>
      <c r="B39" s="47">
        <v>15660</v>
      </c>
      <c r="C39" s="47">
        <v>12</v>
      </c>
      <c r="D39" s="47">
        <v>187920</v>
      </c>
      <c r="E39" s="47">
        <v>193630</v>
      </c>
      <c r="F39" s="47">
        <v>200996</v>
      </c>
    </row>
    <row r="40" spans="1:8" s="5" customFormat="1" ht="21.75" customHeight="1" x14ac:dyDescent="0.25">
      <c r="A40" s="47" t="s">
        <v>131</v>
      </c>
      <c r="B40" s="47">
        <v>15660</v>
      </c>
      <c r="C40" s="47">
        <v>1</v>
      </c>
      <c r="D40" s="47">
        <v>14573</v>
      </c>
      <c r="E40" s="47">
        <v>15660</v>
      </c>
      <c r="F40" s="47">
        <v>15660</v>
      </c>
    </row>
    <row r="41" spans="1:8" s="5" customFormat="1" ht="20.25" customHeight="1" x14ac:dyDescent="0.25">
      <c r="A41" s="47" t="s">
        <v>95</v>
      </c>
      <c r="B41" s="47"/>
      <c r="C41" s="61">
        <v>0.15</v>
      </c>
      <c r="D41" s="48"/>
      <c r="E41" s="48"/>
      <c r="F41" s="48"/>
    </row>
    <row r="42" spans="1:8" s="5" customFormat="1" ht="19.5" customHeight="1" x14ac:dyDescent="0.25">
      <c r="A42" s="20" t="s">
        <v>4</v>
      </c>
      <c r="B42" s="21"/>
      <c r="C42" s="21"/>
      <c r="D42" s="51">
        <f>SUM(D39:D41)</f>
        <v>202493</v>
      </c>
      <c r="E42" s="51">
        <f>SUM(E39:E41)</f>
        <v>209290</v>
      </c>
      <c r="F42" s="51">
        <f>SUM(F39:F41)</f>
        <v>216656</v>
      </c>
    </row>
    <row r="43" spans="1:8" s="5" customFormat="1" ht="14.25" customHeight="1" x14ac:dyDescent="0.25">
      <c r="A43" s="16"/>
      <c r="B43" s="10"/>
      <c r="C43" s="10"/>
      <c r="D43" s="10"/>
      <c r="E43" s="17"/>
      <c r="F43" s="17"/>
    </row>
    <row r="44" spans="1:8" s="5" customFormat="1" ht="15" customHeight="1" x14ac:dyDescent="0.25">
      <c r="A44" s="91" t="s">
        <v>96</v>
      </c>
      <c r="B44" s="91"/>
      <c r="C44" s="91"/>
      <c r="D44" s="91"/>
      <c r="E44" s="91"/>
      <c r="F44" s="91"/>
    </row>
    <row r="45" spans="1:8" s="5" customFormat="1" ht="15" customHeight="1" x14ac:dyDescent="0.25">
      <c r="A45" s="26"/>
      <c r="B45" s="26"/>
      <c r="C45" s="26"/>
      <c r="D45" s="26"/>
      <c r="E45" s="26"/>
      <c r="F45" s="26"/>
    </row>
    <row r="46" spans="1:8" s="5" customFormat="1" ht="15" customHeight="1" x14ac:dyDescent="0.25">
      <c r="A46" s="78" t="s">
        <v>41</v>
      </c>
      <c r="B46" s="78"/>
      <c r="C46" s="79" t="s">
        <v>97</v>
      </c>
      <c r="D46" s="79"/>
      <c r="E46" s="79"/>
      <c r="F46" s="30"/>
      <c r="G46" s="9"/>
      <c r="H46" s="9"/>
    </row>
    <row r="47" spans="1:8" s="5" customFormat="1" ht="15.75" x14ac:dyDescent="0.25">
      <c r="A47" s="3"/>
    </row>
    <row r="48" spans="1:8" s="5" customFormat="1" ht="78.75" x14ac:dyDescent="0.25">
      <c r="A48" s="13" t="s">
        <v>1</v>
      </c>
      <c r="B48" s="13" t="s">
        <v>2</v>
      </c>
      <c r="C48" s="13" t="s">
        <v>98</v>
      </c>
      <c r="D48" s="13" t="s">
        <v>94</v>
      </c>
      <c r="E48" s="13" t="s">
        <v>129</v>
      </c>
      <c r="F48" s="13" t="s">
        <v>148</v>
      </c>
    </row>
    <row r="49" spans="1:7" s="5" customFormat="1" ht="15.75" x14ac:dyDescent="0.25">
      <c r="A49" s="13" t="s">
        <v>46</v>
      </c>
      <c r="B49" s="47">
        <v>111618</v>
      </c>
      <c r="C49" s="47">
        <v>9</v>
      </c>
      <c r="D49" s="47">
        <v>1004562</v>
      </c>
      <c r="E49" s="47"/>
      <c r="F49" s="47"/>
    </row>
    <row r="50" spans="1:7" s="5" customFormat="1" x14ac:dyDescent="0.25">
      <c r="A50" s="47" t="s">
        <v>150</v>
      </c>
      <c r="B50" s="47">
        <v>116083</v>
      </c>
      <c r="C50" s="47">
        <v>3</v>
      </c>
      <c r="D50" s="47">
        <v>348249</v>
      </c>
      <c r="E50" s="47">
        <v>1392996</v>
      </c>
      <c r="F50" s="47">
        <v>1392996</v>
      </c>
    </row>
    <row r="51" spans="1:7" s="5" customFormat="1" ht="18.75" customHeight="1" x14ac:dyDescent="0.25">
      <c r="A51" s="47" t="s">
        <v>99</v>
      </c>
      <c r="B51" s="47">
        <v>111618</v>
      </c>
      <c r="C51" s="47">
        <v>17</v>
      </c>
      <c r="D51" s="47">
        <v>1423129.5</v>
      </c>
      <c r="E51" s="47"/>
      <c r="F51" s="47"/>
    </row>
    <row r="52" spans="1:7" s="5" customFormat="1" ht="18" customHeight="1" x14ac:dyDescent="0.25">
      <c r="A52" s="47" t="s">
        <v>99</v>
      </c>
      <c r="B52" s="47">
        <v>116083</v>
      </c>
      <c r="C52" s="47">
        <v>17</v>
      </c>
      <c r="D52" s="47">
        <v>493352.75</v>
      </c>
      <c r="E52" s="47">
        <v>1973411</v>
      </c>
      <c r="F52" s="47">
        <v>1973411</v>
      </c>
    </row>
    <row r="53" spans="1:7" s="5" customFormat="1" x14ac:dyDescent="0.25">
      <c r="A53" s="47" t="s">
        <v>48</v>
      </c>
      <c r="B53" s="47">
        <v>111618</v>
      </c>
      <c r="C53" s="47">
        <v>3</v>
      </c>
      <c r="D53" s="47">
        <v>251140.5</v>
      </c>
      <c r="E53" s="47"/>
      <c r="F53" s="47"/>
    </row>
    <row r="54" spans="1:7" s="5" customFormat="1" x14ac:dyDescent="0.25">
      <c r="A54" s="47" t="s">
        <v>48</v>
      </c>
      <c r="B54" s="47">
        <v>116083</v>
      </c>
      <c r="C54" s="47">
        <v>3</v>
      </c>
      <c r="D54" s="47">
        <v>87062.25</v>
      </c>
      <c r="E54" s="47">
        <v>348249</v>
      </c>
      <c r="F54" s="47">
        <v>348249</v>
      </c>
    </row>
    <row r="55" spans="1:7" s="5" customFormat="1" ht="30" x14ac:dyDescent="0.25">
      <c r="A55" s="47" t="s">
        <v>100</v>
      </c>
      <c r="B55" s="47">
        <v>111618</v>
      </c>
      <c r="C55" s="47">
        <v>1</v>
      </c>
      <c r="D55" s="47">
        <v>83713.5</v>
      </c>
      <c r="E55" s="47"/>
      <c r="F55" s="47"/>
    </row>
    <row r="56" spans="1:7" s="5" customFormat="1" ht="30" x14ac:dyDescent="0.25">
      <c r="A56" s="47" t="s">
        <v>100</v>
      </c>
      <c r="B56" s="47">
        <v>116803</v>
      </c>
      <c r="C56" s="47">
        <v>1</v>
      </c>
      <c r="D56" s="47">
        <v>29020.75</v>
      </c>
      <c r="E56" s="47">
        <v>116803</v>
      </c>
      <c r="F56" s="47">
        <v>116803</v>
      </c>
    </row>
    <row r="57" spans="1:7" s="5" customFormat="1" ht="30" x14ac:dyDescent="0.25">
      <c r="A57" s="47" t="s">
        <v>49</v>
      </c>
      <c r="B57" s="47">
        <v>111618</v>
      </c>
      <c r="C57" s="47">
        <v>2</v>
      </c>
      <c r="D57" s="47">
        <v>167427</v>
      </c>
      <c r="E57" s="47"/>
      <c r="F57" s="47"/>
    </row>
    <row r="58" spans="1:7" s="5" customFormat="1" ht="30" x14ac:dyDescent="0.25">
      <c r="A58" s="47" t="s">
        <v>49</v>
      </c>
      <c r="B58" s="47">
        <v>116803</v>
      </c>
      <c r="C58" s="47">
        <v>2</v>
      </c>
      <c r="D58" s="47">
        <v>58041.5</v>
      </c>
      <c r="E58" s="47">
        <v>233606</v>
      </c>
      <c r="F58" s="47">
        <v>233606</v>
      </c>
    </row>
    <row r="59" spans="1:7" s="5" customFormat="1" x14ac:dyDescent="0.25">
      <c r="A59" s="59" t="s">
        <v>4</v>
      </c>
      <c r="B59" s="53"/>
      <c r="C59" s="53">
        <f>SUM(C50:C58)</f>
        <v>49</v>
      </c>
      <c r="D59" s="53">
        <f>SUM(D50:D58)+D49</f>
        <v>3945698.75</v>
      </c>
      <c r="E59" s="53">
        <f>SUM(E50:E58)</f>
        <v>4065065</v>
      </c>
      <c r="F59" s="53">
        <f>SUM(F50:F58)</f>
        <v>4065065</v>
      </c>
    </row>
    <row r="60" spans="1:7" s="5" customFormat="1" x14ac:dyDescent="0.25">
      <c r="A60" s="47" t="s">
        <v>50</v>
      </c>
      <c r="B60" s="61">
        <v>0.15</v>
      </c>
      <c r="C60" s="53"/>
      <c r="D60" s="47">
        <v>591855</v>
      </c>
      <c r="E60" s="47">
        <v>609760</v>
      </c>
      <c r="F60" s="47">
        <v>609760</v>
      </c>
    </row>
    <row r="61" spans="1:7" s="5" customFormat="1" x14ac:dyDescent="0.25">
      <c r="A61" s="59" t="s">
        <v>4</v>
      </c>
      <c r="B61" s="53"/>
      <c r="C61" s="53"/>
      <c r="D61" s="53">
        <f>D59+D60</f>
        <v>4537553.75</v>
      </c>
      <c r="E61" s="53">
        <f>E59+E60</f>
        <v>4674825</v>
      </c>
      <c r="F61" s="53">
        <f>F59+F60</f>
        <v>4674825</v>
      </c>
    </row>
    <row r="62" spans="1:7" s="5" customFormat="1" ht="15.75" x14ac:dyDescent="0.25">
      <c r="A62" s="3"/>
    </row>
    <row r="63" spans="1:7" s="5" customFormat="1" ht="28.5" customHeight="1" x14ac:dyDescent="0.25">
      <c r="A63" s="90" t="s">
        <v>30</v>
      </c>
      <c r="B63" s="90"/>
      <c r="C63" s="90"/>
      <c r="D63" s="90"/>
      <c r="E63" s="90"/>
      <c r="F63" s="90"/>
      <c r="G63" s="11"/>
    </row>
    <row r="64" spans="1:7" s="5" customFormat="1" ht="15" customHeight="1" x14ac:dyDescent="0.25">
      <c r="A64" s="28"/>
      <c r="B64" s="28"/>
      <c r="C64" s="28"/>
      <c r="D64" s="28"/>
      <c r="E64" s="28"/>
      <c r="F64" s="28"/>
      <c r="G64" s="11"/>
    </row>
    <row r="65" spans="1:8" s="5" customFormat="1" ht="30" customHeight="1" x14ac:dyDescent="0.25">
      <c r="A65" s="78" t="s">
        <v>41</v>
      </c>
      <c r="B65" s="78"/>
      <c r="C65" s="93" t="s">
        <v>132</v>
      </c>
      <c r="D65" s="93"/>
      <c r="E65" s="93"/>
      <c r="F65" s="30"/>
      <c r="G65" s="9"/>
      <c r="H65" s="9"/>
    </row>
    <row r="66" spans="1:8" s="5" customFormat="1" ht="15.75" x14ac:dyDescent="0.25">
      <c r="A66" s="3"/>
    </row>
    <row r="67" spans="1:8" s="5" customFormat="1" ht="157.5" customHeight="1" x14ac:dyDescent="0.25">
      <c r="A67" s="13" t="s">
        <v>1</v>
      </c>
      <c r="B67" s="13" t="s">
        <v>6</v>
      </c>
      <c r="C67" s="13" t="s">
        <v>7</v>
      </c>
      <c r="D67" s="13" t="s">
        <v>103</v>
      </c>
      <c r="E67" s="13" t="s">
        <v>133</v>
      </c>
      <c r="F67" s="13" t="s">
        <v>151</v>
      </c>
    </row>
    <row r="68" spans="1:8" s="5" customFormat="1" ht="16.5" customHeight="1" x14ac:dyDescent="0.25">
      <c r="A68" s="47" t="s">
        <v>55</v>
      </c>
      <c r="B68" s="47">
        <v>985138</v>
      </c>
      <c r="C68" s="47">
        <v>30.2</v>
      </c>
      <c r="D68" s="47">
        <v>297512</v>
      </c>
      <c r="E68" s="47">
        <v>306349</v>
      </c>
      <c r="F68" s="47">
        <v>306349</v>
      </c>
    </row>
    <row r="69" spans="1:8" s="5" customFormat="1" x14ac:dyDescent="0.25">
      <c r="A69" s="47" t="s">
        <v>56</v>
      </c>
      <c r="B69" s="47">
        <v>2591856</v>
      </c>
      <c r="C69" s="47">
        <v>30.2</v>
      </c>
      <c r="D69" s="47">
        <v>782741</v>
      </c>
      <c r="E69" s="47">
        <v>805987</v>
      </c>
      <c r="F69" s="47">
        <v>805987</v>
      </c>
    </row>
    <row r="70" spans="1:8" s="5" customFormat="1" x14ac:dyDescent="0.25">
      <c r="A70" s="47" t="s">
        <v>75</v>
      </c>
      <c r="B70" s="48">
        <v>202493</v>
      </c>
      <c r="C70" s="47">
        <v>30.2</v>
      </c>
      <c r="D70" s="47">
        <v>61153</v>
      </c>
      <c r="E70" s="47">
        <v>63206</v>
      </c>
      <c r="F70" s="47">
        <v>65430</v>
      </c>
    </row>
    <row r="71" spans="1:8" s="5" customFormat="1" x14ac:dyDescent="0.25">
      <c r="A71" s="47" t="s">
        <v>101</v>
      </c>
      <c r="B71" s="48">
        <v>4537554</v>
      </c>
      <c r="C71" s="47">
        <v>30.2</v>
      </c>
      <c r="D71" s="47">
        <v>1370341</v>
      </c>
      <c r="E71" s="47">
        <v>1411797</v>
      </c>
      <c r="F71" s="47">
        <v>1411797</v>
      </c>
    </row>
    <row r="72" spans="1:8" s="5" customFormat="1" x14ac:dyDescent="0.25">
      <c r="A72" s="59" t="s">
        <v>4</v>
      </c>
      <c r="B72" s="53"/>
      <c r="C72" s="53"/>
      <c r="D72" s="53">
        <f>SUM(D68:D71)</f>
        <v>2511747</v>
      </c>
      <c r="E72" s="53">
        <f>SUM(E68:E71)</f>
        <v>2587339</v>
      </c>
      <c r="F72" s="53">
        <f>SUM(F68:F71)</f>
        <v>2589563</v>
      </c>
    </row>
    <row r="73" spans="1:8" s="5" customFormat="1" ht="15.75" x14ac:dyDescent="0.25">
      <c r="A73" s="3"/>
    </row>
    <row r="74" spans="1:8" s="5" customFormat="1" ht="15.75" x14ac:dyDescent="0.25">
      <c r="A74" s="91" t="s">
        <v>31</v>
      </c>
      <c r="B74" s="91"/>
      <c r="C74" s="91"/>
      <c r="D74" s="91"/>
      <c r="E74" s="91"/>
      <c r="F74" s="91"/>
      <c r="G74" s="9"/>
    </row>
    <row r="75" spans="1:8" s="5" customFormat="1" ht="15.75" x14ac:dyDescent="0.25">
      <c r="A75" s="26"/>
      <c r="B75" s="26"/>
      <c r="C75" s="26"/>
      <c r="D75" s="26"/>
      <c r="E75" s="26"/>
      <c r="F75" s="26"/>
      <c r="G75" s="9"/>
    </row>
    <row r="76" spans="1:8" s="5" customFormat="1" ht="15" customHeight="1" x14ac:dyDescent="0.25">
      <c r="A76" s="78" t="s">
        <v>41</v>
      </c>
      <c r="B76" s="78"/>
      <c r="C76" s="79" t="s">
        <v>57</v>
      </c>
      <c r="D76" s="79"/>
      <c r="E76" s="79"/>
      <c r="F76" s="30"/>
      <c r="G76" s="9"/>
      <c r="H76" s="9"/>
    </row>
    <row r="77" spans="1:8" s="5" customFormat="1" ht="15.75" x14ac:dyDescent="0.25">
      <c r="A77" s="4"/>
    </row>
    <row r="78" spans="1:8" s="5" customFormat="1" ht="31.5" x14ac:dyDescent="0.25">
      <c r="A78" s="13" t="s">
        <v>1</v>
      </c>
      <c r="B78" s="13" t="s">
        <v>8</v>
      </c>
      <c r="C78" s="13" t="s">
        <v>3</v>
      </c>
      <c r="D78" s="13" t="s">
        <v>102</v>
      </c>
      <c r="E78" s="13" t="s">
        <v>134</v>
      </c>
      <c r="F78" s="13" t="s">
        <v>152</v>
      </c>
    </row>
    <row r="79" spans="1:8" s="5" customFormat="1" x14ac:dyDescent="0.25">
      <c r="A79" s="47" t="s">
        <v>59</v>
      </c>
      <c r="B79" s="47">
        <v>5</v>
      </c>
      <c r="C79" s="47">
        <v>12</v>
      </c>
      <c r="D79" s="47">
        <v>79420</v>
      </c>
      <c r="E79" s="47">
        <v>79420</v>
      </c>
      <c r="F79" s="47">
        <v>82835</v>
      </c>
    </row>
    <row r="80" spans="1:8" s="5" customFormat="1" ht="30" x14ac:dyDescent="0.25">
      <c r="A80" s="47" t="s">
        <v>58</v>
      </c>
      <c r="B80" s="47">
        <v>2970</v>
      </c>
      <c r="C80" s="47">
        <v>12</v>
      </c>
      <c r="D80" s="47">
        <v>39204</v>
      </c>
      <c r="E80" s="47">
        <v>36180</v>
      </c>
      <c r="F80" s="47">
        <v>37425</v>
      </c>
    </row>
    <row r="81" spans="1:6" s="5" customFormat="1" x14ac:dyDescent="0.25">
      <c r="A81" s="59" t="s">
        <v>4</v>
      </c>
      <c r="B81" s="59"/>
      <c r="C81" s="59"/>
      <c r="D81" s="62">
        <f>SUM(D79:D80)</f>
        <v>118624</v>
      </c>
      <c r="E81" s="62">
        <f>SUM(E79:E80)</f>
        <v>115600</v>
      </c>
      <c r="F81" s="62">
        <f>SUM(F79:F80)</f>
        <v>120260</v>
      </c>
    </row>
    <row r="82" spans="1:6" s="5" customFormat="1" ht="15.75" x14ac:dyDescent="0.25">
      <c r="A82" s="16"/>
      <c r="B82" s="16"/>
      <c r="C82" s="16"/>
      <c r="D82" s="16"/>
      <c r="E82" s="24"/>
      <c r="F82" s="24"/>
    </row>
    <row r="83" spans="1:6" s="5" customFormat="1" ht="15.75" x14ac:dyDescent="0.25">
      <c r="A83" s="91" t="s">
        <v>32</v>
      </c>
      <c r="B83" s="88"/>
      <c r="C83" s="88"/>
      <c r="D83" s="88"/>
      <c r="E83" s="88"/>
      <c r="F83" s="88"/>
    </row>
    <row r="84" spans="1:6" s="5" customFormat="1" ht="15.75" x14ac:dyDescent="0.25">
      <c r="A84" s="26"/>
      <c r="B84" s="27"/>
      <c r="C84" s="27"/>
      <c r="D84" s="27"/>
      <c r="E84" s="27"/>
      <c r="F84" s="27"/>
    </row>
    <row r="85" spans="1:6" s="5" customFormat="1" ht="15.75" x14ac:dyDescent="0.25">
      <c r="A85" s="78" t="s">
        <v>153</v>
      </c>
      <c r="B85" s="78"/>
      <c r="C85" s="78"/>
      <c r="D85" s="78"/>
      <c r="E85" s="78"/>
      <c r="F85" s="78"/>
    </row>
    <row r="86" spans="1:6" s="5" customFormat="1" ht="15.75" x14ac:dyDescent="0.25">
      <c r="A86" s="4"/>
    </row>
    <row r="87" spans="1:6" s="5" customFormat="1" ht="47.25" x14ac:dyDescent="0.25">
      <c r="A87" s="13" t="s">
        <v>12</v>
      </c>
      <c r="B87" s="13" t="s">
        <v>21</v>
      </c>
      <c r="C87" s="13" t="s">
        <v>22</v>
      </c>
      <c r="D87" s="13" t="s">
        <v>94</v>
      </c>
      <c r="E87" s="13" t="s">
        <v>129</v>
      </c>
      <c r="F87" s="13" t="s">
        <v>148</v>
      </c>
    </row>
    <row r="88" spans="1:6" s="5" customFormat="1" ht="30" x14ac:dyDescent="0.25">
      <c r="A88" s="47" t="s">
        <v>60</v>
      </c>
      <c r="B88" s="46" t="s">
        <v>105</v>
      </c>
      <c r="C88" s="48">
        <v>8.65</v>
      </c>
      <c r="D88" s="46">
        <v>60000</v>
      </c>
      <c r="E88" s="63">
        <v>60000</v>
      </c>
      <c r="F88" s="63">
        <v>60000</v>
      </c>
    </row>
    <row r="89" spans="1:6" s="5" customFormat="1" x14ac:dyDescent="0.25">
      <c r="A89" s="47" t="s">
        <v>104</v>
      </c>
      <c r="B89" s="46" t="s">
        <v>154</v>
      </c>
      <c r="C89" s="48">
        <v>3.855</v>
      </c>
      <c r="D89" s="46">
        <v>292980</v>
      </c>
      <c r="E89" s="63">
        <v>293000</v>
      </c>
      <c r="F89" s="63">
        <v>293000</v>
      </c>
    </row>
    <row r="90" spans="1:6" s="5" customFormat="1" x14ac:dyDescent="0.25">
      <c r="A90" s="59" t="s">
        <v>4</v>
      </c>
      <c r="B90" s="53"/>
      <c r="C90" s="53"/>
      <c r="D90" s="49">
        <f>D88+D89</f>
        <v>352980</v>
      </c>
      <c r="E90" s="50">
        <f>E88+E89</f>
        <v>353000</v>
      </c>
      <c r="F90" s="50">
        <f>SUM(F88)+F89</f>
        <v>353000</v>
      </c>
    </row>
    <row r="91" spans="1:6" s="5" customFormat="1" x14ac:dyDescent="0.25">
      <c r="A91" s="70"/>
      <c r="B91" s="54"/>
      <c r="C91" s="54"/>
      <c r="D91" s="71"/>
      <c r="E91" s="72"/>
      <c r="F91" s="72"/>
    </row>
    <row r="92" spans="1:6" s="5" customFormat="1" x14ac:dyDescent="0.25">
      <c r="A92" s="70"/>
      <c r="B92" s="54"/>
      <c r="C92" s="54"/>
      <c r="D92" s="71"/>
      <c r="E92" s="72"/>
      <c r="F92" s="72"/>
    </row>
    <row r="93" spans="1:6" s="5" customFormat="1" ht="15.75" x14ac:dyDescent="0.25">
      <c r="A93" s="78" t="s">
        <v>155</v>
      </c>
      <c r="B93" s="78"/>
      <c r="C93" s="78"/>
      <c r="D93" s="78"/>
      <c r="E93" s="78"/>
      <c r="F93" s="78"/>
    </row>
    <row r="94" spans="1:6" s="5" customFormat="1" ht="15.75" x14ac:dyDescent="0.25">
      <c r="A94" s="4"/>
    </row>
    <row r="95" spans="1:6" s="5" customFormat="1" ht="47.25" x14ac:dyDescent="0.25">
      <c r="A95" s="13" t="s">
        <v>12</v>
      </c>
      <c r="B95" s="13" t="s">
        <v>21</v>
      </c>
      <c r="C95" s="13" t="s">
        <v>22</v>
      </c>
      <c r="D95" s="13" t="s">
        <v>94</v>
      </c>
      <c r="E95" s="13" t="s">
        <v>129</v>
      </c>
      <c r="F95" s="13" t="s">
        <v>148</v>
      </c>
    </row>
    <row r="96" spans="1:6" s="5" customFormat="1" ht="30" x14ac:dyDescent="0.25">
      <c r="A96" s="47" t="s">
        <v>60</v>
      </c>
      <c r="B96" s="46" t="s">
        <v>135</v>
      </c>
      <c r="C96" s="48">
        <v>8.65</v>
      </c>
      <c r="D96" s="46">
        <v>1863280</v>
      </c>
      <c r="E96" s="63">
        <v>1863280</v>
      </c>
      <c r="F96" s="63">
        <v>1863280</v>
      </c>
    </row>
    <row r="97" spans="1:6" s="5" customFormat="1" x14ac:dyDescent="0.25">
      <c r="A97" s="59" t="s">
        <v>4</v>
      </c>
      <c r="B97" s="53"/>
      <c r="C97" s="53"/>
      <c r="D97" s="49">
        <f t="shared" ref="D97:F97" si="0">D96</f>
        <v>1863280</v>
      </c>
      <c r="E97" s="50">
        <f t="shared" si="0"/>
        <v>1863280</v>
      </c>
      <c r="F97" s="50">
        <f t="shared" si="0"/>
        <v>1863280</v>
      </c>
    </row>
    <row r="98" spans="1:6" s="5" customFormat="1" ht="15.75" x14ac:dyDescent="0.25">
      <c r="A98" s="16"/>
      <c r="B98" s="10"/>
      <c r="C98" s="10"/>
      <c r="D98" s="10"/>
      <c r="E98" s="17"/>
      <c r="F98" s="17"/>
    </row>
    <row r="99" spans="1:6" s="5" customFormat="1" ht="15.75" x14ac:dyDescent="0.25">
      <c r="A99" s="78" t="s">
        <v>156</v>
      </c>
      <c r="B99" s="78"/>
      <c r="C99" s="78"/>
      <c r="D99" s="78"/>
      <c r="E99" s="78"/>
      <c r="F99" s="78"/>
    </row>
    <row r="100" spans="1:6" s="5" customFormat="1" ht="15.75" x14ac:dyDescent="0.25">
      <c r="A100" s="4"/>
    </row>
    <row r="101" spans="1:6" s="5" customFormat="1" ht="47.25" x14ac:dyDescent="0.25">
      <c r="A101" s="13" t="s">
        <v>12</v>
      </c>
      <c r="B101" s="13" t="s">
        <v>21</v>
      </c>
      <c r="C101" s="13" t="s">
        <v>22</v>
      </c>
      <c r="D101" s="13" t="s">
        <v>94</v>
      </c>
      <c r="E101" s="13" t="s">
        <v>129</v>
      </c>
      <c r="F101" s="13" t="s">
        <v>148</v>
      </c>
    </row>
    <row r="102" spans="1:6" s="5" customFormat="1" ht="30" x14ac:dyDescent="0.25">
      <c r="A102" s="47" t="s">
        <v>60</v>
      </c>
      <c r="B102" s="48">
        <v>156150</v>
      </c>
      <c r="C102" s="48">
        <v>8.65</v>
      </c>
      <c r="D102" s="48">
        <v>1350700</v>
      </c>
      <c r="E102" s="64">
        <v>1351000</v>
      </c>
      <c r="F102" s="64">
        <v>1351000</v>
      </c>
    </row>
    <row r="103" spans="1:6" s="5" customFormat="1" x14ac:dyDescent="0.25">
      <c r="A103" s="59" t="s">
        <v>4</v>
      </c>
      <c r="B103" s="53"/>
      <c r="C103" s="53"/>
      <c r="D103" s="51">
        <f t="shared" ref="D103:F103" si="1">D102</f>
        <v>1350700</v>
      </c>
      <c r="E103" s="15">
        <f t="shared" si="1"/>
        <v>1351000</v>
      </c>
      <c r="F103" s="15">
        <f t="shared" si="1"/>
        <v>1351000</v>
      </c>
    </row>
    <row r="104" spans="1:6" s="5" customFormat="1" ht="15.75" x14ac:dyDescent="0.25">
      <c r="A104" s="16"/>
      <c r="B104" s="10"/>
      <c r="C104" s="10"/>
      <c r="D104" s="10"/>
      <c r="E104" s="17"/>
      <c r="F104" s="17"/>
    </row>
    <row r="105" spans="1:6" s="5" customFormat="1" ht="15.75" x14ac:dyDescent="0.25">
      <c r="A105" s="78" t="s">
        <v>157</v>
      </c>
      <c r="B105" s="78"/>
      <c r="C105" s="78"/>
      <c r="D105" s="78"/>
      <c r="E105" s="78"/>
      <c r="F105" s="78"/>
    </row>
    <row r="106" spans="1:6" s="5" customFormat="1" ht="15.75" x14ac:dyDescent="0.25">
      <c r="A106" s="4"/>
    </row>
    <row r="107" spans="1:6" s="5" customFormat="1" ht="47.25" x14ac:dyDescent="0.25">
      <c r="A107" s="13" t="s">
        <v>12</v>
      </c>
      <c r="B107" s="13" t="s">
        <v>21</v>
      </c>
      <c r="C107" s="13" t="s">
        <v>22</v>
      </c>
      <c r="D107" s="13" t="s">
        <v>94</v>
      </c>
      <c r="E107" s="13" t="s">
        <v>129</v>
      </c>
      <c r="F107" s="13" t="s">
        <v>148</v>
      </c>
    </row>
    <row r="108" spans="1:6" s="5" customFormat="1" ht="30" x14ac:dyDescent="0.25">
      <c r="A108" s="47" t="s">
        <v>60</v>
      </c>
      <c r="B108" s="46" t="s">
        <v>136</v>
      </c>
      <c r="C108" s="48">
        <v>8.65</v>
      </c>
      <c r="D108" s="46">
        <v>728720</v>
      </c>
      <c r="E108" s="63">
        <v>728720</v>
      </c>
      <c r="F108" s="63">
        <v>728720</v>
      </c>
    </row>
    <row r="109" spans="1:6" s="5" customFormat="1" x14ac:dyDescent="0.25">
      <c r="A109" s="59" t="s">
        <v>4</v>
      </c>
      <c r="B109" s="53"/>
      <c r="C109" s="53"/>
      <c r="D109" s="51">
        <f t="shared" ref="D109:F109" si="2">SUM(D108)</f>
        <v>728720</v>
      </c>
      <c r="E109" s="15">
        <f t="shared" si="2"/>
        <v>728720</v>
      </c>
      <c r="F109" s="15">
        <f t="shared" si="2"/>
        <v>728720</v>
      </c>
    </row>
    <row r="110" spans="1:6" s="5" customFormat="1" ht="15.75" x14ac:dyDescent="0.25">
      <c r="A110" s="16"/>
      <c r="B110" s="10"/>
      <c r="C110" s="10"/>
      <c r="D110" s="10"/>
      <c r="E110" s="17"/>
      <c r="F110" s="17"/>
    </row>
    <row r="111" spans="1:6" s="5" customFormat="1" ht="15.75" x14ac:dyDescent="0.25">
      <c r="A111" s="91" t="s">
        <v>33</v>
      </c>
      <c r="B111" s="88"/>
      <c r="C111" s="88"/>
      <c r="D111" s="88"/>
      <c r="E111" s="88"/>
      <c r="F111" s="88"/>
    </row>
    <row r="112" spans="1:6" s="5" customFormat="1" ht="15.75" x14ac:dyDescent="0.25">
      <c r="A112" s="67"/>
      <c r="B112" s="68"/>
      <c r="C112" s="68"/>
      <c r="D112" s="68"/>
      <c r="E112" s="68"/>
      <c r="F112" s="68"/>
    </row>
    <row r="113" spans="1:8" s="5" customFormat="1" ht="15.75" x14ac:dyDescent="0.25">
      <c r="A113" s="78" t="s">
        <v>41</v>
      </c>
      <c r="B113" s="78"/>
      <c r="C113" s="79" t="s">
        <v>119</v>
      </c>
      <c r="D113" s="79"/>
      <c r="E113" s="79"/>
      <c r="F113" s="30"/>
    </row>
    <row r="114" spans="1:8" s="5" customFormat="1" ht="15.75" x14ac:dyDescent="0.25">
      <c r="A114" s="4"/>
    </row>
    <row r="115" spans="1:8" s="5" customFormat="1" ht="31.5" x14ac:dyDescent="0.25">
      <c r="A115" s="13" t="s">
        <v>9</v>
      </c>
      <c r="B115" s="13" t="s">
        <v>10</v>
      </c>
      <c r="C115" s="13" t="s">
        <v>11</v>
      </c>
      <c r="D115" s="13" t="s">
        <v>102</v>
      </c>
      <c r="E115" s="13" t="s">
        <v>134</v>
      </c>
      <c r="F115" s="13" t="s">
        <v>152</v>
      </c>
    </row>
    <row r="116" spans="1:8" s="5" customFormat="1" ht="30" x14ac:dyDescent="0.25">
      <c r="A116" s="47" t="s">
        <v>117</v>
      </c>
      <c r="B116" s="47"/>
      <c r="C116" s="47"/>
      <c r="D116" s="47">
        <v>30000</v>
      </c>
      <c r="E116" s="64">
        <v>17000</v>
      </c>
      <c r="F116" s="64">
        <v>17000</v>
      </c>
    </row>
    <row r="117" spans="1:8" s="5" customFormat="1" x14ac:dyDescent="0.25">
      <c r="A117" s="59" t="s">
        <v>4</v>
      </c>
      <c r="B117" s="53"/>
      <c r="C117" s="53"/>
      <c r="D117" s="73">
        <f t="shared" ref="D117:F117" si="3">SUM(D116)</f>
        <v>30000</v>
      </c>
      <c r="E117" s="15">
        <f t="shared" si="3"/>
        <v>17000</v>
      </c>
      <c r="F117" s="15">
        <f t="shared" si="3"/>
        <v>17000</v>
      </c>
    </row>
    <row r="118" spans="1:8" s="5" customFormat="1" ht="15.75" x14ac:dyDescent="0.25">
      <c r="A118" s="26"/>
      <c r="B118" s="27"/>
      <c r="C118" s="27"/>
      <c r="D118" s="27"/>
      <c r="E118" s="27"/>
      <c r="F118" s="27"/>
    </row>
    <row r="119" spans="1:8" s="5" customFormat="1" ht="15" customHeight="1" x14ac:dyDescent="0.25">
      <c r="A119" s="78" t="s">
        <v>41</v>
      </c>
      <c r="B119" s="78"/>
      <c r="C119" s="79" t="s">
        <v>137</v>
      </c>
      <c r="D119" s="79"/>
      <c r="E119" s="79"/>
      <c r="F119" s="30"/>
      <c r="G119" s="9"/>
      <c r="H119" s="9"/>
    </row>
    <row r="120" spans="1:8" s="5" customFormat="1" ht="15.75" x14ac:dyDescent="0.25">
      <c r="A120" s="4"/>
    </row>
    <row r="121" spans="1:8" s="5" customFormat="1" ht="31.5" x14ac:dyDescent="0.25">
      <c r="A121" s="13" t="s">
        <v>9</v>
      </c>
      <c r="B121" s="13" t="s">
        <v>10</v>
      </c>
      <c r="C121" s="13" t="s">
        <v>11</v>
      </c>
      <c r="D121" s="13" t="s">
        <v>102</v>
      </c>
      <c r="E121" s="13" t="s">
        <v>134</v>
      </c>
      <c r="F121" s="13" t="s">
        <v>152</v>
      </c>
    </row>
    <row r="122" spans="1:8" s="5" customFormat="1" x14ac:dyDescent="0.25">
      <c r="A122" s="47" t="s">
        <v>78</v>
      </c>
      <c r="B122" s="47"/>
      <c r="C122" s="47"/>
      <c r="D122" s="47">
        <v>395278</v>
      </c>
      <c r="E122" s="64">
        <v>452132</v>
      </c>
      <c r="F122" s="64">
        <v>503101</v>
      </c>
    </row>
    <row r="123" spans="1:8" s="5" customFormat="1" x14ac:dyDescent="0.25">
      <c r="A123" s="59" t="s">
        <v>4</v>
      </c>
      <c r="B123" s="53"/>
      <c r="C123" s="53"/>
      <c r="D123" s="73">
        <f t="shared" ref="D123:F123" si="4">SUM(D122)</f>
        <v>395278</v>
      </c>
      <c r="E123" s="15">
        <f t="shared" si="4"/>
        <v>452132</v>
      </c>
      <c r="F123" s="15">
        <f t="shared" si="4"/>
        <v>503101</v>
      </c>
    </row>
    <row r="124" spans="1:8" s="5" customFormat="1" ht="15.75" x14ac:dyDescent="0.25">
      <c r="A124" s="16"/>
      <c r="B124" s="10"/>
      <c r="C124" s="10"/>
      <c r="D124" s="55"/>
      <c r="E124" s="17"/>
      <c r="F124" s="17"/>
    </row>
    <row r="125" spans="1:8" s="5" customFormat="1" ht="15.75" x14ac:dyDescent="0.25">
      <c r="A125" s="78" t="s">
        <v>41</v>
      </c>
      <c r="B125" s="78"/>
      <c r="C125" s="79" t="s">
        <v>81</v>
      </c>
      <c r="D125" s="79"/>
      <c r="E125" s="79"/>
      <c r="F125" s="30"/>
    </row>
    <row r="126" spans="1:8" s="5" customFormat="1" ht="15.75" x14ac:dyDescent="0.25">
      <c r="A126" s="4"/>
    </row>
    <row r="127" spans="1:8" s="5" customFormat="1" ht="31.5" x14ac:dyDescent="0.25">
      <c r="A127" s="13" t="s">
        <v>9</v>
      </c>
      <c r="B127" s="13" t="s">
        <v>10</v>
      </c>
      <c r="C127" s="13" t="s">
        <v>11</v>
      </c>
      <c r="D127" s="13" t="s">
        <v>102</v>
      </c>
      <c r="E127" s="13" t="s">
        <v>134</v>
      </c>
      <c r="F127" s="13" t="s">
        <v>152</v>
      </c>
    </row>
    <row r="128" spans="1:8" s="5" customFormat="1" ht="30" x14ac:dyDescent="0.25">
      <c r="A128" s="47" t="s">
        <v>167</v>
      </c>
      <c r="B128" s="48">
        <v>12</v>
      </c>
      <c r="C128" s="48"/>
      <c r="D128" s="48">
        <v>302142</v>
      </c>
      <c r="E128" s="64">
        <v>527393</v>
      </c>
      <c r="F128" s="64">
        <v>1067364</v>
      </c>
    </row>
    <row r="129" spans="1:8" s="5" customFormat="1" x14ac:dyDescent="0.25">
      <c r="A129" s="59" t="s">
        <v>4</v>
      </c>
      <c r="B129" s="53"/>
      <c r="C129" s="53"/>
      <c r="D129" s="53">
        <f t="shared" ref="D129:F129" si="5">SUM(D128)</f>
        <v>302142</v>
      </c>
      <c r="E129" s="15">
        <f t="shared" si="5"/>
        <v>527393</v>
      </c>
      <c r="F129" s="15">
        <f t="shared" si="5"/>
        <v>1067364</v>
      </c>
    </row>
    <row r="130" spans="1:8" s="5" customFormat="1" x14ac:dyDescent="0.25">
      <c r="A130" s="70"/>
      <c r="B130" s="54"/>
      <c r="C130" s="54"/>
      <c r="D130" s="54"/>
      <c r="E130" s="17"/>
      <c r="F130" s="17"/>
    </row>
    <row r="131" spans="1:8" s="5" customFormat="1" ht="15.75" x14ac:dyDescent="0.25">
      <c r="A131" s="78" t="s">
        <v>41</v>
      </c>
      <c r="B131" s="78"/>
      <c r="C131" s="79" t="s">
        <v>166</v>
      </c>
      <c r="D131" s="79"/>
      <c r="E131" s="79"/>
      <c r="F131" s="30"/>
    </row>
    <row r="132" spans="1:8" s="5" customFormat="1" ht="15.75" x14ac:dyDescent="0.25">
      <c r="A132" s="4"/>
    </row>
    <row r="133" spans="1:8" s="5" customFormat="1" ht="31.5" x14ac:dyDescent="0.25">
      <c r="A133" s="13" t="s">
        <v>9</v>
      </c>
      <c r="B133" s="13" t="s">
        <v>10</v>
      </c>
      <c r="C133" s="13" t="s">
        <v>11</v>
      </c>
      <c r="D133" s="13" t="s">
        <v>102</v>
      </c>
      <c r="E133" s="13" t="s">
        <v>134</v>
      </c>
      <c r="F133" s="13" t="s">
        <v>152</v>
      </c>
    </row>
    <row r="134" spans="1:8" s="5" customFormat="1" ht="45" x14ac:dyDescent="0.25">
      <c r="A134" s="47" t="s">
        <v>82</v>
      </c>
      <c r="B134" s="48">
        <v>12</v>
      </c>
      <c r="C134" s="48">
        <v>375</v>
      </c>
      <c r="D134" s="48">
        <v>4500</v>
      </c>
      <c r="E134" s="64">
        <v>4900</v>
      </c>
      <c r="F134" s="64">
        <v>5000</v>
      </c>
    </row>
    <row r="135" spans="1:8" s="5" customFormat="1" x14ac:dyDescent="0.25">
      <c r="A135" s="59" t="s">
        <v>4</v>
      </c>
      <c r="B135" s="53"/>
      <c r="C135" s="53"/>
      <c r="D135" s="53">
        <f t="shared" ref="D135:F135" si="6">SUM(D134)</f>
        <v>4500</v>
      </c>
      <c r="E135" s="15">
        <f t="shared" si="6"/>
        <v>4900</v>
      </c>
      <c r="F135" s="15">
        <f t="shared" si="6"/>
        <v>5000</v>
      </c>
    </row>
    <row r="136" spans="1:8" s="5" customFormat="1" x14ac:dyDescent="0.25">
      <c r="A136" s="70"/>
      <c r="B136" s="54"/>
      <c r="C136" s="54"/>
      <c r="D136" s="54"/>
      <c r="E136" s="17"/>
      <c r="F136" s="17"/>
    </row>
    <row r="137" spans="1:8" s="5" customFormat="1" ht="15.75" x14ac:dyDescent="0.25">
      <c r="A137" s="91" t="s">
        <v>34</v>
      </c>
      <c r="B137" s="88"/>
      <c r="C137" s="88"/>
      <c r="D137" s="88"/>
      <c r="E137" s="88"/>
      <c r="F137" s="88"/>
    </row>
    <row r="138" spans="1:8" s="5" customFormat="1" ht="15.75" x14ac:dyDescent="0.25">
      <c r="A138" s="26"/>
      <c r="B138" s="27"/>
      <c r="C138" s="27"/>
      <c r="D138" s="27"/>
      <c r="E138" s="27"/>
      <c r="F138" s="27"/>
    </row>
    <row r="139" spans="1:8" s="5" customFormat="1" ht="15" customHeight="1" x14ac:dyDescent="0.25">
      <c r="A139" s="78" t="s">
        <v>41</v>
      </c>
      <c r="B139" s="78"/>
      <c r="C139" s="79" t="s">
        <v>61</v>
      </c>
      <c r="D139" s="79"/>
      <c r="E139" s="79"/>
      <c r="F139" s="30"/>
      <c r="G139" s="9"/>
      <c r="H139" s="9"/>
    </row>
    <row r="140" spans="1:8" s="5" customFormat="1" ht="15.75" x14ac:dyDescent="0.25">
      <c r="A140" s="4"/>
    </row>
    <row r="141" spans="1:8" s="5" customFormat="1" ht="31.5" x14ac:dyDescent="0.25">
      <c r="A141" s="13" t="s">
        <v>12</v>
      </c>
      <c r="B141" s="13" t="s">
        <v>10</v>
      </c>
      <c r="C141" s="13" t="s">
        <v>11</v>
      </c>
      <c r="D141" s="13" t="s">
        <v>102</v>
      </c>
      <c r="E141" s="13" t="s">
        <v>134</v>
      </c>
      <c r="F141" s="13" t="s">
        <v>152</v>
      </c>
    </row>
    <row r="142" spans="1:8" s="5" customFormat="1" ht="15.75" x14ac:dyDescent="0.25">
      <c r="A142" s="13" t="s">
        <v>158</v>
      </c>
      <c r="B142" s="47">
        <v>1</v>
      </c>
      <c r="C142" s="47"/>
      <c r="D142" s="47">
        <v>10000</v>
      </c>
      <c r="E142" s="47"/>
      <c r="F142" s="47"/>
    </row>
    <row r="143" spans="1:8" s="5" customFormat="1" x14ac:dyDescent="0.25">
      <c r="A143" s="47" t="s">
        <v>62</v>
      </c>
      <c r="B143" s="47">
        <v>1</v>
      </c>
      <c r="C143" s="47"/>
      <c r="D143" s="47">
        <v>11660</v>
      </c>
      <c r="E143" s="47">
        <v>11000</v>
      </c>
      <c r="F143" s="47">
        <v>11000</v>
      </c>
    </row>
    <row r="144" spans="1:8" s="5" customFormat="1" x14ac:dyDescent="0.25">
      <c r="A144" s="59" t="s">
        <v>4</v>
      </c>
      <c r="B144" s="53"/>
      <c r="C144" s="53"/>
      <c r="D144" s="53">
        <f>SUM(D143:D143)</f>
        <v>11660</v>
      </c>
      <c r="E144" s="53">
        <f>SUM(E143:E143)</f>
        <v>11000</v>
      </c>
      <c r="F144" s="53">
        <f>SUM(F143:F143)</f>
        <v>11000</v>
      </c>
    </row>
    <row r="145" spans="1:6" s="5" customFormat="1" ht="18" customHeight="1" x14ac:dyDescent="0.25">
      <c r="A145" s="16"/>
      <c r="B145" s="10"/>
      <c r="C145" s="10"/>
      <c r="D145" s="10"/>
      <c r="E145" s="10"/>
      <c r="F145" s="10"/>
    </row>
    <row r="146" spans="1:6" s="5" customFormat="1" ht="18" customHeight="1" x14ac:dyDescent="0.25">
      <c r="A146" s="78" t="s">
        <v>41</v>
      </c>
      <c r="B146" s="78"/>
      <c r="C146" s="79" t="s">
        <v>63</v>
      </c>
      <c r="D146" s="79"/>
      <c r="E146" s="79"/>
      <c r="F146" s="30"/>
    </row>
    <row r="147" spans="1:6" s="5" customFormat="1" ht="18" customHeight="1" x14ac:dyDescent="0.25">
      <c r="A147" s="4"/>
    </row>
    <row r="148" spans="1:6" s="5" customFormat="1" ht="18" customHeight="1" x14ac:dyDescent="0.25">
      <c r="A148" s="13" t="s">
        <v>12</v>
      </c>
      <c r="B148" s="13" t="s">
        <v>10</v>
      </c>
      <c r="C148" s="13" t="s">
        <v>11</v>
      </c>
      <c r="D148" s="13" t="s">
        <v>102</v>
      </c>
      <c r="E148" s="13" t="s">
        <v>134</v>
      </c>
      <c r="F148" s="13" t="s">
        <v>152</v>
      </c>
    </row>
    <row r="149" spans="1:6" s="5" customFormat="1" ht="18" customHeight="1" x14ac:dyDescent="0.25">
      <c r="A149" s="47" t="s">
        <v>64</v>
      </c>
      <c r="B149" s="47">
        <v>4</v>
      </c>
      <c r="C149" s="47">
        <v>8000</v>
      </c>
      <c r="D149" s="47">
        <v>48320</v>
      </c>
      <c r="E149" s="47">
        <v>20000</v>
      </c>
      <c r="F149" s="47">
        <v>20000</v>
      </c>
    </row>
    <row r="150" spans="1:6" s="5" customFormat="1" ht="18" customHeight="1" x14ac:dyDescent="0.25">
      <c r="A150" s="59" t="s">
        <v>4</v>
      </c>
      <c r="B150" s="53"/>
      <c r="C150" s="53"/>
      <c r="D150" s="53">
        <f>SUM(D149:D149)</f>
        <v>48320</v>
      </c>
      <c r="E150" s="53">
        <f>SUM(E149:E149)</f>
        <v>20000</v>
      </c>
      <c r="F150" s="53">
        <f>SUM(F149:F149)</f>
        <v>20000</v>
      </c>
    </row>
    <row r="151" spans="1:6" s="5" customFormat="1" ht="21" customHeight="1" x14ac:dyDescent="0.25">
      <c r="A151" s="16"/>
      <c r="B151" s="10"/>
      <c r="C151" s="10"/>
      <c r="D151" s="10"/>
      <c r="E151" s="10"/>
      <c r="F151" s="10"/>
    </row>
    <row r="152" spans="1:6" s="5" customFormat="1" ht="21" customHeight="1" x14ac:dyDescent="0.25">
      <c r="A152" s="78" t="s">
        <v>41</v>
      </c>
      <c r="B152" s="78"/>
      <c r="C152" s="79" t="s">
        <v>89</v>
      </c>
      <c r="D152" s="79"/>
      <c r="E152" s="79"/>
      <c r="F152" s="30"/>
    </row>
    <row r="153" spans="1:6" s="5" customFormat="1" ht="21" customHeight="1" x14ac:dyDescent="0.25">
      <c r="A153" s="4"/>
    </row>
    <row r="154" spans="1:6" s="5" customFormat="1" ht="34.5" customHeight="1" x14ac:dyDescent="0.25">
      <c r="A154" s="13" t="s">
        <v>9</v>
      </c>
      <c r="B154" s="13" t="s">
        <v>10</v>
      </c>
      <c r="C154" s="13" t="s">
        <v>11</v>
      </c>
      <c r="D154" s="13" t="s">
        <v>102</v>
      </c>
      <c r="E154" s="13" t="s">
        <v>134</v>
      </c>
      <c r="F154" s="13" t="s">
        <v>152</v>
      </c>
    </row>
    <row r="155" spans="1:6" s="5" customFormat="1" ht="28.5" customHeight="1" x14ac:dyDescent="0.25">
      <c r="A155" s="47" t="s">
        <v>90</v>
      </c>
      <c r="B155" s="48">
        <v>1</v>
      </c>
      <c r="C155" s="48"/>
      <c r="D155" s="48">
        <v>25000</v>
      </c>
      <c r="E155" s="64">
        <v>25000</v>
      </c>
      <c r="F155" s="64">
        <v>25000</v>
      </c>
    </row>
    <row r="156" spans="1:6" s="5" customFormat="1" ht="21" customHeight="1" x14ac:dyDescent="0.25">
      <c r="A156" s="59" t="s">
        <v>4</v>
      </c>
      <c r="B156" s="53"/>
      <c r="C156" s="53"/>
      <c r="D156" s="51">
        <f>SUM(D155)</f>
        <v>25000</v>
      </c>
      <c r="E156" s="15">
        <f t="shared" ref="E156:F156" si="7">SUM(E155)</f>
        <v>25000</v>
      </c>
      <c r="F156" s="15">
        <f t="shared" si="7"/>
        <v>25000</v>
      </c>
    </row>
    <row r="157" spans="1:6" s="5" customFormat="1" ht="21" customHeight="1" x14ac:dyDescent="0.25">
      <c r="A157" s="70"/>
      <c r="B157" s="54"/>
      <c r="C157" s="54"/>
      <c r="D157" s="55"/>
      <c r="E157" s="17"/>
      <c r="F157" s="17"/>
    </row>
    <row r="158" spans="1:6" s="5" customFormat="1" ht="21" customHeight="1" x14ac:dyDescent="0.25">
      <c r="A158" s="78" t="s">
        <v>41</v>
      </c>
      <c r="B158" s="78"/>
      <c r="C158" s="79" t="s">
        <v>159</v>
      </c>
      <c r="D158" s="79"/>
      <c r="E158" s="79"/>
      <c r="F158" s="30"/>
    </row>
    <row r="159" spans="1:6" s="5" customFormat="1" ht="21" customHeight="1" x14ac:dyDescent="0.25">
      <c r="A159" s="4"/>
    </row>
    <row r="160" spans="1:6" s="5" customFormat="1" ht="21" customHeight="1" x14ac:dyDescent="0.25">
      <c r="A160" s="13" t="s">
        <v>9</v>
      </c>
      <c r="B160" s="13" t="s">
        <v>10</v>
      </c>
      <c r="C160" s="13" t="s">
        <v>11</v>
      </c>
      <c r="D160" s="13" t="s">
        <v>102</v>
      </c>
      <c r="E160" s="13" t="s">
        <v>134</v>
      </c>
      <c r="F160" s="13" t="s">
        <v>152</v>
      </c>
    </row>
    <row r="161" spans="1:6" s="5" customFormat="1" ht="33" customHeight="1" x14ac:dyDescent="0.25">
      <c r="A161" s="47" t="s">
        <v>160</v>
      </c>
      <c r="B161" s="48">
        <v>1</v>
      </c>
      <c r="C161" s="48">
        <v>2000</v>
      </c>
      <c r="D161" s="48">
        <v>2000</v>
      </c>
      <c r="E161" s="64"/>
      <c r="F161" s="64"/>
    </row>
    <row r="162" spans="1:6" s="5" customFormat="1" ht="20.25" customHeight="1" x14ac:dyDescent="0.25">
      <c r="A162" s="59" t="s">
        <v>4</v>
      </c>
      <c r="B162" s="53"/>
      <c r="C162" s="53"/>
      <c r="D162" s="51">
        <f>SUM(D161)</f>
        <v>2000</v>
      </c>
      <c r="E162" s="15">
        <f t="shared" ref="E162:F162" si="8">SUM(E161)</f>
        <v>0</v>
      </c>
      <c r="F162" s="15">
        <f t="shared" si="8"/>
        <v>0</v>
      </c>
    </row>
    <row r="163" spans="1:6" s="5" customFormat="1" ht="20.25" customHeight="1" x14ac:dyDescent="0.25">
      <c r="A163" s="16"/>
      <c r="B163" s="10"/>
      <c r="C163" s="10"/>
      <c r="D163" s="10"/>
      <c r="E163" s="10"/>
      <c r="F163" s="10"/>
    </row>
    <row r="164" spans="1:6" s="5" customFormat="1" ht="20.25" customHeight="1" x14ac:dyDescent="0.25">
      <c r="A164" s="78" t="s">
        <v>41</v>
      </c>
      <c r="B164" s="78"/>
      <c r="C164" s="79" t="s">
        <v>71</v>
      </c>
      <c r="D164" s="79"/>
      <c r="E164" s="79"/>
      <c r="F164" s="30"/>
    </row>
    <row r="165" spans="1:6" s="5" customFormat="1" ht="37.5" customHeight="1" x14ac:dyDescent="0.25">
      <c r="A165" s="4"/>
    </row>
    <row r="166" spans="1:6" s="5" customFormat="1" ht="33.75" customHeight="1" x14ac:dyDescent="0.25">
      <c r="A166" s="13" t="s">
        <v>12</v>
      </c>
      <c r="B166" s="13" t="s">
        <v>10</v>
      </c>
      <c r="C166" s="13" t="s">
        <v>11</v>
      </c>
      <c r="D166" s="13" t="s">
        <v>102</v>
      </c>
      <c r="E166" s="13" t="s">
        <v>134</v>
      </c>
      <c r="F166" s="13" t="s">
        <v>152</v>
      </c>
    </row>
    <row r="167" spans="1:6" s="5" customFormat="1" ht="20.25" customHeight="1" x14ac:dyDescent="0.25">
      <c r="A167" s="13" t="s">
        <v>72</v>
      </c>
      <c r="B167" s="13"/>
      <c r="C167" s="13"/>
      <c r="D167" s="47">
        <v>40000</v>
      </c>
      <c r="E167" s="47">
        <v>40000</v>
      </c>
      <c r="F167" s="47">
        <v>40000</v>
      </c>
    </row>
    <row r="168" spans="1:6" s="5" customFormat="1" ht="20.25" customHeight="1" x14ac:dyDescent="0.25">
      <c r="A168" s="20" t="s">
        <v>4</v>
      </c>
      <c r="B168" s="21"/>
      <c r="C168" s="21"/>
      <c r="D168" s="53">
        <f t="shared" ref="D168:F168" si="9">SUM(D167:D167)</f>
        <v>40000</v>
      </c>
      <c r="E168" s="53">
        <f t="shared" si="9"/>
        <v>40000</v>
      </c>
      <c r="F168" s="53">
        <f t="shared" si="9"/>
        <v>40000</v>
      </c>
    </row>
    <row r="169" spans="1:6" s="5" customFormat="1" ht="20.25" customHeight="1" x14ac:dyDescent="0.25">
      <c r="A169" s="16"/>
      <c r="B169" s="10"/>
      <c r="C169" s="10"/>
      <c r="D169" s="54"/>
      <c r="E169" s="54"/>
      <c r="F169" s="54"/>
    </row>
    <row r="170" spans="1:6" s="5" customFormat="1" ht="20.25" customHeight="1" x14ac:dyDescent="0.25">
      <c r="A170" s="80" t="s">
        <v>41</v>
      </c>
      <c r="B170" s="80"/>
      <c r="C170" s="81" t="s">
        <v>118</v>
      </c>
      <c r="D170" s="81"/>
      <c r="E170" s="81"/>
      <c r="F170" s="74"/>
    </row>
    <row r="171" spans="1:6" s="5" customFormat="1" ht="33.75" customHeight="1" x14ac:dyDescent="0.25">
      <c r="A171" s="75"/>
      <c r="B171" s="76"/>
      <c r="C171" s="76"/>
      <c r="D171" s="76"/>
      <c r="E171" s="76"/>
      <c r="F171" s="76"/>
    </row>
    <row r="172" spans="1:6" s="5" customFormat="1" ht="20.25" customHeight="1" x14ac:dyDescent="0.25">
      <c r="A172" s="47" t="s">
        <v>12</v>
      </c>
      <c r="B172" s="47" t="s">
        <v>10</v>
      </c>
      <c r="C172" s="47" t="s">
        <v>11</v>
      </c>
      <c r="D172" s="47" t="s">
        <v>102</v>
      </c>
      <c r="E172" s="47" t="s">
        <v>134</v>
      </c>
      <c r="F172" s="47" t="s">
        <v>152</v>
      </c>
    </row>
    <row r="173" spans="1:6" s="5" customFormat="1" ht="18" customHeight="1" x14ac:dyDescent="0.25">
      <c r="A173" s="47" t="s">
        <v>120</v>
      </c>
      <c r="B173" s="47">
        <v>12</v>
      </c>
      <c r="C173" s="47">
        <v>8000</v>
      </c>
      <c r="D173" s="47">
        <v>96000</v>
      </c>
      <c r="E173" s="47">
        <v>102000</v>
      </c>
      <c r="F173" s="47">
        <v>102000</v>
      </c>
    </row>
    <row r="174" spans="1:6" s="5" customFormat="1" ht="20.25" customHeight="1" x14ac:dyDescent="0.25">
      <c r="A174" s="47" t="s">
        <v>121</v>
      </c>
      <c r="B174" s="47">
        <v>12</v>
      </c>
      <c r="C174" s="47">
        <v>4000</v>
      </c>
      <c r="D174" s="47">
        <v>48000</v>
      </c>
      <c r="E174" s="47">
        <v>54000</v>
      </c>
      <c r="F174" s="47">
        <v>54000</v>
      </c>
    </row>
    <row r="175" spans="1:6" s="5" customFormat="1" ht="20.25" customHeight="1" x14ac:dyDescent="0.25">
      <c r="A175" s="47" t="s">
        <v>122</v>
      </c>
      <c r="B175" s="47">
        <v>12</v>
      </c>
      <c r="C175" s="47">
        <v>7500</v>
      </c>
      <c r="D175" s="47">
        <v>90000</v>
      </c>
      <c r="E175" s="47">
        <v>90000</v>
      </c>
      <c r="F175" s="47">
        <v>90000</v>
      </c>
    </row>
    <row r="176" spans="1:6" s="5" customFormat="1" ht="20.25" customHeight="1" x14ac:dyDescent="0.25">
      <c r="A176" s="47" t="s">
        <v>123</v>
      </c>
      <c r="B176" s="47">
        <v>12</v>
      </c>
      <c r="C176" s="47">
        <v>5000</v>
      </c>
      <c r="D176" s="47">
        <v>60000</v>
      </c>
      <c r="E176" s="47">
        <v>60000</v>
      </c>
      <c r="F176" s="47">
        <v>60000</v>
      </c>
    </row>
    <row r="177" spans="1:6" s="5" customFormat="1" ht="20.25" customHeight="1" x14ac:dyDescent="0.25">
      <c r="A177" s="47" t="s">
        <v>124</v>
      </c>
      <c r="B177" s="47">
        <v>1</v>
      </c>
      <c r="C177" s="47">
        <v>16248</v>
      </c>
      <c r="D177" s="47">
        <v>16248</v>
      </c>
      <c r="E177" s="47">
        <v>17873</v>
      </c>
      <c r="F177" s="47">
        <v>17873</v>
      </c>
    </row>
    <row r="178" spans="1:6" s="5" customFormat="1" ht="20.25" customHeight="1" x14ac:dyDescent="0.25">
      <c r="A178" s="47" t="s">
        <v>126</v>
      </c>
      <c r="B178" s="47">
        <v>1</v>
      </c>
      <c r="C178" s="47">
        <v>5400</v>
      </c>
      <c r="D178" s="47">
        <v>5400</v>
      </c>
      <c r="E178" s="47">
        <v>6000</v>
      </c>
      <c r="F178" s="47">
        <v>6000</v>
      </c>
    </row>
    <row r="179" spans="1:6" s="5" customFormat="1" ht="20.25" customHeight="1" x14ac:dyDescent="0.25">
      <c r="A179" s="47" t="s">
        <v>161</v>
      </c>
      <c r="B179" s="47">
        <v>1</v>
      </c>
      <c r="C179" s="47"/>
      <c r="D179" s="47">
        <v>21450</v>
      </c>
      <c r="E179" s="47">
        <v>22527</v>
      </c>
      <c r="F179" s="47">
        <v>22527</v>
      </c>
    </row>
    <row r="180" spans="1:6" s="5" customFormat="1" ht="27" customHeight="1" x14ac:dyDescent="0.25">
      <c r="A180" s="47" t="s">
        <v>162</v>
      </c>
      <c r="B180" s="47">
        <v>3</v>
      </c>
      <c r="C180" s="47"/>
      <c r="D180" s="47">
        <v>15000</v>
      </c>
      <c r="E180" s="47"/>
      <c r="F180" s="47"/>
    </row>
    <row r="181" spans="1:6" s="5" customFormat="1" ht="20.25" customHeight="1" x14ac:dyDescent="0.25">
      <c r="A181" s="47" t="s">
        <v>125</v>
      </c>
      <c r="B181" s="47">
        <v>12</v>
      </c>
      <c r="C181" s="47">
        <v>8500</v>
      </c>
      <c r="D181" s="47">
        <v>102000</v>
      </c>
      <c r="E181" s="47">
        <v>102000</v>
      </c>
      <c r="F181" s="47">
        <v>102000</v>
      </c>
    </row>
    <row r="182" spans="1:6" s="5" customFormat="1" ht="27.75" customHeight="1" x14ac:dyDescent="0.25">
      <c r="A182" s="59" t="s">
        <v>4</v>
      </c>
      <c r="B182" s="53"/>
      <c r="C182" s="53"/>
      <c r="D182" s="53">
        <f>SUM(D173:D181)</f>
        <v>454098</v>
      </c>
      <c r="E182" s="53">
        <f>SUM(E173:E181)</f>
        <v>454400</v>
      </c>
      <c r="F182" s="53">
        <f>SUM(F173:F181)</f>
        <v>454400</v>
      </c>
    </row>
    <row r="183" spans="1:6" s="5" customFormat="1" ht="20.25" customHeight="1" x14ac:dyDescent="0.25">
      <c r="A183" s="16"/>
      <c r="B183" s="10"/>
      <c r="C183" s="10"/>
      <c r="D183" s="10"/>
      <c r="E183" s="10"/>
      <c r="F183" s="10"/>
    </row>
    <row r="184" spans="1:6" s="5" customFormat="1" ht="20.25" customHeight="1" x14ac:dyDescent="0.25">
      <c r="A184" s="78" t="s">
        <v>41</v>
      </c>
      <c r="B184" s="78"/>
      <c r="C184" s="79" t="s">
        <v>79</v>
      </c>
      <c r="D184" s="79"/>
      <c r="E184" s="79"/>
      <c r="F184" s="30"/>
    </row>
    <row r="185" spans="1:6" s="5" customFormat="1" ht="30.75" customHeight="1" x14ac:dyDescent="0.25">
      <c r="A185" s="4"/>
    </row>
    <row r="186" spans="1:6" s="5" customFormat="1" ht="45" customHeight="1" x14ac:dyDescent="0.25">
      <c r="A186" s="13" t="s">
        <v>12</v>
      </c>
      <c r="B186" s="13" t="s">
        <v>10</v>
      </c>
      <c r="C186" s="13" t="s">
        <v>11</v>
      </c>
      <c r="D186" s="13" t="s">
        <v>102</v>
      </c>
      <c r="E186" s="13" t="s">
        <v>134</v>
      </c>
      <c r="F186" s="13" t="s">
        <v>152</v>
      </c>
    </row>
    <row r="187" spans="1:6" s="5" customFormat="1" ht="47.25" customHeight="1" x14ac:dyDescent="0.25">
      <c r="A187" s="47" t="s">
        <v>80</v>
      </c>
      <c r="B187" s="13"/>
      <c r="C187" s="13"/>
      <c r="D187" s="47">
        <v>72458</v>
      </c>
      <c r="E187" s="47">
        <v>200000</v>
      </c>
      <c r="F187" s="47">
        <v>200000</v>
      </c>
    </row>
    <row r="188" spans="1:6" s="5" customFormat="1" ht="29.25" customHeight="1" x14ac:dyDescent="0.25">
      <c r="A188" s="59" t="s">
        <v>4</v>
      </c>
      <c r="B188" s="53"/>
      <c r="C188" s="53"/>
      <c r="D188" s="53">
        <f t="shared" ref="D188" si="10">SUM(D187:D187)</f>
        <v>72458</v>
      </c>
      <c r="E188" s="53">
        <f t="shared" ref="E188" si="11">SUM(E187:E187)</f>
        <v>200000</v>
      </c>
      <c r="F188" s="53">
        <f t="shared" ref="F188" si="12">SUM(F187:F187)</f>
        <v>200000</v>
      </c>
    </row>
    <row r="189" spans="1:6" s="5" customFormat="1" ht="20.25" customHeight="1" x14ac:dyDescent="0.25">
      <c r="A189" s="16"/>
      <c r="B189" s="10"/>
      <c r="C189" s="10"/>
      <c r="D189" s="54"/>
      <c r="E189" s="54"/>
      <c r="F189" s="54"/>
    </row>
    <row r="190" spans="1:6" s="5" customFormat="1" ht="20.25" customHeight="1" x14ac:dyDescent="0.25">
      <c r="A190" s="78" t="s">
        <v>41</v>
      </c>
      <c r="B190" s="78"/>
      <c r="C190" s="79" t="s">
        <v>106</v>
      </c>
      <c r="D190" s="79"/>
      <c r="E190" s="79"/>
      <c r="F190" s="30"/>
    </row>
    <row r="191" spans="1:6" s="5" customFormat="1" ht="35.25" customHeight="1" x14ac:dyDescent="0.25">
      <c r="A191" s="4"/>
    </row>
    <row r="192" spans="1:6" s="5" customFormat="1" ht="20.25" customHeight="1" x14ac:dyDescent="0.25">
      <c r="A192" s="13" t="s">
        <v>12</v>
      </c>
      <c r="B192" s="13" t="s">
        <v>10</v>
      </c>
      <c r="C192" s="13" t="s">
        <v>11</v>
      </c>
      <c r="D192" s="13" t="s">
        <v>102</v>
      </c>
      <c r="E192" s="13" t="s">
        <v>134</v>
      </c>
      <c r="F192" s="13" t="s">
        <v>152</v>
      </c>
    </row>
    <row r="193" spans="1:8" s="5" customFormat="1" ht="20.25" customHeight="1" x14ac:dyDescent="0.25">
      <c r="A193" s="47" t="s">
        <v>87</v>
      </c>
      <c r="B193" s="13">
        <v>17</v>
      </c>
      <c r="C193" s="13"/>
      <c r="D193" s="47">
        <v>100000</v>
      </c>
      <c r="E193" s="47">
        <v>100000</v>
      </c>
      <c r="F193" s="47">
        <v>100000</v>
      </c>
    </row>
    <row r="194" spans="1:8" s="5" customFormat="1" ht="20.25" customHeight="1" x14ac:dyDescent="0.25">
      <c r="A194" s="20" t="s">
        <v>4</v>
      </c>
      <c r="B194" s="21"/>
      <c r="C194" s="21"/>
      <c r="D194" s="53">
        <f t="shared" ref="D194:D195" si="13">SUM(D193:D193)</f>
        <v>100000</v>
      </c>
      <c r="E194" s="53">
        <f t="shared" ref="E194:E195" si="14">SUM(E193:E193)</f>
        <v>100000</v>
      </c>
      <c r="F194" s="53">
        <f t="shared" ref="F194:F195" si="15">SUM(F193:F193)</f>
        <v>100000</v>
      </c>
    </row>
    <row r="195" spans="1:8" s="5" customFormat="1" ht="20.25" customHeight="1" x14ac:dyDescent="0.25">
      <c r="A195" s="20" t="s">
        <v>53</v>
      </c>
      <c r="B195" s="21"/>
      <c r="C195" s="21"/>
      <c r="D195" s="53">
        <f t="shared" si="13"/>
        <v>100000</v>
      </c>
      <c r="E195" s="53">
        <f t="shared" si="14"/>
        <v>100000</v>
      </c>
      <c r="F195" s="53">
        <f t="shared" si="15"/>
        <v>100000</v>
      </c>
    </row>
    <row r="196" spans="1:8" s="5" customFormat="1" ht="20.25" customHeight="1" x14ac:dyDescent="0.25">
      <c r="A196" s="16"/>
      <c r="B196" s="10"/>
      <c r="C196" s="10"/>
      <c r="D196" s="54"/>
      <c r="E196" s="54"/>
      <c r="F196" s="54"/>
    </row>
    <row r="197" spans="1:8" s="5" customFormat="1" ht="20.25" customHeight="1" x14ac:dyDescent="0.25">
      <c r="A197" s="78" t="s">
        <v>41</v>
      </c>
      <c r="B197" s="78"/>
      <c r="C197" s="79" t="s">
        <v>115</v>
      </c>
      <c r="D197" s="79"/>
      <c r="E197" s="79"/>
      <c r="F197" s="30"/>
    </row>
    <row r="198" spans="1:8" s="5" customFormat="1" ht="31.5" customHeight="1" x14ac:dyDescent="0.25">
      <c r="A198" s="4"/>
    </row>
    <row r="199" spans="1:8" s="5" customFormat="1" ht="20.25" customHeight="1" x14ac:dyDescent="0.25">
      <c r="A199" s="13" t="s">
        <v>12</v>
      </c>
      <c r="B199" s="13" t="s">
        <v>10</v>
      </c>
      <c r="C199" s="13" t="s">
        <v>11</v>
      </c>
      <c r="D199" s="13" t="s">
        <v>102</v>
      </c>
      <c r="E199" s="13" t="s">
        <v>134</v>
      </c>
      <c r="F199" s="13" t="s">
        <v>152</v>
      </c>
    </row>
    <row r="200" spans="1:8" s="5" customFormat="1" ht="20.25" customHeight="1" x14ac:dyDescent="0.25">
      <c r="A200" s="47" t="s">
        <v>116</v>
      </c>
      <c r="B200" s="47">
        <v>4</v>
      </c>
      <c r="C200" s="47">
        <v>2500</v>
      </c>
      <c r="D200" s="47">
        <v>10000</v>
      </c>
      <c r="E200" s="47">
        <v>10000</v>
      </c>
      <c r="F200" s="47">
        <v>10000</v>
      </c>
    </row>
    <row r="201" spans="1:8" s="5" customFormat="1" ht="29.25" customHeight="1" x14ac:dyDescent="0.25">
      <c r="A201" s="59" t="s">
        <v>4</v>
      </c>
      <c r="B201" s="53"/>
      <c r="C201" s="53"/>
      <c r="D201" s="53">
        <f>SUM(D200:D200)</f>
        <v>10000</v>
      </c>
      <c r="E201" s="53">
        <f>SUM(E200:E200)</f>
        <v>10000</v>
      </c>
      <c r="F201" s="53">
        <f>SUM(F200:F200)</f>
        <v>10000</v>
      </c>
    </row>
    <row r="202" spans="1:8" s="5" customFormat="1" ht="15.75" x14ac:dyDescent="0.25">
      <c r="A202" s="4"/>
    </row>
    <row r="203" spans="1:8" s="5" customFormat="1" ht="15.75" x14ac:dyDescent="0.25">
      <c r="A203" s="91" t="s">
        <v>35</v>
      </c>
      <c r="B203" s="88"/>
      <c r="C203" s="88"/>
      <c r="D203" s="88"/>
      <c r="E203" s="88"/>
      <c r="F203" s="88"/>
    </row>
    <row r="204" spans="1:8" s="5" customFormat="1" ht="15" customHeight="1" x14ac:dyDescent="0.25">
      <c r="A204" s="26"/>
      <c r="B204" s="27"/>
      <c r="C204" s="27"/>
      <c r="D204" s="27"/>
      <c r="E204" s="27"/>
      <c r="F204" s="27"/>
      <c r="G204" s="9"/>
      <c r="H204" s="9"/>
    </row>
    <row r="205" spans="1:8" s="5" customFormat="1" ht="15.75" customHeight="1" x14ac:dyDescent="0.25">
      <c r="A205" s="78" t="s">
        <v>41</v>
      </c>
      <c r="B205" s="78"/>
      <c r="C205" s="79" t="s">
        <v>65</v>
      </c>
      <c r="D205" s="79"/>
      <c r="E205" s="79"/>
      <c r="F205" s="30"/>
    </row>
    <row r="206" spans="1:8" s="5" customFormat="1" ht="15.75" x14ac:dyDescent="0.25">
      <c r="A206" s="4"/>
    </row>
    <row r="207" spans="1:8" s="5" customFormat="1" ht="94.5" x14ac:dyDescent="0.25">
      <c r="A207" s="13" t="s">
        <v>12</v>
      </c>
      <c r="B207" s="13" t="s">
        <v>13</v>
      </c>
      <c r="C207" s="13" t="s">
        <v>14</v>
      </c>
      <c r="D207" s="13" t="s">
        <v>107</v>
      </c>
      <c r="E207" s="13" t="s">
        <v>138</v>
      </c>
      <c r="F207" s="13" t="s">
        <v>163</v>
      </c>
    </row>
    <row r="208" spans="1:8" s="5" customFormat="1" ht="31.5" x14ac:dyDescent="0.25">
      <c r="A208" s="13" t="s">
        <v>66</v>
      </c>
      <c r="B208" s="13" t="s">
        <v>67</v>
      </c>
      <c r="C208" s="13" t="s">
        <v>68</v>
      </c>
      <c r="D208" s="48">
        <v>6500</v>
      </c>
      <c r="E208" s="12">
        <v>5300</v>
      </c>
      <c r="F208" s="12">
        <v>5300</v>
      </c>
    </row>
    <row r="209" spans="1:6" s="5" customFormat="1" ht="15.75" x14ac:dyDescent="0.25">
      <c r="A209" s="20" t="s">
        <v>4</v>
      </c>
      <c r="B209" s="21"/>
      <c r="C209" s="21"/>
      <c r="D209" s="53">
        <f t="shared" ref="D209:F209" si="16">SUM(D208)</f>
        <v>6500</v>
      </c>
      <c r="E209" s="15">
        <f t="shared" si="16"/>
        <v>5300</v>
      </c>
      <c r="F209" s="15">
        <f t="shared" si="16"/>
        <v>5300</v>
      </c>
    </row>
    <row r="210" spans="1:6" s="5" customFormat="1" ht="15.75" x14ac:dyDescent="0.25">
      <c r="A210" s="16"/>
      <c r="B210" s="10"/>
      <c r="C210" s="10"/>
      <c r="D210" s="54"/>
      <c r="E210" s="17"/>
      <c r="F210" s="17"/>
    </row>
    <row r="211" spans="1:6" s="5" customFormat="1" ht="15.75" x14ac:dyDescent="0.25">
      <c r="A211" s="16"/>
      <c r="B211" s="10"/>
      <c r="C211" s="10"/>
      <c r="D211" s="55"/>
      <c r="E211" s="17"/>
      <c r="F211" s="17"/>
    </row>
    <row r="212" spans="1:6" s="5" customFormat="1" ht="15.75" x14ac:dyDescent="0.25">
      <c r="A212" s="78" t="s">
        <v>41</v>
      </c>
      <c r="B212" s="78"/>
      <c r="C212" s="79" t="s">
        <v>69</v>
      </c>
      <c r="D212" s="79"/>
      <c r="E212" s="79"/>
      <c r="F212" s="30"/>
    </row>
    <row r="213" spans="1:6" s="5" customFormat="1" ht="15.75" x14ac:dyDescent="0.25">
      <c r="A213" s="4"/>
    </row>
    <row r="214" spans="1:6" s="5" customFormat="1" ht="94.5" x14ac:dyDescent="0.25">
      <c r="A214" s="13" t="s">
        <v>12</v>
      </c>
      <c r="B214" s="13" t="s">
        <v>13</v>
      </c>
      <c r="C214" s="13" t="s">
        <v>14</v>
      </c>
      <c r="D214" s="13" t="s">
        <v>107</v>
      </c>
      <c r="E214" s="13" t="s">
        <v>138</v>
      </c>
      <c r="F214" s="13" t="s">
        <v>163</v>
      </c>
    </row>
    <row r="215" spans="1:6" s="5" customFormat="1" ht="15.75" x14ac:dyDescent="0.25">
      <c r="A215" s="13" t="s">
        <v>70</v>
      </c>
      <c r="B215" s="52">
        <v>32633180</v>
      </c>
      <c r="C215" s="13">
        <v>2.2000000000000002</v>
      </c>
      <c r="D215" s="48">
        <v>717930</v>
      </c>
      <c r="E215" s="12">
        <v>367388</v>
      </c>
      <c r="F215" s="12">
        <v>330549</v>
      </c>
    </row>
    <row r="216" spans="1:6" s="5" customFormat="1" ht="15.75" x14ac:dyDescent="0.25">
      <c r="A216" s="20" t="s">
        <v>4</v>
      </c>
      <c r="B216" s="21"/>
      <c r="C216" s="21"/>
      <c r="D216" s="73">
        <f t="shared" ref="D216:F216" si="17">SUM(D215)</f>
        <v>717930</v>
      </c>
      <c r="E216" s="15">
        <f t="shared" si="17"/>
        <v>367388</v>
      </c>
      <c r="F216" s="15">
        <f t="shared" si="17"/>
        <v>330549</v>
      </c>
    </row>
    <row r="217" spans="1:6" s="5" customFormat="1" ht="15.75" x14ac:dyDescent="0.25">
      <c r="A217" s="16"/>
      <c r="B217" s="10"/>
      <c r="C217" s="10"/>
      <c r="D217" s="77"/>
      <c r="E217" s="17"/>
      <c r="F217" s="17"/>
    </row>
    <row r="218" spans="1:6" s="5" customFormat="1" ht="15.75" x14ac:dyDescent="0.25">
      <c r="A218" s="4"/>
    </row>
    <row r="219" spans="1:6" s="5" customFormat="1" ht="15.75" x14ac:dyDescent="0.25">
      <c r="A219" s="78" t="s">
        <v>41</v>
      </c>
      <c r="B219" s="78"/>
      <c r="C219" s="79" t="s">
        <v>139</v>
      </c>
      <c r="D219" s="79"/>
      <c r="E219" s="79"/>
      <c r="F219" s="30"/>
    </row>
    <row r="220" spans="1:6" s="5" customFormat="1" ht="15.75" x14ac:dyDescent="0.25">
      <c r="A220" s="45"/>
      <c r="B220" s="45"/>
      <c r="C220" s="45"/>
      <c r="D220" s="45"/>
      <c r="E220" s="45"/>
    </row>
    <row r="221" spans="1:6" s="5" customFormat="1" ht="47.25" x14ac:dyDescent="0.25">
      <c r="A221" s="13" t="s">
        <v>12</v>
      </c>
      <c r="B221" s="13" t="s">
        <v>15</v>
      </c>
      <c r="C221" s="13" t="s">
        <v>22</v>
      </c>
      <c r="D221" s="13" t="s">
        <v>94</v>
      </c>
      <c r="E221" s="13" t="s">
        <v>129</v>
      </c>
      <c r="F221" s="13" t="s">
        <v>148</v>
      </c>
    </row>
    <row r="222" spans="1:6" s="5" customFormat="1" ht="15.75" x14ac:dyDescent="0.25">
      <c r="A222" s="13" t="s">
        <v>76</v>
      </c>
      <c r="B222" s="13"/>
      <c r="C222" s="13"/>
      <c r="D222" s="47">
        <v>23500</v>
      </c>
      <c r="E222" s="12">
        <v>23500</v>
      </c>
      <c r="F222" s="12">
        <v>23500</v>
      </c>
    </row>
    <row r="223" spans="1:6" s="5" customFormat="1" ht="15.75" x14ac:dyDescent="0.25">
      <c r="A223" s="20" t="s">
        <v>4</v>
      </c>
      <c r="B223" s="21"/>
      <c r="C223" s="21"/>
      <c r="D223" s="53">
        <f t="shared" ref="D223:F223" si="18">SUM(D222)</f>
        <v>23500</v>
      </c>
      <c r="E223" s="15">
        <f t="shared" si="18"/>
        <v>23500</v>
      </c>
      <c r="F223" s="15">
        <f t="shared" si="18"/>
        <v>23500</v>
      </c>
    </row>
    <row r="224" spans="1:6" s="5" customFormat="1" ht="15.75" x14ac:dyDescent="0.25">
      <c r="A224" s="16"/>
      <c r="B224" s="10"/>
      <c r="C224" s="10"/>
      <c r="D224" s="54"/>
      <c r="E224" s="17"/>
      <c r="F224" s="17"/>
    </row>
    <row r="225" spans="1:8" s="5" customFormat="1" ht="15.75" x14ac:dyDescent="0.25">
      <c r="A225" s="78" t="s">
        <v>41</v>
      </c>
      <c r="B225" s="78"/>
      <c r="C225" s="79" t="s">
        <v>127</v>
      </c>
      <c r="D225" s="79"/>
      <c r="E225" s="79"/>
      <c r="F225" s="30"/>
    </row>
    <row r="226" spans="1:8" s="5" customFormat="1" ht="15" customHeight="1" x14ac:dyDescent="0.25">
      <c r="A226" s="45"/>
      <c r="B226" s="45"/>
      <c r="C226" s="45"/>
      <c r="D226" s="45"/>
      <c r="E226" s="45"/>
      <c r="G226" s="9"/>
      <c r="H226" s="9"/>
    </row>
    <row r="227" spans="1:8" s="5" customFormat="1" ht="21" customHeight="1" x14ac:dyDescent="0.25">
      <c r="A227" s="13" t="s">
        <v>12</v>
      </c>
      <c r="B227" s="13" t="s">
        <v>15</v>
      </c>
      <c r="C227" s="13" t="s">
        <v>22</v>
      </c>
      <c r="D227" s="13" t="s">
        <v>94</v>
      </c>
      <c r="E227" s="13" t="s">
        <v>129</v>
      </c>
      <c r="F227" s="13" t="s">
        <v>148</v>
      </c>
    </row>
    <row r="228" spans="1:8" s="5" customFormat="1" ht="15.75" x14ac:dyDescent="0.25">
      <c r="A228" s="13" t="s">
        <v>77</v>
      </c>
      <c r="B228" s="13">
        <v>12372</v>
      </c>
      <c r="C228" s="13">
        <v>45</v>
      </c>
      <c r="D228" s="48">
        <v>700000</v>
      </c>
      <c r="E228" s="12">
        <v>700520</v>
      </c>
      <c r="F228" s="12">
        <v>705520</v>
      </c>
    </row>
    <row r="229" spans="1:8" s="5" customFormat="1" ht="15.75" x14ac:dyDescent="0.25">
      <c r="A229" s="20" t="s">
        <v>4</v>
      </c>
      <c r="B229" s="21"/>
      <c r="C229" s="21"/>
      <c r="D229" s="51">
        <f t="shared" ref="D229:F229" si="19">SUM(D228)</f>
        <v>700000</v>
      </c>
      <c r="E229" s="15">
        <f t="shared" si="19"/>
        <v>700520</v>
      </c>
      <c r="F229" s="15">
        <f t="shared" si="19"/>
        <v>705520</v>
      </c>
    </row>
    <row r="230" spans="1:8" s="5" customFormat="1" ht="15.75" x14ac:dyDescent="0.25">
      <c r="A230" s="16"/>
      <c r="B230" s="10"/>
      <c r="C230" s="10"/>
      <c r="D230" s="55"/>
      <c r="E230" s="17"/>
      <c r="F230" s="17"/>
    </row>
    <row r="231" spans="1:8" s="5" customFormat="1" ht="15.75" x14ac:dyDescent="0.25">
      <c r="A231" s="78" t="s">
        <v>41</v>
      </c>
      <c r="B231" s="78"/>
      <c r="C231" s="79" t="s">
        <v>142</v>
      </c>
      <c r="D231" s="79"/>
      <c r="E231" s="79"/>
      <c r="F231" s="30"/>
    </row>
    <row r="232" spans="1:8" s="5" customFormat="1" ht="18.75" customHeight="1" x14ac:dyDescent="0.25">
      <c r="A232" s="69"/>
      <c r="B232" s="69"/>
      <c r="C232" s="69"/>
      <c r="D232" s="69"/>
      <c r="E232" s="69"/>
    </row>
    <row r="233" spans="1:8" s="5" customFormat="1" ht="47.25" x14ac:dyDescent="0.25">
      <c r="A233" s="13" t="s">
        <v>12</v>
      </c>
      <c r="B233" s="13" t="s">
        <v>15</v>
      </c>
      <c r="C233" s="13" t="s">
        <v>22</v>
      </c>
      <c r="D233" s="13" t="s">
        <v>94</v>
      </c>
      <c r="E233" s="13" t="s">
        <v>129</v>
      </c>
      <c r="F233" s="13" t="s">
        <v>148</v>
      </c>
    </row>
    <row r="234" spans="1:8" s="5" customFormat="1" ht="15.75" x14ac:dyDescent="0.25">
      <c r="A234" s="13" t="s">
        <v>143</v>
      </c>
      <c r="B234" s="13"/>
      <c r="C234" s="13"/>
      <c r="D234" s="47">
        <v>100000</v>
      </c>
      <c r="E234" s="12">
        <v>100000</v>
      </c>
      <c r="F234" s="12">
        <v>100000</v>
      </c>
    </row>
    <row r="235" spans="1:8" s="5" customFormat="1" ht="15" customHeight="1" x14ac:dyDescent="0.25">
      <c r="A235" s="20" t="s">
        <v>4</v>
      </c>
      <c r="B235" s="21"/>
      <c r="C235" s="21"/>
      <c r="D235" s="53">
        <f t="shared" ref="D235:F235" si="20">SUM(D234)</f>
        <v>100000</v>
      </c>
      <c r="E235" s="15">
        <f t="shared" si="20"/>
        <v>100000</v>
      </c>
      <c r="F235" s="15">
        <f t="shared" si="20"/>
        <v>100000</v>
      </c>
      <c r="G235" s="9"/>
      <c r="H235" s="9"/>
    </row>
    <row r="236" spans="1:8" s="5" customFormat="1" ht="17.25" customHeight="1" x14ac:dyDescent="0.25">
      <c r="A236" s="20" t="s">
        <v>53</v>
      </c>
      <c r="B236" s="21"/>
      <c r="C236" s="21"/>
      <c r="D236" s="51">
        <f t="shared" ref="D236:F236" si="21">SUM(D235)</f>
        <v>100000</v>
      </c>
      <c r="E236" s="15">
        <f t="shared" si="21"/>
        <v>100000</v>
      </c>
      <c r="F236" s="15">
        <f t="shared" si="21"/>
        <v>100000</v>
      </c>
    </row>
    <row r="237" spans="1:8" s="5" customFormat="1" ht="15.75" x14ac:dyDescent="0.25">
      <c r="A237" s="16"/>
      <c r="B237" s="10"/>
      <c r="C237" s="10"/>
      <c r="D237" s="55"/>
      <c r="E237" s="17"/>
      <c r="F237" s="17"/>
    </row>
    <row r="238" spans="1:8" s="5" customFormat="1" x14ac:dyDescent="0.25">
      <c r="A238" s="87" t="s">
        <v>40</v>
      </c>
      <c r="B238" s="88"/>
      <c r="C238" s="88"/>
      <c r="D238" s="88"/>
      <c r="E238" s="88"/>
      <c r="F238" s="88"/>
    </row>
    <row r="239" spans="1:8" s="5" customFormat="1" ht="15.75" x14ac:dyDescent="0.25">
      <c r="A239" s="29"/>
      <c r="B239" s="27"/>
      <c r="C239" s="27"/>
      <c r="D239" s="27"/>
      <c r="E239" s="27"/>
      <c r="F239" s="27"/>
    </row>
    <row r="240" spans="1:8" s="5" customFormat="1" ht="15.75" x14ac:dyDescent="0.25">
      <c r="A240" s="78" t="s">
        <v>41</v>
      </c>
      <c r="B240" s="78"/>
      <c r="C240" s="79" t="s">
        <v>108</v>
      </c>
      <c r="D240" s="79"/>
      <c r="E240" s="79"/>
      <c r="F240" s="30"/>
    </row>
    <row r="241" spans="1:6" s="5" customFormat="1" ht="15.75" x14ac:dyDescent="0.25">
      <c r="A241" s="16"/>
      <c r="B241" s="10"/>
      <c r="C241" s="10"/>
      <c r="D241" s="10"/>
      <c r="E241" s="17"/>
      <c r="F241" s="17"/>
    </row>
    <row r="242" spans="1:6" s="5" customFormat="1" ht="31.5" x14ac:dyDescent="0.25">
      <c r="A242" s="13" t="s">
        <v>12</v>
      </c>
      <c r="B242" s="25" t="s">
        <v>36</v>
      </c>
      <c r="C242" s="13" t="s">
        <v>37</v>
      </c>
      <c r="D242" s="13" t="s">
        <v>102</v>
      </c>
      <c r="E242" s="13" t="s">
        <v>134</v>
      </c>
      <c r="F242" s="13" t="s">
        <v>152</v>
      </c>
    </row>
    <row r="243" spans="1:6" s="5" customFormat="1" ht="30" x14ac:dyDescent="0.25">
      <c r="A243" s="47" t="s">
        <v>88</v>
      </c>
      <c r="B243" s="48">
        <v>12</v>
      </c>
      <c r="C243" s="48">
        <v>4725</v>
      </c>
      <c r="D243" s="48">
        <v>55400</v>
      </c>
      <c r="E243" s="64"/>
      <c r="F243" s="64"/>
    </row>
    <row r="244" spans="1:6" s="5" customFormat="1" x14ac:dyDescent="0.25">
      <c r="A244" s="59" t="s">
        <v>4</v>
      </c>
      <c r="B244" s="53"/>
      <c r="C244" s="53"/>
      <c r="D244" s="53">
        <f>SUM(D243)</f>
        <v>55400</v>
      </c>
      <c r="E244" s="15"/>
      <c r="F244" s="15"/>
    </row>
    <row r="245" spans="1:6" s="5" customFormat="1" x14ac:dyDescent="0.25">
      <c r="A245" s="70"/>
      <c r="B245" s="54"/>
      <c r="C245" s="54"/>
      <c r="D245" s="55"/>
      <c r="E245" s="17"/>
      <c r="F245" s="17"/>
    </row>
    <row r="246" spans="1:6" s="5" customFormat="1" ht="15.75" x14ac:dyDescent="0.25">
      <c r="A246" s="78" t="s">
        <v>41</v>
      </c>
      <c r="B246" s="78"/>
      <c r="C246" s="79" t="s">
        <v>113</v>
      </c>
      <c r="D246" s="79"/>
      <c r="E246" s="79"/>
      <c r="F246" s="30"/>
    </row>
    <row r="247" spans="1:6" s="5" customFormat="1" ht="15.75" x14ac:dyDescent="0.25">
      <c r="A247" s="16"/>
      <c r="B247" s="10"/>
      <c r="C247" s="10"/>
      <c r="D247" s="10"/>
      <c r="E247" s="17"/>
      <c r="F247" s="17"/>
    </row>
    <row r="248" spans="1:6" s="5" customFormat="1" ht="31.5" x14ac:dyDescent="0.25">
      <c r="A248" s="13" t="s">
        <v>12</v>
      </c>
      <c r="B248" s="25" t="s">
        <v>36</v>
      </c>
      <c r="C248" s="13" t="s">
        <v>37</v>
      </c>
      <c r="D248" s="13" t="s">
        <v>102</v>
      </c>
      <c r="E248" s="13" t="s">
        <v>134</v>
      </c>
      <c r="F248" s="13" t="s">
        <v>152</v>
      </c>
    </row>
    <row r="249" spans="1:6" s="5" customFormat="1" x14ac:dyDescent="0.25">
      <c r="A249" s="47" t="s">
        <v>114</v>
      </c>
      <c r="B249" s="48">
        <v>5</v>
      </c>
      <c r="C249" s="48">
        <v>1000</v>
      </c>
      <c r="D249" s="48">
        <v>4000</v>
      </c>
      <c r="E249" s="64"/>
      <c r="F249" s="64"/>
    </row>
    <row r="250" spans="1:6" s="5" customFormat="1" x14ac:dyDescent="0.25">
      <c r="A250" s="59" t="s">
        <v>4</v>
      </c>
      <c r="B250" s="53"/>
      <c r="C250" s="53"/>
      <c r="D250" s="53">
        <f>SUM(D249)</f>
        <v>4000</v>
      </c>
      <c r="E250" s="15"/>
      <c r="F250" s="15"/>
    </row>
    <row r="251" spans="1:6" s="5" customFormat="1" x14ac:dyDescent="0.25">
      <c r="A251" s="70"/>
      <c r="B251" s="54"/>
      <c r="C251" s="54"/>
      <c r="D251" s="55"/>
      <c r="E251" s="17"/>
      <c r="F251" s="17"/>
    </row>
    <row r="252" spans="1:6" s="5" customFormat="1" ht="15.75" x14ac:dyDescent="0.25">
      <c r="A252" s="78" t="s">
        <v>41</v>
      </c>
      <c r="B252" s="78"/>
      <c r="C252" s="79" t="s">
        <v>140</v>
      </c>
      <c r="D252" s="79"/>
      <c r="E252" s="79"/>
      <c r="F252" s="30"/>
    </row>
    <row r="253" spans="1:6" s="5" customFormat="1" ht="15.75" x14ac:dyDescent="0.25">
      <c r="A253" s="16"/>
      <c r="B253" s="10"/>
      <c r="C253" s="10"/>
      <c r="D253" s="10"/>
      <c r="E253" s="17"/>
      <c r="F253" s="17"/>
    </row>
    <row r="254" spans="1:6" s="5" customFormat="1" ht="31.5" x14ac:dyDescent="0.25">
      <c r="A254" s="13" t="s">
        <v>12</v>
      </c>
      <c r="B254" s="25" t="s">
        <v>36</v>
      </c>
      <c r="C254" s="13" t="s">
        <v>37</v>
      </c>
      <c r="D254" s="13" t="s">
        <v>102</v>
      </c>
      <c r="E254" s="13" t="s">
        <v>134</v>
      </c>
      <c r="F254" s="13" t="s">
        <v>152</v>
      </c>
    </row>
    <row r="255" spans="1:6" s="5" customFormat="1" ht="45" x14ac:dyDescent="0.25">
      <c r="A255" s="47" t="s">
        <v>141</v>
      </c>
      <c r="B255" s="48"/>
      <c r="C255" s="48"/>
      <c r="D255" s="48"/>
      <c r="E255" s="64"/>
      <c r="F255" s="64"/>
    </row>
    <row r="256" spans="1:6" s="5" customFormat="1" x14ac:dyDescent="0.25">
      <c r="A256" s="59" t="s">
        <v>4</v>
      </c>
      <c r="B256" s="53"/>
      <c r="C256" s="53"/>
      <c r="D256" s="53">
        <f>SUM(D255)</f>
        <v>0</v>
      </c>
      <c r="E256" s="15"/>
      <c r="F256" s="15"/>
    </row>
    <row r="257" spans="1:8" s="5" customFormat="1" ht="15.75" x14ac:dyDescent="0.25">
      <c r="A257" s="16"/>
      <c r="B257" s="10"/>
      <c r="C257" s="10"/>
      <c r="D257" s="10"/>
      <c r="E257" s="17"/>
      <c r="F257" s="17"/>
    </row>
    <row r="258" spans="1:8" s="5" customFormat="1" ht="15.75" x14ac:dyDescent="0.25">
      <c r="A258" s="82" t="s">
        <v>43</v>
      </c>
      <c r="B258" s="83"/>
      <c r="C258" s="83"/>
      <c r="D258" s="83"/>
      <c r="E258" s="83"/>
      <c r="F258" s="83"/>
    </row>
    <row r="259" spans="1:8" s="5" customFormat="1" ht="15.75" x14ac:dyDescent="0.25">
      <c r="A259" s="32"/>
      <c r="B259" s="33"/>
      <c r="C259" s="33"/>
      <c r="D259" s="33"/>
      <c r="E259" s="33"/>
      <c r="F259" s="33"/>
    </row>
    <row r="260" spans="1:8" s="5" customFormat="1" ht="35.25" customHeight="1" x14ac:dyDescent="0.25">
      <c r="A260" s="85" t="s">
        <v>41</v>
      </c>
      <c r="B260" s="85"/>
      <c r="C260" s="86" t="s">
        <v>85</v>
      </c>
      <c r="D260" s="86"/>
      <c r="E260" s="86"/>
      <c r="F260" s="34"/>
    </row>
    <row r="261" spans="1:8" s="5" customFormat="1" ht="12.75" customHeight="1" x14ac:dyDescent="0.25">
      <c r="A261" s="36"/>
      <c r="B261" s="31"/>
      <c r="C261" s="31"/>
      <c r="D261" s="31"/>
      <c r="E261" s="31"/>
      <c r="F261" s="31"/>
    </row>
    <row r="262" spans="1:8" s="5" customFormat="1" ht="15" customHeight="1" x14ac:dyDescent="0.25">
      <c r="A262" s="37" t="s">
        <v>12</v>
      </c>
      <c r="B262" s="37" t="s">
        <v>24</v>
      </c>
      <c r="C262" s="37" t="s">
        <v>3</v>
      </c>
      <c r="D262" s="37" t="s">
        <v>102</v>
      </c>
      <c r="E262" s="37" t="s">
        <v>134</v>
      </c>
      <c r="F262" s="37" t="s">
        <v>152</v>
      </c>
      <c r="G262" s="9"/>
      <c r="H262" s="9"/>
    </row>
    <row r="263" spans="1:8" s="5" customFormat="1" x14ac:dyDescent="0.25">
      <c r="A263" s="56" t="s">
        <v>86</v>
      </c>
      <c r="B263" s="56">
        <v>37614</v>
      </c>
      <c r="C263" s="56">
        <v>12</v>
      </c>
      <c r="D263" s="56">
        <v>451368</v>
      </c>
      <c r="E263" s="57">
        <v>451368</v>
      </c>
      <c r="F263" s="57">
        <v>451368</v>
      </c>
    </row>
    <row r="264" spans="1:8" s="5" customFormat="1" x14ac:dyDescent="0.25">
      <c r="A264" s="65" t="s">
        <v>4</v>
      </c>
      <c r="B264" s="58"/>
      <c r="C264" s="58"/>
      <c r="D264" s="58">
        <f t="shared" ref="D264:F264" si="22">SUM(D263)</f>
        <v>451368</v>
      </c>
      <c r="E264" s="41">
        <f t="shared" si="22"/>
        <v>451368</v>
      </c>
      <c r="F264" s="41">
        <f t="shared" si="22"/>
        <v>451368</v>
      </c>
    </row>
    <row r="265" spans="1:8" s="5" customFormat="1" x14ac:dyDescent="0.25">
      <c r="A265" s="65"/>
      <c r="B265" s="58"/>
      <c r="C265" s="58"/>
      <c r="D265" s="66"/>
      <c r="E265" s="41"/>
      <c r="F265" s="41"/>
    </row>
    <row r="266" spans="1:8" s="5" customFormat="1" ht="15.75" x14ac:dyDescent="0.25">
      <c r="A266" s="42"/>
      <c r="B266" s="43"/>
      <c r="C266" s="43"/>
      <c r="D266" s="43"/>
      <c r="E266" s="44"/>
      <c r="F266" s="44"/>
    </row>
    <row r="267" spans="1:8" s="5" customFormat="1" ht="15.75" x14ac:dyDescent="0.25">
      <c r="A267" s="84" t="s">
        <v>42</v>
      </c>
      <c r="B267" s="84"/>
      <c r="C267" s="84"/>
      <c r="D267" s="84"/>
      <c r="E267" s="84"/>
      <c r="F267" s="84"/>
    </row>
    <row r="268" spans="1:8" s="5" customFormat="1" ht="15.75" x14ac:dyDescent="0.25">
      <c r="A268" s="32"/>
      <c r="B268" s="33"/>
      <c r="C268" s="33"/>
      <c r="D268" s="33"/>
      <c r="E268" s="33"/>
      <c r="F268" s="33"/>
    </row>
    <row r="269" spans="1:8" s="5" customFormat="1" ht="15.75" x14ac:dyDescent="0.25">
      <c r="A269" s="85" t="s">
        <v>41</v>
      </c>
      <c r="B269" s="85"/>
      <c r="C269" s="92"/>
      <c r="D269" s="92"/>
      <c r="E269" s="92"/>
      <c r="F269" s="34"/>
    </row>
    <row r="270" spans="1:8" s="5" customFormat="1" ht="15.75" x14ac:dyDescent="0.25">
      <c r="A270" s="36"/>
      <c r="B270" s="31"/>
      <c r="C270" s="31"/>
      <c r="D270" s="31"/>
      <c r="E270" s="31"/>
      <c r="F270" s="31"/>
    </row>
    <row r="271" spans="1:8" s="5" customFormat="1" ht="78.75" x14ac:dyDescent="0.25">
      <c r="A271" s="37" t="s">
        <v>12</v>
      </c>
      <c r="B271" s="37" t="s">
        <v>25</v>
      </c>
      <c r="C271" s="37" t="s">
        <v>26</v>
      </c>
      <c r="D271" s="37" t="s">
        <v>17</v>
      </c>
      <c r="E271" s="37" t="s">
        <v>17</v>
      </c>
      <c r="F271" s="37" t="s">
        <v>17</v>
      </c>
    </row>
    <row r="272" spans="1:8" s="5" customFormat="1" ht="15.75" x14ac:dyDescent="0.25">
      <c r="A272" s="37"/>
      <c r="B272" s="37"/>
      <c r="C272" s="37"/>
      <c r="D272" s="37"/>
      <c r="E272" s="38"/>
      <c r="F272" s="38"/>
    </row>
    <row r="273" spans="1:8" s="5" customFormat="1" ht="15.75" x14ac:dyDescent="0.25">
      <c r="A273" s="37"/>
      <c r="B273" s="37"/>
      <c r="C273" s="37"/>
      <c r="D273" s="37"/>
      <c r="E273" s="38"/>
      <c r="F273" s="38"/>
    </row>
    <row r="274" spans="1:8" s="5" customFormat="1" ht="15.75" x14ac:dyDescent="0.25">
      <c r="A274" s="39" t="s">
        <v>4</v>
      </c>
      <c r="B274" s="40"/>
      <c r="C274" s="40"/>
      <c r="D274" s="40"/>
      <c r="E274" s="41"/>
      <c r="F274" s="41"/>
    </row>
    <row r="275" spans="1:8" s="5" customFormat="1" ht="31.5" x14ac:dyDescent="0.25">
      <c r="A275" s="39" t="s">
        <v>20</v>
      </c>
      <c r="B275" s="40"/>
      <c r="C275" s="40"/>
      <c r="D275" s="40"/>
      <c r="E275" s="41"/>
      <c r="F275" s="41"/>
    </row>
    <row r="276" spans="1:8" s="5" customFormat="1" ht="15.75" x14ac:dyDescent="0.25">
      <c r="A276" s="16"/>
      <c r="B276" s="10"/>
      <c r="C276" s="10"/>
      <c r="D276" s="10"/>
      <c r="E276" s="17"/>
      <c r="F276" s="17"/>
    </row>
    <row r="277" spans="1:8" s="5" customFormat="1" ht="15.75" x14ac:dyDescent="0.25">
      <c r="A277" s="4"/>
    </row>
    <row r="278" spans="1:8" s="5" customFormat="1" ht="15.75" x14ac:dyDescent="0.25">
      <c r="A278" s="90" t="s">
        <v>19</v>
      </c>
      <c r="B278" s="90"/>
      <c r="C278" s="90"/>
      <c r="D278" s="90"/>
      <c r="E278" s="90"/>
      <c r="F278" s="90"/>
    </row>
    <row r="279" spans="1:8" s="5" customFormat="1" ht="15.75" x14ac:dyDescent="0.25">
      <c r="A279" s="6"/>
    </row>
    <row r="280" spans="1:8" s="5" customFormat="1" ht="15.75" x14ac:dyDescent="0.25">
      <c r="A280" s="6" t="s">
        <v>38</v>
      </c>
      <c r="B280" s="14"/>
      <c r="C280" s="14"/>
      <c r="D280" s="14"/>
    </row>
    <row r="281" spans="1:8" s="5" customFormat="1" ht="15.75" x14ac:dyDescent="0.25">
      <c r="A281" s="6"/>
      <c r="B281" s="14"/>
      <c r="C281" s="14"/>
      <c r="D281" s="14"/>
    </row>
    <row r="282" spans="1:8" s="5" customFormat="1" ht="15.75" x14ac:dyDescent="0.25">
      <c r="A282" s="78" t="s">
        <v>41</v>
      </c>
      <c r="B282" s="78"/>
      <c r="C282" s="79" t="s">
        <v>83</v>
      </c>
      <c r="D282" s="79"/>
      <c r="E282" s="79"/>
      <c r="F282" s="30"/>
    </row>
    <row r="283" spans="1:8" s="31" customFormat="1" ht="15.75" x14ac:dyDescent="0.25">
      <c r="A283" s="6"/>
      <c r="B283" s="14"/>
      <c r="C283" s="14"/>
      <c r="D283" s="14"/>
      <c r="E283" s="5"/>
      <c r="F283" s="5"/>
    </row>
    <row r="284" spans="1:8" s="31" customFormat="1" ht="78.75" x14ac:dyDescent="0.25">
      <c r="A284" s="13" t="s">
        <v>23</v>
      </c>
      <c r="B284" s="13" t="s">
        <v>27</v>
      </c>
      <c r="C284" s="13" t="s">
        <v>94</v>
      </c>
      <c r="D284" s="13" t="s">
        <v>129</v>
      </c>
      <c r="E284" s="13" t="s">
        <v>148</v>
      </c>
      <c r="F284" s="8"/>
    </row>
    <row r="285" spans="1:8" s="31" customFormat="1" ht="15" customHeight="1" x14ac:dyDescent="0.25">
      <c r="A285" s="47" t="s">
        <v>84</v>
      </c>
      <c r="B285" s="47">
        <v>1</v>
      </c>
      <c r="C285" s="48">
        <v>3168000</v>
      </c>
      <c r="D285" s="48">
        <v>3168000</v>
      </c>
      <c r="E285" s="48">
        <v>3168000</v>
      </c>
      <c r="F285" s="19"/>
      <c r="G285" s="35"/>
      <c r="H285" s="35"/>
    </row>
    <row r="286" spans="1:8" s="31" customFormat="1" x14ac:dyDescent="0.25">
      <c r="A286" s="59" t="s">
        <v>4</v>
      </c>
      <c r="B286" s="53"/>
      <c r="C286" s="53">
        <f t="shared" ref="C286:E286" si="23">SUM(C285)</f>
        <v>3168000</v>
      </c>
      <c r="D286" s="53">
        <f t="shared" si="23"/>
        <v>3168000</v>
      </c>
      <c r="E286" s="53">
        <f t="shared" si="23"/>
        <v>3168000</v>
      </c>
      <c r="F286" s="17"/>
    </row>
    <row r="287" spans="1:8" s="31" customFormat="1" x14ac:dyDescent="0.25">
      <c r="A287" s="70"/>
      <c r="B287" s="54"/>
      <c r="C287" s="55"/>
      <c r="D287" s="55"/>
      <c r="E287" s="55"/>
      <c r="F287" s="17"/>
    </row>
    <row r="288" spans="1:8" s="31" customFormat="1" ht="15.75" x14ac:dyDescent="0.25">
      <c r="A288" s="78" t="s">
        <v>41</v>
      </c>
      <c r="B288" s="78"/>
      <c r="C288" s="79" t="s">
        <v>109</v>
      </c>
      <c r="D288" s="79"/>
      <c r="E288" s="79"/>
      <c r="F288" s="17"/>
    </row>
    <row r="289" spans="1:6" s="31" customFormat="1" ht="15.75" x14ac:dyDescent="0.25">
      <c r="A289" s="6"/>
      <c r="B289" s="14"/>
      <c r="C289" s="14"/>
      <c r="D289" s="14"/>
      <c r="E289" s="5"/>
      <c r="F289" s="17"/>
    </row>
    <row r="290" spans="1:6" s="31" customFormat="1" ht="78.75" x14ac:dyDescent="0.25">
      <c r="A290" s="13" t="s">
        <v>23</v>
      </c>
      <c r="B290" s="13" t="s">
        <v>27</v>
      </c>
      <c r="C290" s="13" t="s">
        <v>94</v>
      </c>
      <c r="D290" s="13" t="s">
        <v>129</v>
      </c>
      <c r="E290" s="13" t="s">
        <v>148</v>
      </c>
      <c r="F290" s="17"/>
    </row>
    <row r="291" spans="1:6" s="31" customFormat="1" ht="33.75" customHeight="1" x14ac:dyDescent="0.25">
      <c r="A291" s="47" t="s">
        <v>110</v>
      </c>
      <c r="B291" s="47">
        <v>1</v>
      </c>
      <c r="C291" s="48">
        <v>30000</v>
      </c>
      <c r="D291" s="48">
        <v>30000</v>
      </c>
      <c r="E291" s="48">
        <v>30000</v>
      </c>
      <c r="F291" s="17"/>
    </row>
    <row r="292" spans="1:6" s="31" customFormat="1" x14ac:dyDescent="0.25">
      <c r="A292" s="59" t="s">
        <v>4</v>
      </c>
      <c r="B292" s="53"/>
      <c r="C292" s="53">
        <f t="shared" ref="C292:E292" si="24">SUM(C291)</f>
        <v>30000</v>
      </c>
      <c r="D292" s="53">
        <f t="shared" si="24"/>
        <v>30000</v>
      </c>
      <c r="E292" s="53">
        <f t="shared" si="24"/>
        <v>30000</v>
      </c>
      <c r="F292" s="17"/>
    </row>
    <row r="293" spans="1:6" s="31" customFormat="1" x14ac:dyDescent="0.25">
      <c r="A293" s="70"/>
      <c r="B293" s="54"/>
      <c r="C293" s="55"/>
      <c r="D293" s="55"/>
      <c r="E293" s="55"/>
      <c r="F293" s="17"/>
    </row>
    <row r="294" spans="1:6" s="31" customFormat="1" ht="15.75" x14ac:dyDescent="0.25">
      <c r="A294" s="78" t="s">
        <v>41</v>
      </c>
      <c r="B294" s="78"/>
      <c r="C294" s="79" t="s">
        <v>111</v>
      </c>
      <c r="D294" s="79"/>
      <c r="E294" s="79"/>
      <c r="F294" s="17"/>
    </row>
    <row r="295" spans="1:6" s="31" customFormat="1" ht="15.75" x14ac:dyDescent="0.25">
      <c r="A295" s="6"/>
      <c r="B295" s="14"/>
      <c r="C295" s="14"/>
      <c r="D295" s="14"/>
      <c r="E295" s="5"/>
      <c r="F295" s="17"/>
    </row>
    <row r="296" spans="1:6" s="31" customFormat="1" ht="78.75" x14ac:dyDescent="0.25">
      <c r="A296" s="13" t="s">
        <v>23</v>
      </c>
      <c r="B296" s="13" t="s">
        <v>27</v>
      </c>
      <c r="C296" s="13" t="s">
        <v>47</v>
      </c>
      <c r="D296" s="13" t="s">
        <v>94</v>
      </c>
      <c r="E296" s="13" t="s">
        <v>129</v>
      </c>
      <c r="F296" s="17"/>
    </row>
    <row r="297" spans="1:6" s="31" customFormat="1" ht="30" x14ac:dyDescent="0.25">
      <c r="A297" s="47" t="s">
        <v>112</v>
      </c>
      <c r="B297" s="47">
        <v>1</v>
      </c>
      <c r="C297" s="48">
        <v>7500</v>
      </c>
      <c r="D297" s="48">
        <v>7500</v>
      </c>
      <c r="E297" s="48">
        <v>10000</v>
      </c>
      <c r="F297" s="17"/>
    </row>
    <row r="298" spans="1:6" s="31" customFormat="1" x14ac:dyDescent="0.25">
      <c r="A298" s="59" t="s">
        <v>4</v>
      </c>
      <c r="B298" s="53"/>
      <c r="C298" s="53">
        <f t="shared" ref="C298:E298" si="25">SUM(C297)</f>
        <v>7500</v>
      </c>
      <c r="D298" s="53">
        <f t="shared" si="25"/>
        <v>7500</v>
      </c>
      <c r="E298" s="53">
        <f t="shared" si="25"/>
        <v>10000</v>
      </c>
      <c r="F298" s="17"/>
    </row>
    <row r="299" spans="1:6" s="31" customFormat="1" x14ac:dyDescent="0.25">
      <c r="A299" s="70"/>
      <c r="B299" s="54"/>
      <c r="C299" s="54"/>
      <c r="D299" s="54"/>
      <c r="E299" s="54"/>
      <c r="F299" s="17"/>
    </row>
    <row r="300" spans="1:6" s="31" customFormat="1" ht="15.75" x14ac:dyDescent="0.25">
      <c r="A300" s="78" t="s">
        <v>41</v>
      </c>
      <c r="B300" s="78"/>
      <c r="C300" s="79" t="s">
        <v>164</v>
      </c>
      <c r="D300" s="79"/>
      <c r="E300" s="79"/>
      <c r="F300" s="17"/>
    </row>
    <row r="301" spans="1:6" s="31" customFormat="1" ht="15.75" x14ac:dyDescent="0.25">
      <c r="A301" s="6"/>
      <c r="B301" s="14"/>
      <c r="C301" s="14"/>
      <c r="D301" s="14"/>
      <c r="E301" s="5"/>
      <c r="F301" s="17"/>
    </row>
    <row r="302" spans="1:6" s="31" customFormat="1" ht="78.75" x14ac:dyDescent="0.25">
      <c r="A302" s="13" t="s">
        <v>23</v>
      </c>
      <c r="B302" s="13" t="s">
        <v>27</v>
      </c>
      <c r="C302" s="13" t="s">
        <v>47</v>
      </c>
      <c r="D302" s="13" t="s">
        <v>94</v>
      </c>
      <c r="E302" s="13" t="s">
        <v>129</v>
      </c>
      <c r="F302" s="17"/>
    </row>
    <row r="303" spans="1:6" s="31" customFormat="1" ht="45" x14ac:dyDescent="0.25">
      <c r="A303" s="47" t="s">
        <v>165</v>
      </c>
      <c r="B303" s="47">
        <v>1</v>
      </c>
      <c r="C303" s="48">
        <v>329000</v>
      </c>
      <c r="D303" s="48"/>
      <c r="E303" s="48"/>
      <c r="F303" s="17"/>
    </row>
    <row r="304" spans="1:6" s="5" customFormat="1" x14ac:dyDescent="0.25">
      <c r="A304" s="59" t="s">
        <v>4</v>
      </c>
      <c r="B304" s="53"/>
      <c r="C304" s="53">
        <f t="shared" ref="C304:E304" si="26">SUM(C303)</f>
        <v>329000</v>
      </c>
      <c r="D304" s="53">
        <f t="shared" si="26"/>
        <v>0</v>
      </c>
      <c r="E304" s="53">
        <f t="shared" si="26"/>
        <v>0</v>
      </c>
      <c r="F304" s="17"/>
    </row>
    <row r="305" spans="1:8" s="5" customFormat="1" ht="112.5" customHeight="1" x14ac:dyDescent="0.25">
      <c r="A305" s="91" t="s">
        <v>39</v>
      </c>
      <c r="B305" s="88"/>
      <c r="C305" s="88"/>
      <c r="D305" s="88"/>
    </row>
    <row r="306" spans="1:8" s="5" customFormat="1" ht="15.75" x14ac:dyDescent="0.25">
      <c r="A306" s="26"/>
      <c r="B306" s="27"/>
      <c r="C306" s="27"/>
      <c r="D306" s="27"/>
    </row>
    <row r="307" spans="1:8" s="5" customFormat="1" ht="15.75" x14ac:dyDescent="0.25">
      <c r="A307" s="78" t="s">
        <v>41</v>
      </c>
      <c r="B307" s="78"/>
      <c r="C307" s="89"/>
      <c r="D307" s="89"/>
      <c r="E307" s="89"/>
      <c r="F307" s="30"/>
    </row>
    <row r="308" spans="1:8" s="5" customFormat="1" ht="15.75" x14ac:dyDescent="0.25">
      <c r="A308" s="6"/>
    </row>
    <row r="309" spans="1:8" s="5" customFormat="1" ht="15" customHeight="1" x14ac:dyDescent="0.25">
      <c r="A309" s="13" t="s">
        <v>16</v>
      </c>
      <c r="B309" s="13" t="s">
        <v>18</v>
      </c>
      <c r="C309" s="13" t="s">
        <v>18</v>
      </c>
      <c r="D309" s="13" t="s">
        <v>18</v>
      </c>
      <c r="G309" s="9"/>
      <c r="H309" s="9"/>
    </row>
    <row r="310" spans="1:8" s="5" customFormat="1" ht="15.75" x14ac:dyDescent="0.25">
      <c r="A310" s="13"/>
      <c r="B310" s="13"/>
      <c r="C310" s="12"/>
      <c r="D310" s="12"/>
    </row>
    <row r="311" spans="1:8" s="5" customFormat="1" ht="15.75" x14ac:dyDescent="0.25">
      <c r="A311" s="20" t="s">
        <v>4</v>
      </c>
      <c r="B311" s="21"/>
      <c r="C311" s="15"/>
      <c r="D311" s="15"/>
    </row>
    <row r="312" spans="1:8" s="5" customFormat="1" ht="31.5" customHeight="1" x14ac:dyDescent="0.25">
      <c r="A312" s="20" t="s">
        <v>20</v>
      </c>
      <c r="B312" s="21"/>
      <c r="C312" s="15"/>
      <c r="D312" s="15"/>
    </row>
    <row r="313" spans="1:8" s="5" customFormat="1" ht="15.75" x14ac:dyDescent="0.25">
      <c r="A313" s="18"/>
      <c r="B313" s="10"/>
      <c r="C313" s="19"/>
      <c r="D313" s="19"/>
    </row>
    <row r="314" spans="1:8" s="5" customFormat="1" ht="15.75" x14ac:dyDescent="0.25">
      <c r="A314" s="18"/>
      <c r="B314" s="10"/>
      <c r="C314" s="19"/>
      <c r="D314" s="19"/>
    </row>
    <row r="315" spans="1:8" s="5" customFormat="1" ht="15.75" x14ac:dyDescent="0.25">
      <c r="A315" s="6" t="s">
        <v>91</v>
      </c>
    </row>
    <row r="316" spans="1:8" s="5" customFormat="1" x14ac:dyDescent="0.25"/>
    <row r="317" spans="1:8" s="5" customFormat="1" ht="15.75" x14ac:dyDescent="0.25">
      <c r="A317" s="6" t="s">
        <v>92</v>
      </c>
    </row>
    <row r="318" spans="1:8" s="5" customFormat="1" x14ac:dyDescent="0.25">
      <c r="A318"/>
      <c r="B318"/>
      <c r="C318"/>
      <c r="D318"/>
      <c r="E318"/>
      <c r="F318"/>
    </row>
    <row r="319" spans="1:8" s="5" customFormat="1" x14ac:dyDescent="0.25">
      <c r="A319"/>
      <c r="B319"/>
      <c r="C319"/>
      <c r="D319"/>
      <c r="E319"/>
      <c r="F319"/>
    </row>
    <row r="320" spans="1:8" s="5" customFormat="1" x14ac:dyDescent="0.25">
      <c r="A320"/>
      <c r="B320"/>
      <c r="C320"/>
      <c r="D320"/>
      <c r="E320"/>
      <c r="F320"/>
    </row>
    <row r="321" spans="1:8" s="5" customFormat="1" x14ac:dyDescent="0.25">
      <c r="A321"/>
      <c r="B321"/>
      <c r="C321"/>
      <c r="D321"/>
      <c r="E321"/>
      <c r="F321"/>
    </row>
    <row r="322" spans="1:8" s="5" customFormat="1" x14ac:dyDescent="0.25">
      <c r="A322"/>
      <c r="B322"/>
      <c r="C322"/>
      <c r="D322"/>
      <c r="E322"/>
      <c r="F322"/>
    </row>
    <row r="323" spans="1:8" s="5" customFormat="1" x14ac:dyDescent="0.25">
      <c r="A323"/>
      <c r="B323"/>
      <c r="C323"/>
      <c r="D323"/>
      <c r="E323"/>
      <c r="F323"/>
    </row>
    <row r="324" spans="1:8" s="5" customFormat="1" x14ac:dyDescent="0.25">
      <c r="A324"/>
      <c r="B324"/>
      <c r="C324"/>
      <c r="D324"/>
      <c r="E324"/>
      <c r="F324"/>
    </row>
    <row r="325" spans="1:8" s="5" customFormat="1" x14ac:dyDescent="0.25">
      <c r="A325"/>
      <c r="B325"/>
      <c r="C325"/>
      <c r="D325"/>
      <c r="E325"/>
      <c r="F325"/>
    </row>
    <row r="326" spans="1:8" s="5" customFormat="1" x14ac:dyDescent="0.25">
      <c r="A326"/>
      <c r="B326"/>
      <c r="C326"/>
      <c r="D326"/>
      <c r="E326"/>
      <c r="F326"/>
    </row>
    <row r="327" spans="1:8" s="5" customFormat="1" x14ac:dyDescent="0.25">
      <c r="A327"/>
      <c r="B327"/>
      <c r="C327"/>
      <c r="D327"/>
      <c r="E327"/>
      <c r="F327"/>
    </row>
    <row r="328" spans="1:8" s="5" customFormat="1" x14ac:dyDescent="0.25">
      <c r="A328"/>
      <c r="B328"/>
      <c r="C328"/>
      <c r="D328"/>
      <c r="E328"/>
      <c r="F328"/>
    </row>
    <row r="329" spans="1:8" s="5" customFormat="1" x14ac:dyDescent="0.25">
      <c r="A329"/>
      <c r="B329"/>
      <c r="C329"/>
      <c r="D329"/>
      <c r="E329"/>
      <c r="F329"/>
    </row>
    <row r="330" spans="1:8" s="5" customFormat="1" x14ac:dyDescent="0.25">
      <c r="A330"/>
      <c r="B330"/>
      <c r="C330"/>
      <c r="D330"/>
      <c r="E330"/>
      <c r="F330"/>
    </row>
    <row r="331" spans="1:8" s="5" customFormat="1" x14ac:dyDescent="0.25">
      <c r="A331"/>
      <c r="B331"/>
      <c r="C331"/>
      <c r="D331"/>
      <c r="E331"/>
      <c r="F331"/>
    </row>
    <row r="332" spans="1:8" s="5" customFormat="1" ht="15" customHeight="1" x14ac:dyDescent="0.25">
      <c r="A332"/>
      <c r="B332"/>
      <c r="C332"/>
      <c r="D332"/>
      <c r="E332"/>
      <c r="F332"/>
      <c r="G332" s="9"/>
      <c r="H332" s="9"/>
    </row>
    <row r="333" spans="1:8" s="5" customFormat="1" x14ac:dyDescent="0.25">
      <c r="A333"/>
      <c r="B333"/>
      <c r="C333"/>
      <c r="D333"/>
      <c r="E333"/>
      <c r="F333"/>
    </row>
    <row r="334" spans="1:8" s="5" customFormat="1" x14ac:dyDescent="0.25">
      <c r="A334"/>
      <c r="B334"/>
      <c r="C334"/>
      <c r="D334"/>
      <c r="E334"/>
      <c r="F334"/>
    </row>
    <row r="335" spans="1:8" s="5" customFormat="1" x14ac:dyDescent="0.25">
      <c r="A335"/>
      <c r="B335"/>
      <c r="C335"/>
      <c r="D335"/>
      <c r="E335"/>
      <c r="F335"/>
    </row>
    <row r="336" spans="1:8" s="5" customFormat="1" x14ac:dyDescent="0.25">
      <c r="A336"/>
      <c r="B336"/>
      <c r="C336"/>
      <c r="D336"/>
      <c r="E336"/>
      <c r="F336"/>
    </row>
    <row r="337" spans="1:6" s="5" customFormat="1" x14ac:dyDescent="0.25">
      <c r="A337"/>
      <c r="B337"/>
      <c r="C337"/>
      <c r="D337"/>
      <c r="E337"/>
      <c r="F337"/>
    </row>
    <row r="338" spans="1:6" s="5" customFormat="1" x14ac:dyDescent="0.25">
      <c r="A338"/>
      <c r="B338"/>
      <c r="C338"/>
      <c r="D338"/>
      <c r="E338"/>
      <c r="F338"/>
    </row>
    <row r="339" spans="1:6" s="5" customFormat="1" x14ac:dyDescent="0.25">
      <c r="A339"/>
      <c r="B339"/>
      <c r="C339"/>
      <c r="D339"/>
      <c r="E339"/>
      <c r="F339"/>
    </row>
    <row r="340" spans="1:6" s="5" customFormat="1" x14ac:dyDescent="0.25">
      <c r="A340"/>
      <c r="B340"/>
      <c r="C340"/>
      <c r="D340"/>
      <c r="E340"/>
      <c r="F340"/>
    </row>
    <row r="341" spans="1:6" s="5" customFormat="1" x14ac:dyDescent="0.25">
      <c r="A341"/>
      <c r="B341"/>
      <c r="C341"/>
      <c r="D341"/>
      <c r="E341"/>
      <c r="F341"/>
    </row>
    <row r="342" spans="1:6" s="5" customFormat="1" x14ac:dyDescent="0.25">
      <c r="A342"/>
      <c r="B342"/>
      <c r="C342"/>
      <c r="D342"/>
      <c r="E342"/>
      <c r="F342"/>
    </row>
  </sheetData>
  <mergeCells count="94">
    <mergeCell ref="A131:B131"/>
    <mergeCell ref="C131:E131"/>
    <mergeCell ref="A152:B152"/>
    <mergeCell ref="C152:E152"/>
    <mergeCell ref="A219:B219"/>
    <mergeCell ref="C219:E219"/>
    <mergeCell ref="A205:B205"/>
    <mergeCell ref="C205:E205"/>
    <mergeCell ref="A158:B158"/>
    <mergeCell ref="C158:E158"/>
    <mergeCell ref="C197:E197"/>
    <mergeCell ref="D1:F1"/>
    <mergeCell ref="D2:F2"/>
    <mergeCell ref="A6:F6"/>
    <mergeCell ref="A4:F4"/>
    <mergeCell ref="A5:F5"/>
    <mergeCell ref="A7:J7"/>
    <mergeCell ref="C8:E8"/>
    <mergeCell ref="A10:F10"/>
    <mergeCell ref="A23:F23"/>
    <mergeCell ref="A83:F83"/>
    <mergeCell ref="A65:B65"/>
    <mergeCell ref="C65:E65"/>
    <mergeCell ref="A76:B76"/>
    <mergeCell ref="C76:E76"/>
    <mergeCell ref="C12:E12"/>
    <mergeCell ref="A12:B12"/>
    <mergeCell ref="A25:B25"/>
    <mergeCell ref="C25:E25"/>
    <mergeCell ref="A36:B36"/>
    <mergeCell ref="C36:E36"/>
    <mergeCell ref="A44:F44"/>
    <mergeCell ref="A85:F85"/>
    <mergeCell ref="A111:F111"/>
    <mergeCell ref="A137:F137"/>
    <mergeCell ref="A203:F203"/>
    <mergeCell ref="A119:B119"/>
    <mergeCell ref="C119:E119"/>
    <mergeCell ref="A139:B139"/>
    <mergeCell ref="C139:E139"/>
    <mergeCell ref="A99:F99"/>
    <mergeCell ref="A105:F105"/>
    <mergeCell ref="A146:B146"/>
    <mergeCell ref="C146:E146"/>
    <mergeCell ref="A184:B184"/>
    <mergeCell ref="C184:E184"/>
    <mergeCell ref="A93:F93"/>
    <mergeCell ref="A197:B197"/>
    <mergeCell ref="A63:F63"/>
    <mergeCell ref="A46:B46"/>
    <mergeCell ref="C46:E46"/>
    <mergeCell ref="A74:F74"/>
    <mergeCell ref="A34:F34"/>
    <mergeCell ref="A238:F238"/>
    <mergeCell ref="A307:B307"/>
    <mergeCell ref="C307:E307"/>
    <mergeCell ref="A278:F278"/>
    <mergeCell ref="A305:D305"/>
    <mergeCell ref="A269:B269"/>
    <mergeCell ref="C269:E269"/>
    <mergeCell ref="A288:B288"/>
    <mergeCell ref="C288:E288"/>
    <mergeCell ref="A294:B294"/>
    <mergeCell ref="C294:E294"/>
    <mergeCell ref="A282:B282"/>
    <mergeCell ref="C282:E282"/>
    <mergeCell ref="A300:B300"/>
    <mergeCell ref="C300:E300"/>
    <mergeCell ref="A258:F258"/>
    <mergeCell ref="A267:F267"/>
    <mergeCell ref="A240:B240"/>
    <mergeCell ref="C240:E240"/>
    <mergeCell ref="A260:B260"/>
    <mergeCell ref="C260:E260"/>
    <mergeCell ref="A252:B252"/>
    <mergeCell ref="C252:E252"/>
    <mergeCell ref="A246:B246"/>
    <mergeCell ref="C246:E246"/>
    <mergeCell ref="A113:B113"/>
    <mergeCell ref="C113:E113"/>
    <mergeCell ref="A170:B170"/>
    <mergeCell ref="C170:E170"/>
    <mergeCell ref="A231:B231"/>
    <mergeCell ref="C231:E231"/>
    <mergeCell ref="A212:B212"/>
    <mergeCell ref="C212:E212"/>
    <mergeCell ref="A164:B164"/>
    <mergeCell ref="C164:E164"/>
    <mergeCell ref="A225:B225"/>
    <mergeCell ref="C225:E225"/>
    <mergeCell ref="A125:B125"/>
    <mergeCell ref="C125:E125"/>
    <mergeCell ref="A190:B190"/>
    <mergeCell ref="C190:E190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3" fitToHeight="0" orientation="portrait" horizontalDpi="180" verticalDpi="180" r:id="rId1"/>
  <rowBreaks count="2" manualBreakCount="2">
    <brk id="61" max="5" man="1"/>
    <brk id="2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2021-11-11T15:07:58Z</dcterms:modified>
</cp:coreProperties>
</file>