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firstSheet="2" activeTab="9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  <sheet name="прогр замств" sheetId="7" r:id="rId9"/>
    <sheet name="муниц гарант" sheetId="8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Ведомст!$M$14:$Z$159</definedName>
    <definedName name="_xlnm._FilterDatabase" localSheetId="7" hidden="1">КЦСР!$M$13:$Z$146</definedName>
    <definedName name="_xlnm._FilterDatabase" localSheetId="6" hidden="1">РзПр!$M$11:$Z$155</definedName>
    <definedName name="_xlnm._FilterDatabase" localSheetId="5" hidden="1">Функц!$N$15:$AA$45</definedName>
    <definedName name="_xlnm.Print_Titles" localSheetId="5">Функц!$14:$15</definedName>
    <definedName name="_xlnm.Print_Area" localSheetId="2">доходы!$B$1:$F$110</definedName>
    <definedName name="_xlnm.Print_Area" localSheetId="9">'муниц гарант'!$A$1:$K$22</definedName>
    <definedName name="_xlnm.Print_Area" localSheetId="0">'нарматив дох'!$A$1:$C$146</definedName>
    <definedName name="_xlnm.Print_Area" localSheetId="8">'прогр замств'!$A$1:$D$22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34" i="2" l="1"/>
  <c r="X50" i="5" l="1"/>
  <c r="X48" i="5"/>
  <c r="X46" i="5"/>
  <c r="X19" i="5"/>
  <c r="X115" i="4"/>
  <c r="X122" i="4"/>
  <c r="X126" i="4"/>
  <c r="X124" i="4"/>
  <c r="Z30" i="4"/>
  <c r="Y30" i="4"/>
  <c r="X30" i="4"/>
  <c r="X28" i="4"/>
  <c r="X119" i="2"/>
  <c r="Z126" i="2"/>
  <c r="Y126" i="2"/>
  <c r="X126" i="2"/>
  <c r="X128" i="2"/>
  <c r="X130" i="2"/>
  <c r="D91" i="9"/>
  <c r="X136" i="5" l="1"/>
  <c r="X121" i="5"/>
  <c r="X20" i="4"/>
  <c r="X40" i="4"/>
  <c r="X44" i="2"/>
  <c r="X25" i="2"/>
  <c r="Z108" i="5" l="1"/>
  <c r="Z107" i="5" s="1"/>
  <c r="Z106" i="5" s="1"/>
  <c r="Y108" i="5"/>
  <c r="Y107" i="5" s="1"/>
  <c r="Y106" i="5" s="1"/>
  <c r="X108" i="5"/>
  <c r="X107" i="5" s="1"/>
  <c r="X106" i="5" s="1"/>
  <c r="X30" i="2"/>
  <c r="X29" i="2" s="1"/>
  <c r="X31" i="5" l="1"/>
  <c r="X24" i="4"/>
  <c r="Y16" i="3"/>
  <c r="X115" i="2"/>
  <c r="D77" i="9"/>
  <c r="D78" i="9"/>
  <c r="D83" i="9"/>
  <c r="D86" i="9"/>
  <c r="F89" i="9"/>
  <c r="E89" i="9"/>
  <c r="D89" i="9"/>
  <c r="F91" i="9"/>
  <c r="E91" i="9"/>
  <c r="E14" i="9"/>
  <c r="D14" i="9"/>
  <c r="F34" i="9"/>
  <c r="E34" i="9"/>
  <c r="D34" i="9"/>
  <c r="Z117" i="5" l="1"/>
  <c r="Z116" i="5" s="1"/>
  <c r="Y117" i="5"/>
  <c r="Y116" i="5" s="1"/>
  <c r="X117" i="5"/>
  <c r="X116" i="5" s="1"/>
  <c r="F32" i="9" l="1"/>
  <c r="E32" i="9"/>
  <c r="D32" i="9"/>
  <c r="Z131" i="5" l="1"/>
  <c r="Y131" i="5"/>
  <c r="X131" i="5"/>
  <c r="X142" i="5"/>
  <c r="Y142" i="5"/>
  <c r="Z142" i="5"/>
  <c r="Z150" i="4"/>
  <c r="Y150" i="4"/>
  <c r="X150" i="4"/>
  <c r="Z154" i="2"/>
  <c r="Y154" i="2"/>
  <c r="X154" i="2"/>
  <c r="C38" i="6" l="1"/>
  <c r="C37" i="6" s="1"/>
  <c r="C36" i="6" s="1"/>
  <c r="Z35" i="5" l="1"/>
  <c r="Z34" i="5" s="1"/>
  <c r="Z33" i="5" s="1"/>
  <c r="Y35" i="5"/>
  <c r="Y34" i="5" s="1"/>
  <c r="Y33" i="5" s="1"/>
  <c r="X35" i="5"/>
  <c r="X34" i="5" s="1"/>
  <c r="X33" i="5" s="1"/>
  <c r="Z136" i="5" l="1"/>
  <c r="Z135" i="5" s="1"/>
  <c r="Z134" i="5" s="1"/>
  <c r="Y136" i="5"/>
  <c r="Y135" i="5" s="1"/>
  <c r="Y134" i="5" s="1"/>
  <c r="X135" i="5"/>
  <c r="X134" i="5" s="1"/>
  <c r="Z130" i="5"/>
  <c r="Y130" i="5"/>
  <c r="X130" i="5"/>
  <c r="Z141" i="5"/>
  <c r="Z140" i="5" s="1"/>
  <c r="Y141" i="5"/>
  <c r="Y140" i="5" s="1"/>
  <c r="X141" i="5"/>
  <c r="X140" i="5" s="1"/>
  <c r="Z113" i="5"/>
  <c r="Z112" i="5" s="1"/>
  <c r="Z111" i="5" s="1"/>
  <c r="Z110" i="5" s="1"/>
  <c r="Y113" i="5"/>
  <c r="Y112" i="5" s="1"/>
  <c r="Y111" i="5" s="1"/>
  <c r="Y110" i="5" s="1"/>
  <c r="X113" i="5"/>
  <c r="X112" i="5" s="1"/>
  <c r="X111" i="5" s="1"/>
  <c r="X110" i="5" s="1"/>
  <c r="Z29" i="5"/>
  <c r="Y29" i="5"/>
  <c r="X29" i="5"/>
  <c r="Z19" i="5"/>
  <c r="Y19" i="5"/>
  <c r="Z149" i="4" l="1"/>
  <c r="Z148" i="4" s="1"/>
  <c r="Z147" i="4" s="1"/>
  <c r="Y149" i="4"/>
  <c r="Y148" i="4" s="1"/>
  <c r="Y147" i="4" s="1"/>
  <c r="X149" i="4"/>
  <c r="X148" i="4" s="1"/>
  <c r="X147" i="4" s="1"/>
  <c r="Z145" i="4"/>
  <c r="Z144" i="4" s="1"/>
  <c r="Y145" i="4"/>
  <c r="Y144" i="4" s="1"/>
  <c r="X145" i="4"/>
  <c r="X144" i="4" s="1"/>
  <c r="Z70" i="4"/>
  <c r="Z69" i="4" s="1"/>
  <c r="Z68" i="4" s="1"/>
  <c r="Y70" i="4"/>
  <c r="Y69" i="4" s="1"/>
  <c r="Y68" i="4" s="1"/>
  <c r="X70" i="4"/>
  <c r="X69" i="4" s="1"/>
  <c r="X68" i="4" s="1"/>
  <c r="Z40" i="4"/>
  <c r="Z39" i="4" s="1"/>
  <c r="Z38" i="4" s="1"/>
  <c r="Y40" i="4"/>
  <c r="Y39" i="4" s="1"/>
  <c r="Y38" i="4" s="1"/>
  <c r="X39" i="4"/>
  <c r="X38" i="4" s="1"/>
  <c r="Z28" i="4"/>
  <c r="Y28" i="4"/>
  <c r="AA42" i="3"/>
  <c r="Z42" i="3"/>
  <c r="Y42" i="3"/>
  <c r="AA40" i="3"/>
  <c r="Z40" i="3"/>
  <c r="Y40" i="3"/>
  <c r="AA23" i="3"/>
  <c r="Z23" i="3"/>
  <c r="Y23" i="3"/>
  <c r="Z34" i="2"/>
  <c r="Y34" i="2"/>
  <c r="Z112" i="2"/>
  <c r="Z74" i="2"/>
  <c r="Z73" i="2" s="1"/>
  <c r="Z72" i="2" s="1"/>
  <c r="Y74" i="2"/>
  <c r="Y73" i="2" s="1"/>
  <c r="Y72" i="2" s="1"/>
  <c r="X74" i="2"/>
  <c r="X73" i="2" s="1"/>
  <c r="X72" i="2" s="1"/>
  <c r="Z153" i="2"/>
  <c r="Z152" i="2" s="1"/>
  <c r="Z151" i="2" s="1"/>
  <c r="Y153" i="2"/>
  <c r="Y152" i="2" s="1"/>
  <c r="Y151" i="2" s="1"/>
  <c r="X153" i="2"/>
  <c r="X152" i="2" s="1"/>
  <c r="X151" i="2" s="1"/>
  <c r="Z149" i="2"/>
  <c r="Z148" i="2" s="1"/>
  <c r="Z147" i="2" s="1"/>
  <c r="Y149" i="2"/>
  <c r="Y148" i="2" s="1"/>
  <c r="Y147" i="2" s="1"/>
  <c r="X149" i="2"/>
  <c r="X148" i="2" s="1"/>
  <c r="X147" i="2" s="1"/>
  <c r="Y142" i="4" l="1"/>
  <c r="Y141" i="4" s="1"/>
  <c r="Y143" i="4"/>
  <c r="Z142" i="4"/>
  <c r="Z141" i="4" s="1"/>
  <c r="Z143" i="4"/>
  <c r="X142" i="4"/>
  <c r="X141" i="4" s="1"/>
  <c r="X143" i="4"/>
  <c r="X145" i="2"/>
  <c r="X146" i="2"/>
  <c r="Z145" i="2"/>
  <c r="Z146" i="2"/>
  <c r="Y145" i="2"/>
  <c r="Y146" i="2"/>
  <c r="Z44" i="2"/>
  <c r="Z43" i="2" s="1"/>
  <c r="Z42" i="2" s="1"/>
  <c r="Y44" i="2"/>
  <c r="Y43" i="2" s="1"/>
  <c r="Y42" i="2" s="1"/>
  <c r="X43" i="2"/>
  <c r="X42" i="2" s="1"/>
  <c r="F107" i="9" l="1"/>
  <c r="F106" i="9" s="1"/>
  <c r="E107" i="9"/>
  <c r="D107" i="9"/>
  <c r="D106" i="9" s="1"/>
  <c r="E106" i="9"/>
  <c r="F97" i="9"/>
  <c r="E97" i="9"/>
  <c r="D97" i="9"/>
  <c r="F95" i="9"/>
  <c r="E95" i="9"/>
  <c r="D95" i="9"/>
  <c r="D94" i="9"/>
  <c r="F87" i="9"/>
  <c r="E87" i="9"/>
  <c r="D87" i="9"/>
  <c r="F83" i="9"/>
  <c r="E83" i="9"/>
  <c r="F80" i="9"/>
  <c r="F79" i="9" s="1"/>
  <c r="E80" i="9"/>
  <c r="E79" i="9" s="1"/>
  <c r="D80" i="9"/>
  <c r="D79" i="9" s="1"/>
  <c r="F74" i="9"/>
  <c r="E74" i="9"/>
  <c r="D74" i="9"/>
  <c r="F72" i="9"/>
  <c r="E72" i="9"/>
  <c r="E71" i="9" s="1"/>
  <c r="D72" i="9"/>
  <c r="D71" i="9"/>
  <c r="F69" i="9"/>
  <c r="F68" i="9" s="1"/>
  <c r="E69" i="9"/>
  <c r="E68" i="9" s="1"/>
  <c r="D69" i="9"/>
  <c r="D68" i="9"/>
  <c r="F66" i="9"/>
  <c r="E66" i="9"/>
  <c r="E65" i="9" s="1"/>
  <c r="D66" i="9"/>
  <c r="F65" i="9"/>
  <c r="D65" i="9"/>
  <c r="F63" i="9"/>
  <c r="E63" i="9"/>
  <c r="E62" i="9" s="1"/>
  <c r="D63" i="9"/>
  <c r="D62" i="9" s="1"/>
  <c r="F62" i="9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/>
  <c r="D52" i="9" s="1"/>
  <c r="F50" i="9"/>
  <c r="F49" i="9" s="1"/>
  <c r="E50" i="9"/>
  <c r="E49" i="9" s="1"/>
  <c r="D50" i="9"/>
  <c r="D49" i="9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E29" i="9"/>
  <c r="D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4" i="9"/>
  <c r="F13" i="9" s="1"/>
  <c r="E13" i="9"/>
  <c r="D13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27" i="5"/>
  <c r="Z126" i="5" s="1"/>
  <c r="Z125" i="5" s="1"/>
  <c r="Z121" i="5"/>
  <c r="Z120" i="5" s="1"/>
  <c r="Z119" i="5" s="1"/>
  <c r="Z103" i="5"/>
  <c r="Z102" i="5" s="1"/>
  <c r="Z101" i="5" s="1"/>
  <c r="Z99" i="5"/>
  <c r="Z98" i="5" s="1"/>
  <c r="Z97" i="5" s="1"/>
  <c r="Z96" i="5" s="1"/>
  <c r="Z94" i="5"/>
  <c r="Z93" i="5" s="1"/>
  <c r="Z92" i="5" s="1"/>
  <c r="Z91" i="5" s="1"/>
  <c r="Z89" i="5"/>
  <c r="Z88" i="5" s="1"/>
  <c r="Z87" i="5" s="1"/>
  <c r="Z85" i="5"/>
  <c r="Z84" i="5" s="1"/>
  <c r="Z83" i="5" s="1"/>
  <c r="Z80" i="5"/>
  <c r="Z79" i="5" s="1"/>
  <c r="Z78" i="5" s="1"/>
  <c r="Z77" i="5" s="1"/>
  <c r="Z75" i="5"/>
  <c r="Z74" i="5" s="1"/>
  <c r="Z73" i="5" s="1"/>
  <c r="Z72" i="5" s="1"/>
  <c r="Z70" i="5"/>
  <c r="Z69" i="5" s="1"/>
  <c r="Z68" i="5" s="1"/>
  <c r="Z67" i="5" s="1"/>
  <c r="Z65" i="5"/>
  <c r="Z64" i="5" s="1"/>
  <c r="Z63" i="5" s="1"/>
  <c r="Z62" i="5" s="1"/>
  <c r="Z60" i="5"/>
  <c r="Z59" i="5" s="1"/>
  <c r="Z58" i="5" s="1"/>
  <c r="Z56" i="5"/>
  <c r="Z55" i="5" s="1"/>
  <c r="Z54" i="5" s="1"/>
  <c r="Z46" i="5"/>
  <c r="Z45" i="5" s="1"/>
  <c r="Z44" i="5" s="1"/>
  <c r="Z43" i="5" s="1"/>
  <c r="Z41" i="5"/>
  <c r="Z40" i="5" s="1"/>
  <c r="Z39" i="5" s="1"/>
  <c r="Z38" i="5" s="1"/>
  <c r="Z25" i="5"/>
  <c r="Z24" i="5" s="1"/>
  <c r="Z18" i="5"/>
  <c r="Z16" i="5"/>
  <c r="Z15" i="5" s="1"/>
  <c r="Y127" i="5"/>
  <c r="Y126" i="5" s="1"/>
  <c r="Y125" i="5" s="1"/>
  <c r="Y121" i="5"/>
  <c r="Y120" i="5" s="1"/>
  <c r="Y119" i="5" s="1"/>
  <c r="Y103" i="5"/>
  <c r="Y102" i="5" s="1"/>
  <c r="Y101" i="5" s="1"/>
  <c r="Y99" i="5"/>
  <c r="Y98" i="5" s="1"/>
  <c r="Y97" i="5" s="1"/>
  <c r="Y96" i="5" s="1"/>
  <c r="Y94" i="5"/>
  <c r="Y93" i="5" s="1"/>
  <c r="Y92" i="5" s="1"/>
  <c r="Y91" i="5" s="1"/>
  <c r="Y89" i="5"/>
  <c r="Y88" i="5" s="1"/>
  <c r="Y87" i="5" s="1"/>
  <c r="Y85" i="5"/>
  <c r="Y84" i="5" s="1"/>
  <c r="Y83" i="5" s="1"/>
  <c r="Y80" i="5"/>
  <c r="Y79" i="5" s="1"/>
  <c r="Y78" i="5" s="1"/>
  <c r="Y77" i="5" s="1"/>
  <c r="Y75" i="5"/>
  <c r="Y74" i="5" s="1"/>
  <c r="Y73" i="5" s="1"/>
  <c r="Y72" i="5" s="1"/>
  <c r="Y70" i="5"/>
  <c r="Y69" i="5" s="1"/>
  <c r="Y68" i="5" s="1"/>
  <c r="Y67" i="5" s="1"/>
  <c r="Y65" i="5"/>
  <c r="Y64" i="5" s="1"/>
  <c r="Y63" i="5" s="1"/>
  <c r="Y62" i="5" s="1"/>
  <c r="Y60" i="5"/>
  <c r="Y59" i="5" s="1"/>
  <c r="Y58" i="5" s="1"/>
  <c r="Y56" i="5"/>
  <c r="Y55" i="5" s="1"/>
  <c r="Y54" i="5" s="1"/>
  <c r="Y46" i="5"/>
  <c r="Y45" i="5" s="1"/>
  <c r="Y44" i="5" s="1"/>
  <c r="Y43" i="5" s="1"/>
  <c r="Y41" i="5"/>
  <c r="Y40" i="5" s="1"/>
  <c r="Y39" i="5" s="1"/>
  <c r="Y38" i="5" s="1"/>
  <c r="Y25" i="5"/>
  <c r="Y24" i="5" s="1"/>
  <c r="Y18" i="5"/>
  <c r="Y16" i="5"/>
  <c r="Y15" i="5" s="1"/>
  <c r="X144" i="5"/>
  <c r="X16" i="5"/>
  <c r="X15" i="5" s="1"/>
  <c r="X25" i="5"/>
  <c r="X24" i="5" s="1"/>
  <c r="X18" i="5" s="1"/>
  <c r="X41" i="5"/>
  <c r="X40" i="5" s="1"/>
  <c r="X39" i="5" s="1"/>
  <c r="X38" i="5" s="1"/>
  <c r="X45" i="5"/>
  <c r="X44" i="5" s="1"/>
  <c r="X43" i="5" s="1"/>
  <c r="X56" i="5"/>
  <c r="X55" i="5" s="1"/>
  <c r="X54" i="5" s="1"/>
  <c r="X60" i="5"/>
  <c r="X59" i="5" s="1"/>
  <c r="X58" i="5" s="1"/>
  <c r="X65" i="5"/>
  <c r="X64" i="5" s="1"/>
  <c r="X63" i="5" s="1"/>
  <c r="X62" i="5" s="1"/>
  <c r="X70" i="5"/>
  <c r="X69" i="5" s="1"/>
  <c r="X68" i="5" s="1"/>
  <c r="X67" i="5" s="1"/>
  <c r="X75" i="5"/>
  <c r="X74" i="5" s="1"/>
  <c r="X73" i="5" s="1"/>
  <c r="X72" i="5" s="1"/>
  <c r="X80" i="5"/>
  <c r="X79" i="5" s="1"/>
  <c r="X78" i="5" s="1"/>
  <c r="X77" i="5" s="1"/>
  <c r="X85" i="5"/>
  <c r="X84" i="5" s="1"/>
  <c r="X83" i="5" s="1"/>
  <c r="X89" i="5"/>
  <c r="X88" i="5" s="1"/>
  <c r="X87" i="5" s="1"/>
  <c r="X94" i="5"/>
  <c r="X93" i="5" s="1"/>
  <c r="X92" i="5" s="1"/>
  <c r="X91" i="5" s="1"/>
  <c r="X99" i="5"/>
  <c r="X98" i="5" s="1"/>
  <c r="X97" i="5" s="1"/>
  <c r="X96" i="5" s="1"/>
  <c r="X103" i="5"/>
  <c r="X102" i="5" s="1"/>
  <c r="X101" i="5" s="1"/>
  <c r="X120" i="5"/>
  <c r="X119" i="5" s="1"/>
  <c r="X127" i="5"/>
  <c r="X126" i="5" s="1"/>
  <c r="X125" i="5" s="1"/>
  <c r="Z139" i="4"/>
  <c r="Z138" i="4" s="1"/>
  <c r="Z137" i="4" s="1"/>
  <c r="Z136" i="4" s="1"/>
  <c r="Z135" i="4" s="1"/>
  <c r="Z133" i="4"/>
  <c r="Z132" i="4" s="1"/>
  <c r="Z131" i="4" s="1"/>
  <c r="Z130" i="4" s="1"/>
  <c r="Z122" i="4"/>
  <c r="Z121" i="4" s="1"/>
  <c r="Z120" i="4" s="1"/>
  <c r="Z118" i="4"/>
  <c r="Z117" i="4" s="1"/>
  <c r="Z116" i="4" s="1"/>
  <c r="Z111" i="4"/>
  <c r="Z110" i="4" s="1"/>
  <c r="Z108" i="4"/>
  <c r="Z107" i="4" s="1"/>
  <c r="Z102" i="4"/>
  <c r="Z101" i="4" s="1"/>
  <c r="Z100" i="4" s="1"/>
  <c r="Z99" i="4" s="1"/>
  <c r="Z98" i="4" s="1"/>
  <c r="Z96" i="4"/>
  <c r="Z95" i="4" s="1"/>
  <c r="Z94" i="4" s="1"/>
  <c r="Z93" i="4" s="1"/>
  <c r="Z92" i="4" s="1"/>
  <c r="Z89" i="4"/>
  <c r="Z88" i="4" s="1"/>
  <c r="Z86" i="4"/>
  <c r="Z85" i="4" s="1"/>
  <c r="Z80" i="4"/>
  <c r="Z79" i="4" s="1"/>
  <c r="Z77" i="4"/>
  <c r="Z76" i="4" s="1"/>
  <c r="Z66" i="4"/>
  <c r="Z65" i="4" s="1"/>
  <c r="Z64" i="4" s="1"/>
  <c r="Z63" i="4" s="1"/>
  <c r="Z62" i="4" s="1"/>
  <c r="Z60" i="4"/>
  <c r="Z59" i="4" s="1"/>
  <c r="Z58" i="4" s="1"/>
  <c r="Z57" i="4" s="1"/>
  <c r="Z56" i="4" s="1"/>
  <c r="Z54" i="4"/>
  <c r="Z53" i="4" s="1"/>
  <c r="Z52" i="4" s="1"/>
  <c r="Z48" i="4"/>
  <c r="Z47" i="4" s="1"/>
  <c r="Z46" i="4" s="1"/>
  <c r="Z45" i="4" s="1"/>
  <c r="Z44" i="4" s="1"/>
  <c r="Z34" i="4"/>
  <c r="Z20" i="4"/>
  <c r="Z19" i="4" s="1"/>
  <c r="Z18" i="4" s="1"/>
  <c r="Z17" i="4" s="1"/>
  <c r="Z15" i="4"/>
  <c r="Z14" i="4" s="1"/>
  <c r="Z13" i="4" s="1"/>
  <c r="Y139" i="4"/>
  <c r="Y138" i="4" s="1"/>
  <c r="Y137" i="4" s="1"/>
  <c r="Y136" i="4" s="1"/>
  <c r="Y135" i="4" s="1"/>
  <c r="Y133" i="4"/>
  <c r="Y132" i="4" s="1"/>
  <c r="Y131" i="4" s="1"/>
  <c r="Y130" i="4" s="1"/>
  <c r="Y122" i="4"/>
  <c r="Y121" i="4" s="1"/>
  <c r="Y120" i="4" s="1"/>
  <c r="Y118" i="4"/>
  <c r="Y117" i="4" s="1"/>
  <c r="Y116" i="4" s="1"/>
  <c r="Y111" i="4"/>
  <c r="Y110" i="4" s="1"/>
  <c r="Y108" i="4"/>
  <c r="Y107" i="4" s="1"/>
  <c r="Y102" i="4"/>
  <c r="Y101" i="4" s="1"/>
  <c r="Y100" i="4" s="1"/>
  <c r="Y99" i="4" s="1"/>
  <c r="Y98" i="4" s="1"/>
  <c r="Y96" i="4"/>
  <c r="Y95" i="4" s="1"/>
  <c r="Y94" i="4" s="1"/>
  <c r="Y93" i="4" s="1"/>
  <c r="Y92" i="4" s="1"/>
  <c r="Y89" i="4"/>
  <c r="Y88" i="4" s="1"/>
  <c r="Y86" i="4"/>
  <c r="Y85" i="4" s="1"/>
  <c r="Y80" i="4"/>
  <c r="Y79" i="4" s="1"/>
  <c r="Y77" i="4"/>
  <c r="Y76" i="4" s="1"/>
  <c r="Y66" i="4"/>
  <c r="Y65" i="4" s="1"/>
  <c r="Y64" i="4" s="1"/>
  <c r="Y63" i="4" s="1"/>
  <c r="Y62" i="4" s="1"/>
  <c r="Y60" i="4"/>
  <c r="Y59" i="4" s="1"/>
  <c r="Y58" i="4" s="1"/>
  <c r="Y57" i="4" s="1"/>
  <c r="Y56" i="4" s="1"/>
  <c r="Y54" i="4"/>
  <c r="Y53" i="4" s="1"/>
  <c r="Y52" i="4" s="1"/>
  <c r="Y48" i="4"/>
  <c r="Y47" i="4" s="1"/>
  <c r="Y46" i="4" s="1"/>
  <c r="Y45" i="4" s="1"/>
  <c r="Y44" i="4" s="1"/>
  <c r="Y34" i="4"/>
  <c r="Y20" i="4"/>
  <c r="Y19" i="4" s="1"/>
  <c r="Y18" i="4" s="1"/>
  <c r="Y17" i="4" s="1"/>
  <c r="Y15" i="4"/>
  <c r="Y14" i="4" s="1"/>
  <c r="Y13" i="4" s="1"/>
  <c r="X153" i="4"/>
  <c r="X15" i="4"/>
  <c r="X14" i="4" s="1"/>
  <c r="X13" i="4" s="1"/>
  <c r="X19" i="4"/>
  <c r="X18" i="4" s="1"/>
  <c r="X17" i="4" s="1"/>
  <c r="X34" i="4"/>
  <c r="X27" i="4" s="1"/>
  <c r="X48" i="4"/>
  <c r="X47" i="4" s="1"/>
  <c r="X46" i="4" s="1"/>
  <c r="X45" i="4" s="1"/>
  <c r="X44" i="4" s="1"/>
  <c r="X54" i="4"/>
  <c r="X53" i="4" s="1"/>
  <c r="X52" i="4" s="1"/>
  <c r="X60" i="4"/>
  <c r="X59" i="4" s="1"/>
  <c r="X58" i="4" s="1"/>
  <c r="X57" i="4" s="1"/>
  <c r="X56" i="4" s="1"/>
  <c r="X66" i="4"/>
  <c r="X65" i="4" s="1"/>
  <c r="X64" i="4" s="1"/>
  <c r="X63" i="4" s="1"/>
  <c r="X62" i="4" s="1"/>
  <c r="X77" i="4"/>
  <c r="X76" i="4" s="1"/>
  <c r="X80" i="4"/>
  <c r="X79" i="4" s="1"/>
  <c r="X86" i="4"/>
  <c r="X85" i="4" s="1"/>
  <c r="X89" i="4"/>
  <c r="X88" i="4" s="1"/>
  <c r="X96" i="4"/>
  <c r="X95" i="4" s="1"/>
  <c r="X94" i="4" s="1"/>
  <c r="X102" i="4"/>
  <c r="X101" i="4" s="1"/>
  <c r="X100" i="4" s="1"/>
  <c r="X99" i="4" s="1"/>
  <c r="X98" i="4" s="1"/>
  <c r="X108" i="4"/>
  <c r="X107" i="4" s="1"/>
  <c r="X111" i="4"/>
  <c r="X110" i="4" s="1"/>
  <c r="X118" i="4"/>
  <c r="X117" i="4" s="1"/>
  <c r="X116" i="4" s="1"/>
  <c r="X121" i="4"/>
  <c r="X120" i="4" s="1"/>
  <c r="X133" i="4"/>
  <c r="X132" i="4" s="1"/>
  <c r="X131" i="4" s="1"/>
  <c r="X130" i="4" s="1"/>
  <c r="X139" i="4"/>
  <c r="X138" i="4" s="1"/>
  <c r="X137" i="4" s="1"/>
  <c r="X136" i="4" s="1"/>
  <c r="X135" i="4" s="1"/>
  <c r="AA37" i="3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43" i="2"/>
  <c r="Z142" i="2" s="1"/>
  <c r="Z141" i="2" s="1"/>
  <c r="Z140" i="2" s="1"/>
  <c r="Z139" i="2" s="1"/>
  <c r="Z137" i="2"/>
  <c r="Z136" i="2" s="1"/>
  <c r="Z135" i="2" s="1"/>
  <c r="Z134" i="2" s="1"/>
  <c r="Z133" i="2" s="1"/>
  <c r="Z125" i="2"/>
  <c r="Z124" i="2" s="1"/>
  <c r="Z122" i="2"/>
  <c r="Z121" i="2" s="1"/>
  <c r="Z120" i="2" s="1"/>
  <c r="Z115" i="2"/>
  <c r="Z114" i="2" s="1"/>
  <c r="Z111" i="2"/>
  <c r="Z106" i="2"/>
  <c r="Z105" i="2" s="1"/>
  <c r="Z104" i="2" s="1"/>
  <c r="Z103" i="2" s="1"/>
  <c r="Z102" i="2" s="1"/>
  <c r="Z100" i="2"/>
  <c r="Z99" i="2" s="1"/>
  <c r="Z98" i="2" s="1"/>
  <c r="Z97" i="2" s="1"/>
  <c r="Z96" i="2" s="1"/>
  <c r="Z93" i="2"/>
  <c r="Z92" i="2" s="1"/>
  <c r="Z90" i="2"/>
  <c r="Z89" i="2" s="1"/>
  <c r="Z84" i="2"/>
  <c r="Z83" i="2" s="1"/>
  <c r="Z81" i="2"/>
  <c r="Z80" i="2" s="1"/>
  <c r="Z70" i="2"/>
  <c r="Z69" i="2" s="1"/>
  <c r="Z68" i="2" s="1"/>
  <c r="Z67" i="2" s="1"/>
  <c r="Z66" i="2" s="1"/>
  <c r="Z64" i="2"/>
  <c r="Z63" i="2" s="1"/>
  <c r="Z62" i="2" s="1"/>
  <c r="Z61" i="2" s="1"/>
  <c r="Z60" i="2" s="1"/>
  <c r="Z58" i="2"/>
  <c r="Z57" i="2" s="1"/>
  <c r="Z56" i="2" s="1"/>
  <c r="Z52" i="2"/>
  <c r="Z51" i="2" s="1"/>
  <c r="Z50" i="2" s="1"/>
  <c r="Z49" i="2" s="1"/>
  <c r="Z48" i="2" s="1"/>
  <c r="Z38" i="2"/>
  <c r="Z25" i="2"/>
  <c r="Z24" i="2" s="1"/>
  <c r="Z23" i="2" s="1"/>
  <c r="Z22" i="2" s="1"/>
  <c r="Z20" i="2"/>
  <c r="Z19" i="2" s="1"/>
  <c r="Y143" i="2"/>
  <c r="Y142" i="2" s="1"/>
  <c r="Y141" i="2" s="1"/>
  <c r="Y140" i="2" s="1"/>
  <c r="Y139" i="2" s="1"/>
  <c r="Y137" i="2"/>
  <c r="Y136" i="2" s="1"/>
  <c r="Y135" i="2" s="1"/>
  <c r="Y134" i="2" s="1"/>
  <c r="Y133" i="2" s="1"/>
  <c r="Y125" i="2"/>
  <c r="Y124" i="2" s="1"/>
  <c r="Y122" i="2"/>
  <c r="Y121" i="2" s="1"/>
  <c r="Y115" i="2"/>
  <c r="Y114" i="2" s="1"/>
  <c r="Y112" i="2"/>
  <c r="Y111" i="2" s="1"/>
  <c r="Y106" i="2"/>
  <c r="Y105" i="2" s="1"/>
  <c r="Y104" i="2" s="1"/>
  <c r="Y103" i="2" s="1"/>
  <c r="Y102" i="2" s="1"/>
  <c r="Y100" i="2"/>
  <c r="Y99" i="2" s="1"/>
  <c r="Y98" i="2" s="1"/>
  <c r="Y97" i="2" s="1"/>
  <c r="Y96" i="2" s="1"/>
  <c r="Y93" i="2"/>
  <c r="Y92" i="2" s="1"/>
  <c r="Y90" i="2"/>
  <c r="Y89" i="2" s="1"/>
  <c r="Y84" i="2"/>
  <c r="Y83" i="2" s="1"/>
  <c r="Y81" i="2"/>
  <c r="Y80" i="2" s="1"/>
  <c r="Y70" i="2"/>
  <c r="Y69" i="2" s="1"/>
  <c r="Y68" i="2" s="1"/>
  <c r="Y67" i="2" s="1"/>
  <c r="Y66" i="2" s="1"/>
  <c r="Y64" i="2"/>
  <c r="Y63" i="2" s="1"/>
  <c r="Y62" i="2" s="1"/>
  <c r="Y61" i="2" s="1"/>
  <c r="Y60" i="2" s="1"/>
  <c r="Y58" i="2"/>
  <c r="Y57" i="2" s="1"/>
  <c r="Y56" i="2" s="1"/>
  <c r="Y52" i="2"/>
  <c r="Y51" i="2" s="1"/>
  <c r="Y50" i="2" s="1"/>
  <c r="Y49" i="2" s="1"/>
  <c r="Y48" i="2" s="1"/>
  <c r="Y38" i="2"/>
  <c r="Y25" i="2"/>
  <c r="Y24" i="2" s="1"/>
  <c r="Y23" i="2" s="1"/>
  <c r="Y22" i="2" s="1"/>
  <c r="Y20" i="2"/>
  <c r="Y19" i="2" s="1"/>
  <c r="X20" i="2"/>
  <c r="X19" i="2" s="1"/>
  <c r="X18" i="2" s="1"/>
  <c r="X24" i="2"/>
  <c r="X23" i="2" s="1"/>
  <c r="X22" i="2" s="1"/>
  <c r="X38" i="2"/>
  <c r="X52" i="2"/>
  <c r="X51" i="2" s="1"/>
  <c r="X50" i="2" s="1"/>
  <c r="X49" i="2" s="1"/>
  <c r="X48" i="2" s="1"/>
  <c r="X58" i="2"/>
  <c r="X57" i="2" s="1"/>
  <c r="X56" i="2" s="1"/>
  <c r="X64" i="2"/>
  <c r="X63" i="2" s="1"/>
  <c r="X62" i="2" s="1"/>
  <c r="X61" i="2" s="1"/>
  <c r="X60" i="2" s="1"/>
  <c r="X70" i="2"/>
  <c r="X69" i="2" s="1"/>
  <c r="X68" i="2" s="1"/>
  <c r="X67" i="2" s="1"/>
  <c r="X66" i="2" s="1"/>
  <c r="X81" i="2"/>
  <c r="X80" i="2" s="1"/>
  <c r="X84" i="2"/>
  <c r="X83" i="2" s="1"/>
  <c r="X90" i="2"/>
  <c r="X89" i="2" s="1"/>
  <c r="X93" i="2"/>
  <c r="X92" i="2" s="1"/>
  <c r="X100" i="2"/>
  <c r="X99" i="2" s="1"/>
  <c r="X98" i="2" s="1"/>
  <c r="X97" i="2" s="1"/>
  <c r="X96" i="2" s="1"/>
  <c r="X106" i="2"/>
  <c r="X105" i="2" s="1"/>
  <c r="X104" i="2" s="1"/>
  <c r="X103" i="2" s="1"/>
  <c r="X102" i="2" s="1"/>
  <c r="X112" i="2"/>
  <c r="X111" i="2" s="1"/>
  <c r="X114" i="2"/>
  <c r="X122" i="2"/>
  <c r="X121" i="2" s="1"/>
  <c r="X120" i="2" s="1"/>
  <c r="X125" i="2"/>
  <c r="X124" i="2" s="1"/>
  <c r="X137" i="2"/>
  <c r="X136" i="2" s="1"/>
  <c r="X135" i="2" s="1"/>
  <c r="X134" i="2" s="1"/>
  <c r="X133" i="2" s="1"/>
  <c r="X143" i="2"/>
  <c r="X142" i="2" s="1"/>
  <c r="X141" i="2" s="1"/>
  <c r="X140" i="2" s="1"/>
  <c r="X139" i="2" s="1"/>
  <c r="X37" i="5" l="1"/>
  <c r="X14" i="5"/>
  <c r="X93" i="4"/>
  <c r="X92" i="4" s="1"/>
  <c r="Y45" i="3"/>
  <c r="Z14" i="5"/>
  <c r="Y14" i="5"/>
  <c r="X17" i="2"/>
  <c r="Z18" i="2"/>
  <c r="Z17" i="2"/>
  <c r="Y18" i="2"/>
  <c r="Y17" i="2"/>
  <c r="F44" i="9"/>
  <c r="F43" i="9" s="1"/>
  <c r="E44" i="9"/>
  <c r="D44" i="9"/>
  <c r="D43" i="9" s="1"/>
  <c r="X115" i="5"/>
  <c r="Z115" i="5"/>
  <c r="Y115" i="5"/>
  <c r="Y51" i="4"/>
  <c r="Z51" i="4"/>
  <c r="F86" i="9"/>
  <c r="D32" i="6"/>
  <c r="D31" i="6" s="1"/>
  <c r="D33" i="6"/>
  <c r="E43" i="9"/>
  <c r="F53" i="9"/>
  <c r="F52" i="9" s="1"/>
  <c r="E58" i="9"/>
  <c r="E13" i="6"/>
  <c r="C20" i="6"/>
  <c r="E32" i="6"/>
  <c r="E31" i="6" s="1"/>
  <c r="E30" i="6" s="1"/>
  <c r="E12" i="6" s="1"/>
  <c r="E33" i="6"/>
  <c r="D58" i="9"/>
  <c r="X51" i="4"/>
  <c r="E78" i="9"/>
  <c r="C32" i="6"/>
  <c r="C33" i="6"/>
  <c r="F78" i="9"/>
  <c r="E86" i="9"/>
  <c r="E94" i="9"/>
  <c r="Y132" i="2"/>
  <c r="Z55" i="2"/>
  <c r="X55" i="2"/>
  <c r="Y55" i="2"/>
  <c r="Y37" i="5"/>
  <c r="Z37" i="5"/>
  <c r="X53" i="5"/>
  <c r="Y129" i="4"/>
  <c r="Y128" i="4" s="1"/>
  <c r="X106" i="4"/>
  <c r="X105" i="4" s="1"/>
  <c r="X104" i="4" s="1"/>
  <c r="Z84" i="4"/>
  <c r="Z83" i="4" s="1"/>
  <c r="Z82" i="4" s="1"/>
  <c r="Z27" i="4"/>
  <c r="X84" i="4"/>
  <c r="X83" i="4" s="1"/>
  <c r="X82" i="4" s="1"/>
  <c r="X75" i="4"/>
  <c r="X74" i="4" s="1"/>
  <c r="X73" i="4" s="1"/>
  <c r="Y75" i="4"/>
  <c r="Y74" i="4" s="1"/>
  <c r="Y73" i="4" s="1"/>
  <c r="X118" i="2"/>
  <c r="X117" i="2" s="1"/>
  <c r="Z110" i="2"/>
  <c r="Z109" i="2" s="1"/>
  <c r="Z108" i="2" s="1"/>
  <c r="Z95" i="2" s="1"/>
  <c r="X110" i="2"/>
  <c r="X109" i="2" s="1"/>
  <c r="X108" i="2" s="1"/>
  <c r="X95" i="2" s="1"/>
  <c r="Y88" i="2"/>
  <c r="Y87" i="2" s="1"/>
  <c r="Y86" i="2" s="1"/>
  <c r="X88" i="2"/>
  <c r="X87" i="2" s="1"/>
  <c r="X86" i="2" s="1"/>
  <c r="X79" i="2"/>
  <c r="X78" i="2" s="1"/>
  <c r="X77" i="2" s="1"/>
  <c r="Z33" i="2"/>
  <c r="Z32" i="2" s="1"/>
  <c r="Y33" i="2"/>
  <c r="F31" i="9"/>
  <c r="F28" i="9" s="1"/>
  <c r="D31" i="9"/>
  <c r="D28" i="9" s="1"/>
  <c r="E31" i="9"/>
  <c r="E28" i="9" s="1"/>
  <c r="X114" i="4"/>
  <c r="X113" i="4" s="1"/>
  <c r="X129" i="4"/>
  <c r="X128" i="4" s="1"/>
  <c r="X82" i="5"/>
  <c r="Y110" i="2"/>
  <c r="Y109" i="2" s="1"/>
  <c r="Y108" i="2" s="1"/>
  <c r="Y95" i="2" s="1"/>
  <c r="Z106" i="4"/>
  <c r="Z105" i="4" s="1"/>
  <c r="Z104" i="4" s="1"/>
  <c r="Z91" i="4" s="1"/>
  <c r="Y82" i="5"/>
  <c r="D20" i="6"/>
  <c r="E20" i="6"/>
  <c r="F58" i="9"/>
  <c r="F94" i="9"/>
  <c r="X132" i="2"/>
  <c r="Y119" i="2"/>
  <c r="Y118" i="2" s="1"/>
  <c r="Y117" i="2" s="1"/>
  <c r="Z132" i="2"/>
  <c r="Y27" i="4"/>
  <c r="Y26" i="4" s="1"/>
  <c r="Y12" i="4" s="1"/>
  <c r="E53" i="9"/>
  <c r="E52" i="9" s="1"/>
  <c r="F71" i="9"/>
  <c r="D30" i="6"/>
  <c r="D12" i="6" s="1"/>
  <c r="Z53" i="5"/>
  <c r="Z82" i="5"/>
  <c r="Y53" i="5"/>
  <c r="Z129" i="4"/>
  <c r="Z128" i="4" s="1"/>
  <c r="Z75" i="4"/>
  <c r="Z74" i="4" s="1"/>
  <c r="Z73" i="4" s="1"/>
  <c r="Z115" i="4"/>
  <c r="Z114" i="4" s="1"/>
  <c r="Z113" i="4" s="1"/>
  <c r="Y106" i="4"/>
  <c r="Y105" i="4" s="1"/>
  <c r="Y104" i="4" s="1"/>
  <c r="Y91" i="4" s="1"/>
  <c r="Y84" i="4"/>
  <c r="Y83" i="4" s="1"/>
  <c r="Y82" i="4" s="1"/>
  <c r="Y115" i="4"/>
  <c r="Y114" i="4" s="1"/>
  <c r="Y113" i="4" s="1"/>
  <c r="Z79" i="2"/>
  <c r="Z78" i="2" s="1"/>
  <c r="Z77" i="2" s="1"/>
  <c r="Z119" i="2"/>
  <c r="Z118" i="2" s="1"/>
  <c r="Z117" i="2" s="1"/>
  <c r="Z88" i="2"/>
  <c r="Z87" i="2" s="1"/>
  <c r="Z86" i="2" s="1"/>
  <c r="Y79" i="2"/>
  <c r="Y78" i="2" s="1"/>
  <c r="Y77" i="2" s="1"/>
  <c r="X33" i="2"/>
  <c r="X91" i="4" l="1"/>
  <c r="C31" i="6"/>
  <c r="C30" i="6" s="1"/>
  <c r="C12" i="6" s="1"/>
  <c r="Z16" i="2"/>
  <c r="Z52" i="5"/>
  <c r="Y52" i="5"/>
  <c r="X52" i="5"/>
  <c r="X146" i="5" s="1"/>
  <c r="Y72" i="4"/>
  <c r="Y76" i="2"/>
  <c r="E77" i="9"/>
  <c r="E76" i="9" s="1"/>
  <c r="E110" i="9" s="1"/>
  <c r="E12" i="9"/>
  <c r="F77" i="9"/>
  <c r="F76" i="9" s="1"/>
  <c r="D12" i="9"/>
  <c r="Z72" i="4"/>
  <c r="D76" i="9"/>
  <c r="Z26" i="4"/>
  <c r="Z12" i="4" s="1"/>
  <c r="X26" i="4"/>
  <c r="X12" i="4" s="1"/>
  <c r="X72" i="4"/>
  <c r="X76" i="2"/>
  <c r="Y32" i="2"/>
  <c r="Y16" i="2" s="1"/>
  <c r="X32" i="2"/>
  <c r="X16" i="2" s="1"/>
  <c r="F12" i="9"/>
  <c r="Z76" i="2"/>
  <c r="X157" i="2" l="1"/>
  <c r="X159" i="2" s="1"/>
  <c r="Y157" i="2"/>
  <c r="Y158" i="2" s="1"/>
  <c r="Z157" i="2"/>
  <c r="Z158" i="2" s="1"/>
  <c r="F110" i="9"/>
  <c r="D110" i="9"/>
  <c r="X155" i="4"/>
  <c r="Z144" i="5" l="1"/>
  <c r="Z146" i="5" s="1"/>
  <c r="AA44" i="3"/>
  <c r="AA45" i="3" s="1"/>
  <c r="Z153" i="4"/>
  <c r="Z155" i="4" s="1"/>
  <c r="Y153" i="4"/>
  <c r="Y155" i="4" s="1"/>
  <c r="Y144" i="5"/>
  <c r="Y146" i="5" s="1"/>
  <c r="Z44" i="3"/>
  <c r="Z45" i="3" s="1"/>
  <c r="Y159" i="2"/>
  <c r="Z159" i="2"/>
</calcChain>
</file>

<file path=xl/sharedStrings.xml><?xml version="1.0" encoding="utf-8"?>
<sst xmlns="http://schemas.openxmlformats.org/spreadsheetml/2006/main" count="3133" uniqueCount="724">
  <si>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</si>
  <si>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</si>
  <si>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</si>
  <si>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</si>
  <si>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</si>
  <si>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</si>
  <si>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</si>
  <si>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</si>
  <si>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</si>
  <si>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</si>
  <si>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</si>
  <si>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</si>
  <si>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</si>
  <si>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</si>
  <si>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</si>
  <si>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</si>
  <si>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</si>
  <si>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</si>
  <si>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</si>
  <si>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</si>
  <si>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</si>
  <si>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</si>
  <si>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</si>
  <si>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</si>
  <si>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</si>
  <si>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</si>
  <si>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</si>
  <si>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</si>
  <si>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</si>
  <si>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</si>
  <si>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</si>
  <si>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</si>
  <si>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</si>
  <si>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</si>
  <si>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</si>
  <si>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</si>
  <si>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</si>
  <si>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</si>
  <si>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</si>
  <si>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</si>
  <si>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</si>
  <si>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</si>
  <si>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</si>
  <si>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</si>
  <si>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</si>
  <si>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</si>
  <si>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</si>
  <si>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</si>
  <si>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</si>
  <si>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</si>
  <si>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</si>
  <si>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</si>
  <si>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</si>
  <si>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</si>
  <si>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</si>
  <si>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</si>
  <si>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</si>
  <si>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</si>
  <si>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</si>
  <si>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</si>
  <si>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</si>
  <si>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</si>
  <si>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</si>
  <si>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</si>
  <si>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</si>
  <si>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</si>
  <si>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</si>
  <si>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</si>
  <si>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</si>
  <si>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</si>
  <si>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</si>
  <si>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</si>
  <si>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</si>
  <si>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</si>
  <si>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</si>
  <si>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</si>
  <si>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</si>
  <si>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</si>
  <si>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</si>
  <si>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</si>
  <si>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</si>
  <si>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</si>
  <si>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</si>
  <si>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</si>
  <si>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</si>
  <si>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</si>
  <si>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</si>
  <si>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</si>
  <si>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</si>
  <si>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</si>
  <si>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</si>
  <si>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</si>
  <si>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</si>
  <si>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</si>
  <si>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</si>
  <si>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</si>
  <si>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</si>
  <si>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</si>
  <si>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</si>
  <si>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</si>
  <si>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</si>
  <si>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</si>
  <si>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</si>
  <si>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</si>
  <si>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</si>
  <si>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</si>
  <si>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</si>
  <si>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</si>
  <si>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</si>
  <si>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</si>
  <si>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</si>
  <si>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</si>
  <si>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</si>
  <si>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</si>
  <si>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</si>
  <si>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</si>
  <si>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</si>
  <si>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</si>
  <si>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</si>
  <si>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</si>
  <si>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</si>
  <si>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</si>
  <si>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</si>
  <si>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</si>
  <si>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</si>
  <si>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</si>
  <si>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</si>
  <si>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</si>
  <si>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</si>
  <si>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</si>
  <si>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</si>
  <si>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</si>
  <si>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</si>
  <si>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</si>
  <si>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</si>
  <si>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</si>
  <si>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</si>
  <si>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</si>
  <si>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</si>
  <si>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</si>
  <si>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</si>
  <si>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</si>
  <si>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</si>
  <si>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</si>
  <si>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</si>
  <si>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</si>
  <si>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</si>
  <si>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</si>
  <si>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</si>
  <si>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</si>
  <si>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</si>
  <si>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</si>
  <si>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</si>
  <si>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</si>
  <si>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</si>
  <si>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</si>
  <si>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</si>
  <si>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</si>
  <si>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</si>
  <si>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</si>
  <si>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</si>
  <si>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</si>
  <si>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</si>
  <si>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</si>
  <si>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</si>
  <si>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</si>
  <si>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</si>
  <si>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</si>
  <si>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</si>
  <si>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</si>
  <si>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</si>
  <si>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</si>
  <si>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</si>
  <si>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</si>
  <si>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</si>
  <si>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</si>
  <si>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</si>
  <si>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</si>
  <si>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</si>
  <si>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</si>
  <si>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</si>
  <si>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</si>
  <si>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</si>
  <si>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</si>
  <si>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</si>
  <si>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</si>
  <si>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</si>
  <si>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2019 год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</si>
  <si>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</si>
  <si>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</si>
  <si>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</si>
  <si>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</si>
  <si>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</si>
  <si>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</si>
  <si>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</si>
  <si>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</si>
  <si>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</si>
  <si>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</si>
  <si>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</si>
  <si>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</si>
  <si>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</si>
  <si>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</si>
  <si>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</si>
  <si>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</si>
  <si>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</si>
  <si>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</si>
  <si>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</si>
  <si>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</si>
  <si>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</si>
  <si>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</si>
  <si>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</si>
  <si>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</si>
  <si>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</si>
  <si>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</si>
  <si>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</si>
  <si>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</si>
  <si>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</si>
  <si>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</si>
  <si>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</si>
  <si>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</si>
  <si>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</si>
  <si>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</si>
  <si>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</si>
  <si>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</si>
  <si>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</si>
  <si>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</si>
  <si>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</si>
  <si>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</si>
  <si>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</si>
  <si>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</si>
  <si>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</si>
  <si>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</si>
  <si>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</si>
  <si>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</si>
  <si>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</si>
  <si>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</si>
  <si>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</si>
  <si>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</si>
  <si>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</si>
  <si>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</si>
  <si>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</si>
  <si>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</si>
  <si>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</si>
  <si>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</si>
  <si>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</si>
  <si>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</si>
  <si>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</si>
  <si>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</si>
  <si>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</si>
  <si>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</si>
  <si>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</si>
  <si>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</si>
  <si>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</si>
  <si>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</si>
  <si>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</si>
  <si>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</si>
  <si>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</si>
  <si>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</si>
  <si>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</si>
  <si>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</si>
  <si>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</si>
  <si>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</si>
  <si>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</si>
  <si>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</si>
  <si>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</si>
  <si>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</si>
  <si>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</si>
  <si>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</si>
  <si>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</si>
  <si>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</si>
  <si>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</si>
  <si>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</si>
  <si>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</si>
  <si>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</si>
  <si>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</si>
  <si>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</si>
  <si>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</si>
  <si>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</si>
  <si>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</si>
  <si>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</si>
  <si>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</si>
  <si>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</si>
  <si>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</si>
  <si>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</si>
  <si>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</si>
  <si>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</si>
  <si>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</si>
  <si>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</si>
  <si>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</si>
  <si>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</si>
  <si>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</si>
  <si>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</si>
  <si>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</si>
  <si>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</si>
  <si>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</si>
  <si>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</si>
  <si>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</si>
  <si>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</si>
  <si>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</si>
  <si>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</si>
  <si>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</si>
  <si>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</si>
  <si>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</si>
  <si>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</si>
  <si>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</si>
  <si>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</si>
  <si>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</si>
  <si>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</si>
  <si>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</si>
  <si>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</si>
  <si>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</si>
  <si>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</si>
  <si>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</si>
  <si>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</si>
  <si>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</si>
  <si>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</si>
  <si>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</si>
  <si>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</si>
  <si>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</si>
  <si>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</si>
  <si>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</si>
  <si>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</si>
  <si>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</si>
  <si>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</si>
  <si>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</si>
  <si>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</si>
  <si>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</si>
  <si>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</si>
  <si>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</si>
  <si>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</si>
  <si>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</si>
  <si>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</si>
  <si>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</si>
  <si>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</si>
  <si>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</si>
  <si>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</si>
  <si>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</si>
  <si>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</si>
  <si>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</si>
  <si>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</si>
  <si>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</si>
  <si>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</si>
  <si>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</si>
  <si>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</si>
  <si>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</si>
  <si>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</si>
  <si>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</si>
  <si>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</si>
  <si>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</si>
  <si>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</si>
  <si>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</si>
  <si>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</si>
  <si>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</si>
  <si>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</si>
  <si>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</si>
  <si>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</si>
  <si>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</si>
  <si>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</si>
  <si>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</si>
  <si>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</si>
  <si>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</si>
  <si>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</si>
  <si>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</si>
  <si>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</si>
  <si>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</si>
  <si>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</si>
  <si>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</si>
  <si>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</si>
  <si>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</si>
  <si>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</si>
  <si>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</si>
  <si>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</si>
  <si>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</si>
  <si>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</si>
  <si>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</si>
  <si>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</si>
  <si>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</si>
  <si>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</si>
  <si>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</si>
  <si>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</si>
  <si>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</si>
  <si>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</si>
  <si>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</si>
  <si>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</si>
  <si>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</si>
  <si>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</si>
  <si>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</si>
  <si>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</si>
  <si>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</si>
  <si>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</si>
  <si>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</si>
  <si>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</si>
  <si>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</si>
  <si>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</si>
  <si>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</si>
  <si>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</si>
  <si>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</si>
  <si>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</si>
  <si>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</si>
  <si>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</si>
  <si>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</si>
  <si>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</si>
  <si>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</si>
  <si>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</si>
  <si>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</si>
  <si>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</si>
  <si>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</si>
  <si>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</si>
  <si>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</si>
  <si>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</si>
  <si>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</si>
  <si>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</si>
  <si>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</si>
  <si>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</si>
  <si>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</si>
  <si>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</si>
  <si>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</si>
  <si>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</si>
  <si>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</si>
  <si>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</si>
  <si>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</si>
  <si>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</si>
  <si>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</si>
  <si>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</si>
  <si>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</si>
  <si>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</si>
  <si>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</si>
  <si>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</si>
  <si>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</si>
  <si>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</si>
  <si>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</si>
  <si>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</si>
  <si>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</si>
  <si>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</si>
  <si>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</si>
  <si>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</si>
  <si>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</si>
  <si>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</si>
  <si>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</si>
  <si>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</si>
  <si>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</si>
  <si>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</si>
  <si>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</si>
  <si>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</si>
  <si>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</si>
  <si>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</si>
  <si>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</si>
  <si>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</si>
  <si>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</si>
  <si>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</si>
  <si>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</si>
  <si>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</si>
  <si>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</si>
  <si>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</si>
  <si>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</si>
  <si>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</si>
  <si>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</si>
  <si>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</si>
  <si>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</si>
  <si>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</si>
  <si>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</si>
  <si>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</si>
  <si>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</si>
  <si>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</si>
  <si>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</si>
  <si>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</si>
  <si>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</si>
  <si>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</si>
  <si>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</si>
  <si>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</si>
  <si>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</si>
  <si>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</si>
  <si>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</si>
  <si>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</si>
  <si>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</si>
  <si>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</si>
  <si>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</si>
  <si>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</si>
  <si>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</si>
  <si>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</si>
  <si>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</si>
  <si>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</si>
  <si>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</si>
  <si>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</si>
  <si>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</si>
  <si>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</si>
  <si>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</si>
  <si>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</si>
  <si>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</si>
  <si>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</si>
  <si>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</si>
  <si>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</si>
  <si>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</si>
  <si>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</si>
  <si>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</si>
  <si>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</si>
  <si>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</si>
  <si>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</si>
  <si>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</si>
  <si>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</si>
  <si>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</si>
  <si>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</si>
  <si>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</si>
  <si>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</si>
  <si>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</si>
  <si>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</si>
  <si>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</si>
  <si>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</si>
  <si>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</si>
  <si>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</si>
  <si>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</si>
  <si>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</si>
  <si>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</si>
  <si>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</si>
  <si>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</si>
  <si>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</si>
  <si>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</si>
  <si>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</si>
  <si>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</si>
  <si>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</si>
  <si>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</si>
  <si>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</si>
  <si>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</si>
  <si>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</si>
  <si>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</si>
  <si>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</si>
  <si>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</si>
  <si>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</si>
  <si>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</si>
  <si>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</si>
  <si>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</si>
  <si>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</si>
  <si>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</si>
  <si>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</si>
  <si>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</si>
  <si>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</si>
  <si>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</si>
  <si>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</si>
  <si>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</si>
  <si>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</si>
  <si>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</si>
  <si>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</si>
  <si>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</si>
  <si>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</si>
  <si>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</si>
  <si>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</si>
  <si>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</si>
  <si>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</si>
  <si>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</si>
  <si>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</si>
  <si>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</si>
  <si>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</si>
  <si>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</si>
  <si>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</si>
  <si>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</si>
  <si>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</si>
  <si>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</si>
  <si>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</si>
  <si>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</si>
  <si>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</si>
  <si>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</si>
  <si>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</si>
  <si>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</si>
  <si>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</si>
  <si>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</si>
  <si>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</si>
  <si>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</si>
  <si>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</si>
  <si>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</si>
  <si>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</si>
  <si>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</si>
  <si>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</si>
  <si>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</si>
  <si>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</si>
  <si>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</si>
  <si>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</si>
  <si>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</si>
  <si>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</si>
  <si>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</si>
  <si>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</si>
  <si>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</si>
  <si>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</si>
  <si>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</si>
  <si>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</si>
  <si>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</si>
  <si>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</si>
  <si>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</si>
  <si>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</si>
  <si>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</si>
  <si>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</si>
  <si>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</si>
  <si>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</si>
  <si>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</si>
  <si>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</si>
  <si>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</si>
  <si>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</si>
  <si>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</si>
  <si>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</si>
  <si>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</si>
  <si>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</si>
  <si>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</si>
  <si>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</si>
  <si>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области"</t>
  </si>
  <si>
    <t>Основное мероприятие "Публикация нормативнправовых актов в печатных средствах массовой информации, в сети Интернет"</t>
  </si>
  <si>
    <t>Муниципальная 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</si>
  <si>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</si>
  <si>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</si>
  <si>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</si>
  <si>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</si>
  <si>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</si>
  <si>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</si>
  <si>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</si>
  <si>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Прочие межбюджетные трансферты на повышение заработной платы работникам муниципальных учреждений культуры"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</si>
  <si>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</si>
  <si>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</si>
  <si>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</si>
  <si>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</si>
  <si>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</si>
  <si>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>Приложение №1</t>
  </si>
  <si>
    <t xml:space="preserve">                Приложение № 6</t>
  </si>
  <si>
    <t>Приложение № 3</t>
  </si>
  <si>
    <t xml:space="preserve">Приложение №4 </t>
  </si>
  <si>
    <t>Приложение № 5</t>
  </si>
  <si>
    <t>Приложение № 7</t>
  </si>
  <si>
    <t>Приложение № 8_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</si>
  <si>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</si>
  <si>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</si>
  <si>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</si>
  <si>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2019 ГОД  И НА ПЛАНОВЫЙ ПЕРИОД  2020 И 2021 ГОДОВ 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</si>
  <si>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2019  год и плановый период 2020-2021 годов </t>
  </si>
  <si>
    <t>НА 2019 ГОД  И ПЛАНОВЫЙ ПЕРИОД 2020, 2021 ГОДЫ</t>
  </si>
  <si>
    <t>2 02 49999 00 0000 000</t>
  </si>
  <si>
    <t>Прочие межбюджетные трансферты</t>
  </si>
  <si>
    <t>Прочие межбюджетные трансферты, передаваемые бюджнетам поселений на финансовое обеспечение минимального размера оплаты труда работников бюджетной сферы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</si>
  <si>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</si>
  <si>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НА 2019 ГОД И ПЛАНОВЫЙ ПЕРИОД 2020, 2021 ГОДЫ</t>
  </si>
  <si>
    <t>2021 год</t>
  </si>
  <si>
    <t>ВЕДОМСТВЕННАЯ СТРУКТУРА РАСХОДОВ БЮДЖЕТА МУНИЦИРПЛЬНОГО ОБРАЗОВАНИЯ НИЖНЕПАВЛОВСКИЙ СЕЛЬСОВЕТ НА 2019 год И ПЛАНОВЫЙ ПЕРИОД 2020, 2021 годов.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</si>
  <si>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</si>
  <si>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</si>
  <si>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</si>
  <si>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</si>
  <si>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2019 год и НА ПЛАНОВЫЙ ПЕРИОД 2020 и 2021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</si>
  <si>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</si>
  <si>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</si>
  <si>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</si>
  <si>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</si>
  <si>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</si>
  <si>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КЛАССИФИКАЦИИ РАСХОДОВ НА 2019 ГОД И ПЛАНОВЫЙ ПЕРИОД 2020 И 2021 ГОДОВ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</si>
  <si>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</si>
  <si>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</si>
  <si>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2019 ГОД И НА ПЛАНОВЫЙ ПЕРИОД 2020 И 2021 ГОДОВ</t>
  </si>
  <si>
    <t xml:space="preserve">         Программа муниципальных внутренних заимствований на 2019 год и на плановый  период  2020  и  2021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</si>
  <si>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2019 ГОД И НА ПЛАНОВЫЙ ПЕРИОД 2020 И 2021 ГОДОВ</t>
  </si>
  <si>
    <t>Перечень муниципальных гарантий, подлежащих предоставлению в 2019-2021 годах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</si>
  <si>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</si>
  <si>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</si>
  <si>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</si>
  <si>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</si>
  <si>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</si>
  <si>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</si>
  <si>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</si>
  <si>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</si>
  <si>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минимального размера оплаты труда работников бюджетной сферы</t>
  </si>
  <si>
    <t>86  0  03  78888</t>
  </si>
  <si>
    <t>Организация прохождения ежегодной диспансеризации муниципальных служащих</t>
  </si>
  <si>
    <t>Организация прохождения диспансеризации муниципальных служащих</t>
  </si>
  <si>
    <t>2 02 10000 00 0000 150</t>
  </si>
  <si>
    <t>2 02 15001 00 0000 150</t>
  </si>
  <si>
    <t>2 02 15001 10 0000 150</t>
  </si>
  <si>
    <t>2 02 15001 10 0001 150</t>
  </si>
  <si>
    <t>2 02 15001 10 0002 150</t>
  </si>
  <si>
    <t>2 02 15002 00 0000 150</t>
  </si>
  <si>
    <t>2 02 15002 10 0001 150</t>
  </si>
  <si>
    <t>2 02 15002 10 0002 150</t>
  </si>
  <si>
    <t>2 02 30000 00 0000 150</t>
  </si>
  <si>
    <t>2 02 35930 00 0000 150</t>
  </si>
  <si>
    <t>2 02 35930 10 0000 150</t>
  </si>
  <si>
    <t>2 02 35118 00 0000 150</t>
  </si>
  <si>
    <t>2 02 35118 10 0000 150</t>
  </si>
  <si>
    <t>2 02 49999 10 6888 150</t>
  </si>
  <si>
    <t>2 07 05000 10 0000 150</t>
  </si>
  <si>
    <t>2 07 05010 10 0000 150</t>
  </si>
  <si>
    <t>2 07 05030 10 0000 150</t>
  </si>
  <si>
    <t>2 02 15002 10 0810 150</t>
  </si>
  <si>
    <t>2 02 15002 10 0200 150</t>
  </si>
  <si>
    <t>2 02 19999 10 0000 150</t>
  </si>
  <si>
    <t>2 02 30024 10 0000 150</t>
  </si>
  <si>
    <t>2 02 39999 10 0000 150</t>
  </si>
  <si>
    <t>2 02 40014 10 0000 150</t>
  </si>
  <si>
    <t>2 02 45144 10 0000 150</t>
  </si>
  <si>
    <t>2 02 45147 10 0000 150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</si>
  <si>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</si>
  <si>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</si>
  <si>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</si>
  <si>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</si>
  <si>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</si>
  <si>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</si>
  <si>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</si>
  <si>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</si>
  <si>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</si>
  <si>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2 02 49999 10 9981 150</t>
  </si>
  <si>
    <t>2 02 49999 10 9982 150</t>
  </si>
  <si>
    <t>2 02 49999 10 1030 150</t>
  </si>
  <si>
    <t>2 02 49999 10 8820 150</t>
  </si>
  <si>
    <t>2 18 05010 10 0000 150</t>
  </si>
  <si>
    <t>2 18 60010 10 0000 150</t>
  </si>
  <si>
    <t>2 18 05030 10 0000 150</t>
  </si>
  <si>
    <t>2 02 90054 10 0000 150</t>
  </si>
  <si>
    <t>2 19 60010 10 0000 150</t>
  </si>
  <si>
    <t>2 02 49999 10 6130 150</t>
  </si>
  <si>
    <t>Прочие межбюджетные трансферты на повышение зарплаты работников культуры</t>
  </si>
  <si>
    <t>Межбюджетные трансферты на повышение з/пл работникам мун учреждений культуры</t>
  </si>
  <si>
    <t>Уплата налога на имущество</t>
  </si>
  <si>
    <t>Межбюджетные трансферты бюджетным учреждениям на пов з/пл работникам мун учреждений культуры</t>
  </si>
  <si>
    <t>Уплата членских взновов</t>
  </si>
  <si>
    <t>Межбюджетные трансферты на повыш з/пл работникам мун бюдж учреждений</t>
  </si>
  <si>
    <t>от 28 июня 2019 г. № ___</t>
  </si>
  <si>
    <t xml:space="preserve">                                                                                               от 28 июня 2019 г. № 165</t>
  </si>
  <si>
    <t>от 28 июня  2019 г. № 165</t>
  </si>
  <si>
    <t xml:space="preserve">                 от  28 июня 2019 г. № 165</t>
  </si>
  <si>
    <t>28 июня 2019 года № 165</t>
  </si>
  <si>
    <t xml:space="preserve"> 28 июня 2019 года № 165</t>
  </si>
  <si>
    <t>от 28 июня 2019 г. №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</si>
</sst>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4" fontId="1" fillId="0" borderId="0" applyFont="0" applyFill="0" applyBorder="0" applyAlignment="0" applyProtection="0"/>
  </cellStyleXfs>
  <cellXfs count="9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" fillId="4" borderId="0" xfId="1" applyFill="1"/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0" fontId="19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0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19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173" fontId="11" fillId="0" borderId="2" xfId="3" applyNumberFormat="1" applyFont="1" applyFill="1" applyBorder="1" applyAlignment="1" applyProtection="1">
      <alignment vertical="top"/>
    </xf>
    <xf numFmtId="173" fontId="11" fillId="0" borderId="68" xfId="3" applyNumberFormat="1" applyFont="1" applyFill="1" applyBorder="1" applyAlignment="1" applyProtection="1">
      <alignment vertical="top"/>
    </xf>
    <xf numFmtId="0" fontId="19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0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3" fillId="0" borderId="70" xfId="23" applyFont="1" applyBorder="1" applyAlignment="1">
      <alignment horizontal="center" vertical="center" wrapText="1"/>
    </xf>
    <xf numFmtId="0" fontId="23" fillId="0" borderId="71" xfId="23" applyFont="1" applyBorder="1" applyAlignment="1">
      <alignment horizontal="center" vertical="center" wrapText="1"/>
    </xf>
    <xf numFmtId="0" fontId="24" fillId="7" borderId="61" xfId="23" applyFont="1" applyFill="1" applyBorder="1" applyAlignment="1">
      <alignment horizontal="center" vertical="center" wrapText="1"/>
    </xf>
    <xf numFmtId="0" fontId="24" fillId="7" borderId="53" xfId="23" applyFont="1" applyFill="1" applyBorder="1" applyAlignment="1">
      <alignment horizontal="center" vertical="center" wrapText="1"/>
    </xf>
    <xf numFmtId="0" fontId="24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4" fillId="0" borderId="46" xfId="23" applyFont="1" applyBorder="1" applyAlignment="1">
      <alignment horizontal="center" vertical="center" wrapText="1"/>
    </xf>
    <xf numFmtId="0" fontId="24" fillId="0" borderId="14" xfId="23" applyFont="1" applyBorder="1" applyAlignment="1">
      <alignment horizontal="left" vertical="top" wrapText="1"/>
    </xf>
    <xf numFmtId="0" fontId="24" fillId="0" borderId="14" xfId="23" applyFont="1" applyBorder="1" applyAlignment="1">
      <alignment horizontal="center" wrapText="1"/>
    </xf>
    <xf numFmtId="0" fontId="24" fillId="0" borderId="34" xfId="23" applyFont="1" applyBorder="1" applyAlignment="1">
      <alignment horizontal="center" wrapText="1"/>
    </xf>
    <xf numFmtId="0" fontId="23" fillId="0" borderId="46" xfId="23" applyFont="1" applyBorder="1" applyAlignment="1">
      <alignment horizontal="center" vertical="center" wrapText="1"/>
    </xf>
    <xf numFmtId="0" fontId="23" fillId="0" borderId="14" xfId="23" applyFont="1" applyBorder="1" applyAlignment="1">
      <alignment horizontal="left" vertical="top" wrapText="1"/>
    </xf>
    <xf numFmtId="0" fontId="23" fillId="0" borderId="14" xfId="23" applyFont="1" applyBorder="1" applyAlignment="1">
      <alignment horizontal="center" wrapText="1"/>
    </xf>
    <xf numFmtId="0" fontId="23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4" fillId="7" borderId="46" xfId="23" applyFont="1" applyFill="1" applyBorder="1" applyAlignment="1">
      <alignment horizontal="center" vertical="center" wrapText="1"/>
    </xf>
    <xf numFmtId="0" fontId="24" fillId="7" borderId="14" xfId="23" applyFont="1" applyFill="1" applyBorder="1" applyAlignment="1">
      <alignment horizontal="left" vertical="center" wrapText="1"/>
    </xf>
    <xf numFmtId="0" fontId="24" fillId="7" borderId="14" xfId="23" applyFont="1" applyFill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3" applyFont="1" applyBorder="1" applyAlignment="1">
      <alignment horizontal="center" vertical="center" wrapText="1"/>
    </xf>
    <xf numFmtId="0" fontId="23" fillId="0" borderId="67" xfId="23" applyFont="1" applyBorder="1" applyAlignment="1">
      <alignment horizontal="center" vertical="center" wrapText="1"/>
    </xf>
    <xf numFmtId="0" fontId="24" fillId="0" borderId="2" xfId="23" applyFont="1" applyBorder="1" applyAlignment="1">
      <alignment wrapText="1"/>
    </xf>
    <xf numFmtId="0" fontId="24" fillId="0" borderId="2" xfId="23" applyFont="1" applyBorder="1" applyAlignment="1">
      <alignment horizontal="center" wrapText="1"/>
    </xf>
    <xf numFmtId="0" fontId="24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19" fillId="0" borderId="0" xfId="2" applyAlignment="1">
      <alignment vertical="center"/>
    </xf>
    <xf numFmtId="0" fontId="19" fillId="0" borderId="0" xfId="2" applyAlignment="1">
      <alignment vertical="top"/>
    </xf>
    <xf numFmtId="0" fontId="27" fillId="0" borderId="14" xfId="2" applyFont="1" applyFill="1" applyBorder="1" applyAlignment="1">
      <alignment horizontal="center" vertical="top" wrapText="1"/>
    </xf>
    <xf numFmtId="49" fontId="26" fillId="4" borderId="14" xfId="2" applyNumberFormat="1" applyFont="1" applyFill="1" applyBorder="1" applyAlignment="1">
      <alignment horizontal="left" vertical="center"/>
    </xf>
    <xf numFmtId="0" fontId="26" fillId="4" borderId="14" xfId="2" applyFont="1" applyFill="1" applyBorder="1" applyAlignment="1">
      <alignment horizontal="left" vertical="center" wrapText="1"/>
    </xf>
    <xf numFmtId="0" fontId="26" fillId="4" borderId="14" xfId="2" applyFont="1" applyFill="1" applyBorder="1" applyAlignment="1">
      <alignment vertical="top" wrapText="1"/>
    </xf>
    <xf numFmtId="0" fontId="19" fillId="4" borderId="0" xfId="2" applyFill="1"/>
    <xf numFmtId="49" fontId="26" fillId="0" borderId="14" xfId="2" applyNumberFormat="1" applyFont="1" applyFill="1" applyBorder="1" applyAlignment="1">
      <alignment horizontal="left" vertical="center"/>
    </xf>
    <xf numFmtId="0" fontId="26" fillId="0" borderId="14" xfId="2" applyFont="1" applyFill="1" applyBorder="1" applyAlignment="1">
      <alignment horizontal="left" vertical="center" wrapText="1"/>
    </xf>
    <xf numFmtId="0" fontId="26" fillId="0" borderId="14" xfId="2" applyFont="1" applyFill="1" applyBorder="1" applyAlignment="1">
      <alignment vertical="top" wrapText="1"/>
    </xf>
    <xf numFmtId="49" fontId="28" fillId="0" borderId="14" xfId="21" applyNumberFormat="1" applyFont="1" applyFill="1" applyBorder="1" applyAlignment="1">
      <alignment horizontal="left" vertical="center" wrapText="1"/>
    </xf>
    <xf numFmtId="0" fontId="28" fillId="0" borderId="14" xfId="21" applyFont="1" applyFill="1" applyBorder="1" applyAlignment="1">
      <alignment horizontal="justify" vertical="center" wrapText="1"/>
    </xf>
    <xf numFmtId="0" fontId="26" fillId="0" borderId="0" xfId="2" applyFont="1" applyAlignment="1">
      <alignment wrapText="1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9" fillId="0" borderId="14" xfId="21" applyNumberFormat="1" applyFont="1" applyFill="1" applyBorder="1" applyAlignment="1">
      <alignment horizontal="left" vertical="center" wrapText="1"/>
    </xf>
    <xf numFmtId="0" fontId="29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justify" vertical="center" wrapText="1"/>
    </xf>
    <xf numFmtId="0" fontId="32" fillId="0" borderId="6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justify" vertical="center" wrapText="1"/>
    </xf>
    <xf numFmtId="0" fontId="29" fillId="0" borderId="38" xfId="0" applyFont="1" applyBorder="1" applyAlignment="1">
      <alignment vertical="center" wrapText="1"/>
    </xf>
    <xf numFmtId="0" fontId="29" fillId="0" borderId="73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justify" vertical="center" wrapText="1"/>
    </xf>
    <xf numFmtId="0" fontId="35" fillId="0" borderId="73" xfId="0" applyFont="1" applyBorder="1" applyAlignment="1">
      <alignment horizontal="justify" vertical="center" wrapText="1"/>
    </xf>
    <xf numFmtId="0" fontId="35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justify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7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justify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justify" vertical="center" wrapText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29" fillId="0" borderId="21" xfId="0" applyFont="1" applyBorder="1" applyAlignment="1">
      <alignment vertical="center" wrapText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29" fillId="0" borderId="22" xfId="0" applyFont="1" applyBorder="1" applyAlignment="1">
      <alignment horizontal="justify"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36" fillId="0" borderId="69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wrapText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20" xfId="1" applyNumberFormat="1" applyFont="1" applyFill="1" applyBorder="1" applyAlignment="1" applyProtection="1">
      <alignment horizontal="center" vertical="center"/>
      <protection hidden="1"/>
    </xf>
    <xf numFmtId="4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5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21" xfId="0" applyFont="1" applyBorder="1" applyAlignment="1">
      <alignment vertical="center"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horizontal="center" vertical="top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56" xfId="0" applyFont="1" applyBorder="1" applyAlignment="1">
      <alignment horizontal="justify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29" fillId="0" borderId="5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justify" vertical="center" wrapText="1"/>
    </xf>
    <xf numFmtId="0" fontId="28" fillId="0" borderId="19" xfId="0" applyFont="1" applyBorder="1" applyAlignment="1">
      <alignment horizontal="justify" vertical="center" wrapText="1"/>
    </xf>
    <xf numFmtId="0" fontId="28" fillId="0" borderId="56" xfId="0" applyFont="1" applyBorder="1" applyAlignment="1">
      <alignment horizontal="justify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6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1" applyNumberFormat="1" applyFont="1" applyFill="1" applyAlignment="1" applyProtection="1">
      <alignment horizontal="center" wrapText="1"/>
      <protection hidden="1"/>
    </xf>
    <xf numFmtId="0" fontId="30" fillId="0" borderId="0" xfId="0" applyFont="1" applyAlignment="1">
      <alignment wrapText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6" fillId="0" borderId="0" xfId="23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9" fillId="0" borderId="0" xfId="2" applyAlignment="1">
      <alignment horizontal="center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Font="1" applyAlignment="1">
      <alignment wrapText="1"/>
    </xf>
    <xf numFmtId="0" fontId="32" fillId="0" borderId="0" xfId="0" applyFont="1" applyAlignment="1">
      <alignment wrapText="1"/>
    </xf>
    <xf numFmtId="0" fontId="38" fillId="0" borderId="0" xfId="1" applyNumberFormat="1" applyFont="1" applyFill="1" applyAlignment="1" applyProtection="1">
      <alignment horizontal="centerContinuous" vertical="top"/>
      <protection hidden="1"/>
    </xf>
    <xf numFmtId="0" fontId="16" fillId="0" borderId="0" xfId="1" applyNumberFormat="1" applyFont="1" applyFill="1" applyAlignment="1" applyProtection="1">
      <alignment horizontal="right"/>
      <protection hidden="1"/>
    </xf>
    <xf numFmtId="0" fontId="32" fillId="0" borderId="1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6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6" fillId="0" borderId="13" xfId="1" applyFont="1" applyBorder="1" applyAlignment="1">
      <alignment vertical="center"/>
    </xf>
    <xf numFmtId="0" fontId="6" fillId="0" borderId="0" xfId="1" applyNumberFormat="1" applyFont="1" applyFill="1" applyAlignment="1" applyProtection="1">
      <protection hidden="1"/>
    </xf>
    <xf numFmtId="0" fontId="6" fillId="4" borderId="0" xfId="1" applyNumberFormat="1" applyFont="1" applyFill="1" applyAlignment="1" applyProtection="1">
      <protection hidden="1"/>
    </xf>
    <xf numFmtId="0" fontId="6" fillId="4" borderId="0" xfId="1" applyFont="1" applyFill="1" applyProtection="1">
      <protection hidden="1"/>
    </xf>
    <xf numFmtId="0" fontId="6" fillId="0" borderId="0" xfId="1" applyNumberFormat="1" applyFont="1" applyFill="1" applyAlignment="1" applyProtection="1">
      <alignment horizontal="left" vertical="top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4" borderId="0" xfId="1" applyNumberFormat="1" applyFont="1" applyFill="1" applyAlignment="1" applyProtection="1">
      <alignment horizontal="centerContinuous" vertical="top"/>
      <protection hidden="1"/>
    </xf>
    <xf numFmtId="0" fontId="6" fillId="4" borderId="0" xfId="1" applyNumberFormat="1" applyFont="1" applyFill="1" applyAlignment="1" applyProtection="1">
      <alignment horizontal="right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6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6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6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6" fillId="4" borderId="22" xfId="1" applyNumberFormat="1" applyFont="1" applyFill="1" applyBorder="1" applyAlignment="1" applyProtection="1">
      <alignment horizontal="center" vertical="center"/>
      <protection hidden="1"/>
    </xf>
    <xf numFmtId="0" fontId="6" fillId="4" borderId="21" xfId="1" applyNumberFormat="1" applyFont="1" applyFill="1" applyBorder="1" applyAlignment="1" applyProtection="1">
      <alignment horizontal="center" vertical="center"/>
      <protection hidden="1"/>
    </xf>
    <xf numFmtId="170" fontId="6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2" xfId="1" applyNumberFormat="1" applyFont="1" applyFill="1" applyBorder="1" applyAlignment="1" applyProtection="1">
      <alignment horizontal="center" vertical="center"/>
      <protection hidden="1"/>
    </xf>
    <xf numFmtId="1" fontId="4" fillId="0" borderId="13" xfId="1" applyNumberFormat="1" applyFont="1" applyFill="1" applyBorder="1" applyAlignment="1" applyProtection="1">
      <alignment horizontal="center" vertical="center"/>
      <protection hidden="1"/>
    </xf>
    <xf numFmtId="167" fontId="4" fillId="0" borderId="13" xfId="1" applyNumberFormat="1" applyFont="1" applyFill="1" applyBorder="1" applyAlignment="1" applyProtection="1">
      <alignment horizontal="center" vertical="center"/>
      <protection hidden="1"/>
    </xf>
    <xf numFmtId="166" fontId="4" fillId="0" borderId="13" xfId="1" applyNumberFormat="1" applyFont="1" applyFill="1" applyBorder="1" applyAlignment="1" applyProtection="1">
      <alignment horizontal="center" vertical="center"/>
      <protection hidden="1"/>
    </xf>
    <xf numFmtId="2" fontId="4" fillId="4" borderId="14" xfId="1" applyNumberFormat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center" vertical="center"/>
      <protection hidden="1"/>
    </xf>
    <xf numFmtId="2" fontId="4" fillId="4" borderId="12" xfId="1" applyNumberFormat="1" applyFont="1" applyFill="1" applyBorder="1" applyAlignment="1" applyProtection="1">
      <alignment horizontal="right" vertical="center"/>
      <protection hidden="1"/>
    </xf>
    <xf numFmtId="2" fontId="4" fillId="4" borderId="14" xfId="1" applyNumberFormat="1" applyFont="1" applyFill="1" applyBorder="1" applyAlignment="1" applyProtection="1">
      <alignment horizontal="right" vertical="center"/>
      <protection hidden="1"/>
    </xf>
    <xf numFmtId="170" fontId="6" fillId="0" borderId="6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60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9" xfId="1" applyNumberFormat="1" applyFont="1" applyFill="1" applyBorder="1" applyAlignment="1" applyProtection="1">
      <alignment horizontal="center" vertical="center"/>
      <protection hidden="1"/>
    </xf>
    <xf numFmtId="1" fontId="6" fillId="0" borderId="0" xfId="1" applyNumberFormat="1" applyFont="1" applyFill="1" applyBorder="1" applyAlignment="1" applyProtection="1">
      <alignment horizontal="center" vertical="center"/>
      <protection hidden="1"/>
    </xf>
    <xf numFmtId="167" fontId="6" fillId="0" borderId="0" xfId="1" applyNumberFormat="1" applyFont="1" applyFill="1" applyBorder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2" fontId="6" fillId="4" borderId="8" xfId="1" applyNumberFormat="1" applyFont="1" applyFill="1" applyBorder="1" applyAlignment="1" applyProtection="1">
      <alignment horizontal="center" vertical="center"/>
      <protection hidden="1"/>
    </xf>
    <xf numFmtId="2" fontId="6" fillId="4" borderId="54" xfId="1" applyNumberFormat="1" applyFont="1" applyFill="1" applyBorder="1" applyAlignment="1" applyProtection="1">
      <alignment horizontal="center" vertical="center"/>
      <protection hidden="1"/>
    </xf>
    <xf numFmtId="2" fontId="6" fillId="4" borderId="9" xfId="1" applyNumberFormat="1" applyFont="1" applyFill="1" applyBorder="1" applyAlignment="1" applyProtection="1">
      <alignment horizontal="right" vertical="center"/>
      <protection hidden="1"/>
    </xf>
    <xf numFmtId="2" fontId="6" fillId="4" borderId="7" xfId="1" applyNumberFormat="1" applyFont="1" applyFill="1" applyBorder="1" applyAlignment="1" applyProtection="1">
      <alignment horizontal="right" vertical="center"/>
      <protection hidden="1"/>
    </xf>
    <xf numFmtId="170" fontId="6" fillId="0" borderId="48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7" xfId="1" applyNumberFormat="1" applyFont="1" applyFill="1" applyBorder="1" applyAlignment="1" applyProtection="1">
      <alignment horizontal="center" vertical="center"/>
      <protection hidden="1"/>
    </xf>
    <xf numFmtId="1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2" fontId="6" fillId="4" borderId="18" xfId="1" applyNumberFormat="1" applyFont="1" applyFill="1" applyBorder="1" applyAlignment="1" applyProtection="1">
      <alignment horizontal="center" vertical="center"/>
      <protection hidden="1"/>
    </xf>
    <xf numFmtId="2" fontId="6" fillId="4" borderId="17" xfId="1" applyNumberFormat="1" applyFont="1" applyFill="1" applyBorder="1" applyAlignment="1" applyProtection="1">
      <alignment horizontal="right" vertical="center"/>
      <protection hidden="1"/>
    </xf>
    <xf numFmtId="2" fontId="6" fillId="4" borderId="33" xfId="1" applyNumberFormat="1" applyFont="1" applyFill="1" applyBorder="1" applyAlignment="1" applyProtection="1">
      <alignment horizontal="right" vertical="center"/>
      <protection hidden="1"/>
    </xf>
    <xf numFmtId="170" fontId="6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1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6" fillId="0" borderId="13" xfId="1" applyNumberFormat="1" applyFont="1" applyFill="1" applyBorder="1" applyAlignment="1" applyProtection="1">
      <alignment horizontal="center" vertical="center"/>
      <protection hidden="1"/>
    </xf>
    <xf numFmtId="166" fontId="6" fillId="0" borderId="13" xfId="1" applyNumberFormat="1" applyFont="1" applyFill="1" applyBorder="1" applyAlignment="1" applyProtection="1">
      <alignment horizontal="center" vertical="center"/>
      <protection hidden="1"/>
    </xf>
    <xf numFmtId="2" fontId="6" fillId="4" borderId="14" xfId="1" applyNumberFormat="1" applyFont="1" applyFill="1" applyBorder="1" applyAlignment="1" applyProtection="1">
      <alignment horizontal="center" vertical="center"/>
      <protection hidden="1"/>
    </xf>
    <xf numFmtId="2" fontId="6" fillId="3" borderId="12" xfId="1" applyNumberFormat="1" applyFont="1" applyFill="1" applyBorder="1" applyAlignment="1" applyProtection="1">
      <alignment horizontal="right" vertical="center"/>
      <protection hidden="1"/>
    </xf>
    <xf numFmtId="2" fontId="6" fillId="3" borderId="34" xfId="1" applyNumberFormat="1" applyFont="1" applyFill="1" applyBorder="1" applyAlignment="1" applyProtection="1">
      <alignment horizontal="right" vertical="center"/>
      <protection hidden="1"/>
    </xf>
    <xf numFmtId="17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49" fontId="6" fillId="4" borderId="14" xfId="1" applyNumberFormat="1" applyFont="1" applyFill="1" applyBorder="1" applyAlignment="1" applyProtection="1">
      <alignment horizontal="center" vertical="center"/>
      <protection hidden="1"/>
    </xf>
    <xf numFmtId="170" fontId="6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20" xfId="1" applyNumberFormat="1" applyFont="1" applyFill="1" applyBorder="1" applyAlignment="1" applyProtection="1">
      <alignment horizontal="center" vertical="center"/>
      <protection hidden="1"/>
    </xf>
    <xf numFmtId="2" fontId="6" fillId="3" borderId="17" xfId="1" applyNumberFormat="1" applyFont="1" applyFill="1" applyBorder="1" applyAlignment="1" applyProtection="1">
      <alignment horizontal="right" vertical="center"/>
      <protection hidden="1"/>
    </xf>
    <xf numFmtId="2" fontId="6" fillId="3" borderId="33" xfId="1" applyNumberFormat="1" applyFont="1" applyFill="1" applyBorder="1" applyAlignment="1" applyProtection="1">
      <alignment horizontal="right" vertical="center"/>
      <protection hidden="1"/>
    </xf>
    <xf numFmtId="170" fontId="6" fillId="0" borderId="61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2" xfId="1" applyNumberFormat="1" applyFont="1" applyFill="1" applyBorder="1" applyAlignment="1" applyProtection="1">
      <alignment horizontal="right" vertical="center"/>
      <protection hidden="1"/>
    </xf>
    <xf numFmtId="2" fontId="6" fillId="0" borderId="34" xfId="1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>
      <alignment wrapText="1"/>
    </xf>
    <xf numFmtId="0" fontId="6" fillId="4" borderId="14" xfId="1" applyNumberFormat="1" applyFont="1" applyFill="1" applyBorder="1" applyAlignment="1" applyProtection="1">
      <alignment horizontal="center" vertical="center"/>
      <protection hidden="1"/>
    </xf>
    <xf numFmtId="165" fontId="6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60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9" xfId="1" applyNumberFormat="1" applyFont="1" applyFill="1" applyBorder="1" applyAlignment="1" applyProtection="1">
      <alignment horizontal="center" vertical="center"/>
      <protection hidden="1"/>
    </xf>
    <xf numFmtId="1" fontId="4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2" fontId="4" fillId="4" borderId="8" xfId="1" applyNumberFormat="1" applyFont="1" applyFill="1" applyBorder="1" applyAlignment="1" applyProtection="1">
      <alignment horizontal="center" vertical="center"/>
      <protection hidden="1"/>
    </xf>
    <xf numFmtId="2" fontId="4" fillId="4" borderId="9" xfId="1" applyNumberFormat="1" applyFont="1" applyFill="1" applyBorder="1" applyAlignment="1" applyProtection="1">
      <alignment horizontal="right" vertical="center"/>
      <protection hidden="1"/>
    </xf>
    <xf numFmtId="2" fontId="4" fillId="4" borderId="7" xfId="1" applyNumberFormat="1" applyFont="1" applyFill="1" applyBorder="1" applyAlignment="1" applyProtection="1">
      <alignment horizontal="right" vertical="center"/>
      <protection hidden="1"/>
    </xf>
    <xf numFmtId="165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48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7" xfId="1" applyNumberFormat="1" applyFont="1" applyFill="1" applyBorder="1" applyAlignment="1" applyProtection="1">
      <alignment horizontal="center" vertical="center"/>
      <protection hidden="1"/>
    </xf>
    <xf numFmtId="1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5" fillId="0" borderId="1" xfId="1" applyNumberFormat="1" applyFont="1" applyFill="1" applyBorder="1" applyAlignment="1" applyProtection="1">
      <alignment horizontal="center" vertical="center"/>
      <protection hidden="1"/>
    </xf>
    <xf numFmtId="166" fontId="15" fillId="0" borderId="1" xfId="1" applyNumberFormat="1" applyFont="1" applyFill="1" applyBorder="1" applyAlignment="1" applyProtection="1">
      <alignment horizontal="center" vertical="center"/>
      <protection hidden="1"/>
    </xf>
    <xf numFmtId="2" fontId="15" fillId="4" borderId="18" xfId="1" applyNumberFormat="1" applyFont="1" applyFill="1" applyBorder="1" applyAlignment="1" applyProtection="1">
      <alignment horizontal="center" vertical="center"/>
      <protection hidden="1"/>
    </xf>
    <xf numFmtId="168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60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9" xfId="1" applyNumberFormat="1" applyFont="1" applyFill="1" applyBorder="1" applyAlignment="1" applyProtection="1">
      <alignment horizontal="center" vertical="center"/>
      <protection hidden="1"/>
    </xf>
    <xf numFmtId="1" fontId="15" fillId="0" borderId="0" xfId="1" applyNumberFormat="1" applyFont="1" applyFill="1" applyBorder="1" applyAlignment="1" applyProtection="1">
      <alignment horizontal="center" vertical="center"/>
      <protection hidden="1"/>
    </xf>
    <xf numFmtId="167" fontId="15" fillId="0" borderId="0" xfId="1" applyNumberFormat="1" applyFont="1" applyFill="1" applyBorder="1" applyAlignment="1" applyProtection="1">
      <alignment horizontal="center" vertical="center"/>
      <protection hidden="1"/>
    </xf>
    <xf numFmtId="166" fontId="15" fillId="0" borderId="0" xfId="1" applyNumberFormat="1" applyFont="1" applyFill="1" applyBorder="1" applyAlignment="1" applyProtection="1">
      <alignment horizontal="center" vertical="center"/>
      <protection hidden="1"/>
    </xf>
    <xf numFmtId="2" fontId="15" fillId="4" borderId="8" xfId="1" applyNumberFormat="1" applyFont="1" applyFill="1" applyBorder="1" applyAlignment="1" applyProtection="1">
      <alignment horizontal="center" vertical="center"/>
      <protection hidden="1"/>
    </xf>
    <xf numFmtId="49" fontId="6" fillId="4" borderId="18" xfId="1" applyNumberFormat="1" applyFont="1" applyFill="1" applyBorder="1" applyAlignment="1" applyProtection="1">
      <alignment horizontal="center" vertical="center"/>
      <protection hidden="1"/>
    </xf>
    <xf numFmtId="2" fontId="15" fillId="4" borderId="17" xfId="1" applyNumberFormat="1" applyFont="1" applyFill="1" applyBorder="1" applyAlignment="1" applyProtection="1">
      <alignment horizontal="right" vertical="center"/>
      <protection hidden="1"/>
    </xf>
    <xf numFmtId="2" fontId="15" fillId="4" borderId="33" xfId="1" applyNumberFormat="1" applyFont="1" applyFill="1" applyBorder="1" applyAlignment="1" applyProtection="1">
      <alignment horizontal="right" vertical="center"/>
      <protection hidden="1"/>
    </xf>
    <xf numFmtId="168" fontId="6" fillId="0" borderId="61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2" xfId="1" applyNumberFormat="1" applyFont="1" applyFill="1" applyBorder="1" applyAlignment="1" applyProtection="1">
      <alignment horizontal="center" vertical="center"/>
      <protection hidden="1"/>
    </xf>
    <xf numFmtId="1" fontId="15" fillId="0" borderId="13" xfId="1" applyNumberFormat="1" applyFont="1" applyFill="1" applyBorder="1" applyAlignment="1" applyProtection="1">
      <alignment horizontal="center" vertical="center"/>
      <protection hidden="1"/>
    </xf>
    <xf numFmtId="167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5" fillId="0" borderId="13" xfId="1" applyNumberFormat="1" applyFont="1" applyFill="1" applyBorder="1" applyAlignment="1" applyProtection="1">
      <alignment horizontal="center" vertical="center"/>
      <protection hidden="1"/>
    </xf>
    <xf numFmtId="2" fontId="15" fillId="4" borderId="14" xfId="1" applyNumberFormat="1" applyFont="1" applyFill="1" applyBorder="1" applyAlignment="1" applyProtection="1">
      <alignment horizontal="center" vertical="center"/>
      <protection hidden="1"/>
    </xf>
    <xf numFmtId="2" fontId="15" fillId="4" borderId="13" xfId="1" applyNumberFormat="1" applyFont="1" applyFill="1" applyBorder="1" applyAlignment="1" applyProtection="1">
      <alignment horizontal="center" vertical="center"/>
      <protection hidden="1"/>
    </xf>
    <xf numFmtId="2" fontId="15" fillId="0" borderId="12" xfId="1" applyNumberFormat="1" applyFont="1" applyFill="1" applyBorder="1" applyAlignment="1" applyProtection="1">
      <alignment horizontal="right" vertical="center"/>
      <protection hidden="1"/>
    </xf>
    <xf numFmtId="2" fontId="15" fillId="0" borderId="34" xfId="1" applyNumberFormat="1" applyFont="1" applyFill="1" applyBorder="1" applyAlignment="1" applyProtection="1">
      <alignment horizontal="right" vertical="center"/>
      <protection hidden="1"/>
    </xf>
    <xf numFmtId="2" fontId="15" fillId="4" borderId="9" xfId="1" applyNumberFormat="1" applyFont="1" applyFill="1" applyBorder="1" applyAlignment="1" applyProtection="1">
      <alignment horizontal="right" vertical="center"/>
      <protection hidden="1"/>
    </xf>
    <xf numFmtId="2" fontId="15" fillId="4" borderId="7" xfId="1" applyNumberFormat="1" applyFont="1" applyFill="1" applyBorder="1" applyAlignment="1" applyProtection="1">
      <alignment horizontal="right" vertical="center"/>
      <protection hidden="1"/>
    </xf>
    <xf numFmtId="170" fontId="4" fillId="0" borderId="48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7" xfId="1" applyNumberFormat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2" fontId="4" fillId="4" borderId="18" xfId="1" applyNumberFormat="1" applyFont="1" applyFill="1" applyBorder="1" applyAlignment="1" applyProtection="1">
      <alignment horizontal="center" vertical="center"/>
      <protection hidden="1"/>
    </xf>
    <xf numFmtId="2" fontId="4" fillId="4" borderId="13" xfId="1" applyNumberFormat="1" applyFont="1" applyFill="1" applyBorder="1" applyAlignment="1" applyProtection="1">
      <alignment horizontal="center" vertical="center"/>
      <protection hidden="1"/>
    </xf>
    <xf numFmtId="2" fontId="4" fillId="0" borderId="17" xfId="1" applyNumberFormat="1" applyFont="1" applyFill="1" applyBorder="1" applyAlignment="1" applyProtection="1">
      <alignment horizontal="right" vertical="center"/>
      <protection hidden="1"/>
    </xf>
    <xf numFmtId="2" fontId="4" fillId="0" borderId="33" xfId="1" applyNumberFormat="1" applyFont="1" applyFill="1" applyBorder="1" applyAlignment="1" applyProtection="1">
      <alignment horizontal="right" vertical="center"/>
      <protection hidden="1"/>
    </xf>
    <xf numFmtId="2" fontId="6" fillId="0" borderId="17" xfId="1" applyNumberFormat="1" applyFont="1" applyFill="1" applyBorder="1" applyAlignment="1" applyProtection="1">
      <alignment horizontal="right" vertical="center"/>
      <protection hidden="1"/>
    </xf>
    <xf numFmtId="2" fontId="6" fillId="0" borderId="33" xfId="1" applyNumberFormat="1" applyFont="1" applyFill="1" applyBorder="1" applyAlignment="1" applyProtection="1">
      <alignment horizontal="right" vertical="center"/>
      <protection hidden="1"/>
    </xf>
    <xf numFmtId="170" fontId="4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2" fontId="4" fillId="0" borderId="12" xfId="1" applyNumberFormat="1" applyFont="1" applyFill="1" applyBorder="1" applyAlignment="1" applyProtection="1">
      <alignment horizontal="right" vertical="center"/>
      <protection hidden="1"/>
    </xf>
    <xf numFmtId="2" fontId="4" fillId="0" borderId="34" xfId="1" applyNumberFormat="1" applyFont="1" applyFill="1" applyBorder="1" applyAlignment="1" applyProtection="1">
      <alignment horizontal="right" vertical="center"/>
      <protection hidden="1"/>
    </xf>
    <xf numFmtId="168" fontId="6" fillId="0" borderId="0" xfId="1" applyNumberFormat="1" applyFont="1" applyFill="1" applyBorder="1" applyAlignment="1" applyProtection="1">
      <alignment horizontal="center" vertical="center"/>
      <protection hidden="1"/>
    </xf>
    <xf numFmtId="2" fontId="6" fillId="4" borderId="0" xfId="1" applyNumberFormat="1" applyFont="1" applyFill="1" applyBorder="1" applyAlignment="1" applyProtection="1">
      <alignment horizontal="center" vertical="center"/>
      <protection hidden="1"/>
    </xf>
    <xf numFmtId="168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50" xfId="1" applyNumberFormat="1" applyFont="1" applyFill="1" applyBorder="1" applyAlignment="1" applyProtection="1">
      <alignment horizontal="center" vertical="center"/>
      <protection hidden="1"/>
    </xf>
    <xf numFmtId="167" fontId="6" fillId="0" borderId="20" xfId="1" applyNumberFormat="1" applyFont="1" applyFill="1" applyBorder="1" applyAlignment="1" applyProtection="1">
      <alignment horizontal="center" vertical="center"/>
      <protection hidden="1"/>
    </xf>
    <xf numFmtId="167" fontId="6" fillId="0" borderId="14" xfId="1" applyNumberFormat="1" applyFont="1" applyFill="1" applyBorder="1" applyAlignment="1" applyProtection="1">
      <alignment horizontal="center" vertical="center"/>
      <protection hidden="1"/>
    </xf>
    <xf numFmtId="2" fontId="6" fillId="4" borderId="14" xfId="1" applyNumberFormat="1" applyFont="1" applyFill="1" applyBorder="1" applyAlignment="1" applyProtection="1">
      <alignment horizontal="right" vertical="center"/>
      <protection hidden="1"/>
    </xf>
    <xf numFmtId="168" fontId="4" fillId="0" borderId="60" xfId="1" applyNumberFormat="1" applyFont="1" applyFill="1" applyBorder="1" applyAlignment="1" applyProtection="1">
      <alignment horizontal="left" vertical="center" wrapText="1"/>
      <protection hidden="1"/>
    </xf>
    <xf numFmtId="2" fontId="6" fillId="3" borderId="14" xfId="1" applyNumberFormat="1" applyFont="1" applyFill="1" applyBorder="1" applyAlignment="1" applyProtection="1">
      <alignment horizontal="right" vertical="center"/>
      <protection hidden="1"/>
    </xf>
    <xf numFmtId="170" fontId="6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50" xfId="1" applyNumberFormat="1" applyFont="1" applyFill="1" applyBorder="1" applyAlignment="1" applyProtection="1">
      <alignment horizontal="left" vertical="center" wrapText="1"/>
      <protection hidden="1"/>
    </xf>
    <xf numFmtId="2" fontId="6" fillId="4" borderId="12" xfId="1" applyNumberFormat="1" applyFont="1" applyFill="1" applyBorder="1" applyAlignment="1" applyProtection="1">
      <alignment horizontal="right" vertical="center"/>
      <protection hidden="1"/>
    </xf>
    <xf numFmtId="2" fontId="6" fillId="4" borderId="34" xfId="1" applyNumberFormat="1" applyFont="1" applyFill="1" applyBorder="1" applyAlignment="1" applyProtection="1">
      <alignment horizontal="right" vertical="center"/>
      <protection hidden="1"/>
    </xf>
    <xf numFmtId="2" fontId="6" fillId="0" borderId="14" xfId="1" applyNumberFormat="1" applyFont="1" applyFill="1" applyBorder="1" applyAlignment="1" applyProtection="1">
      <alignment horizontal="center" vertical="center"/>
      <protection hidden="1"/>
    </xf>
    <xf numFmtId="2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2" fontId="4" fillId="0" borderId="13" xfId="1" applyNumberFormat="1" applyFont="1" applyFill="1" applyBorder="1" applyAlignment="1" applyProtection="1">
      <alignment horizontal="center" vertical="center"/>
      <protection hidden="1"/>
    </xf>
    <xf numFmtId="170" fontId="6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/>
      <protection hidden="1"/>
    </xf>
    <xf numFmtId="167" fontId="4" fillId="0" borderId="57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7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3" xfId="1" applyNumberFormat="1" applyFont="1" applyFill="1" applyBorder="1" applyAlignment="1" applyProtection="1">
      <alignment horizontal="center" vertical="center"/>
      <protection hidden="1"/>
    </xf>
    <xf numFmtId="2" fontId="4" fillId="4" borderId="24" xfId="1" applyNumberFormat="1" applyFont="1" applyFill="1" applyBorder="1" applyAlignment="1" applyProtection="1">
      <alignment horizontal="center" vertical="center"/>
      <protection hidden="1"/>
    </xf>
    <xf numFmtId="2" fontId="6" fillId="4" borderId="3" xfId="1" applyNumberFormat="1" applyFont="1" applyFill="1" applyBorder="1" applyAlignment="1" applyProtection="1">
      <alignment horizontal="center" vertical="center"/>
      <protection hidden="1"/>
    </xf>
    <xf numFmtId="2" fontId="4" fillId="4" borderId="57" xfId="1" applyNumberFormat="1" applyFont="1" applyFill="1" applyBorder="1" applyAlignment="1" applyProtection="1">
      <alignment horizontal="right" vertical="center"/>
      <protection hidden="1"/>
    </xf>
    <xf numFmtId="2" fontId="4" fillId="4" borderId="25" xfId="1" applyNumberFormat="1" applyFont="1" applyFill="1" applyBorder="1" applyAlignment="1" applyProtection="1">
      <alignment horizontal="right" vertical="center"/>
      <protection hidden="1"/>
    </xf>
    <xf numFmtId="0" fontId="40" fillId="0" borderId="56" xfId="1" applyNumberFormat="1" applyFont="1" applyFill="1" applyBorder="1" applyAlignment="1" applyProtection="1">
      <alignment horizontal="centerContinuous"/>
      <protection hidden="1"/>
    </xf>
    <xf numFmtId="0" fontId="40" fillId="0" borderId="10" xfId="1" applyNumberFormat="1" applyFont="1" applyFill="1" applyBorder="1" applyAlignment="1" applyProtection="1">
      <alignment horizontal="centerContinuous"/>
      <protection hidden="1"/>
    </xf>
    <xf numFmtId="0" fontId="6" fillId="0" borderId="63" xfId="1" applyNumberFormat="1" applyFont="1" applyFill="1" applyBorder="1" applyAlignment="1" applyProtection="1">
      <alignment horizontal="centerContinuous"/>
      <protection hidden="1"/>
    </xf>
    <xf numFmtId="0" fontId="6" fillId="0" borderId="63" xfId="1" applyNumberFormat="1" applyFont="1" applyFill="1" applyBorder="1" applyAlignment="1" applyProtection="1">
      <protection hidden="1"/>
    </xf>
    <xf numFmtId="171" fontId="6" fillId="0" borderId="9" xfId="1" applyNumberFormat="1" applyFont="1" applyFill="1" applyBorder="1" applyAlignment="1" applyProtection="1">
      <protection hidden="1"/>
    </xf>
    <xf numFmtId="171" fontId="6" fillId="0" borderId="0" xfId="1" applyNumberFormat="1" applyFont="1" applyFill="1" applyAlignment="1" applyProtection="1"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2" fontId="6" fillId="4" borderId="63" xfId="1" applyNumberFormat="1" applyFont="1" applyFill="1" applyBorder="1" applyAlignment="1" applyProtection="1">
      <protection hidden="1"/>
    </xf>
    <xf numFmtId="2" fontId="6" fillId="4" borderId="8" xfId="1" applyNumberFormat="1" applyFont="1" applyFill="1" applyBorder="1" applyAlignment="1" applyProtection="1">
      <protection hidden="1"/>
    </xf>
    <xf numFmtId="2" fontId="6" fillId="4" borderId="8" xfId="1" applyNumberFormat="1" applyFont="1" applyFill="1" applyBorder="1" applyAlignment="1" applyProtection="1">
      <alignment horizontal="right" vertical="center"/>
      <protection hidden="1"/>
    </xf>
    <xf numFmtId="2" fontId="6" fillId="4" borderId="11" xfId="1" applyNumberFormat="1" applyFont="1" applyFill="1" applyBorder="1" applyAlignment="1" applyProtection="1">
      <alignment horizontal="right" vertical="center"/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4" fillId="0" borderId="35" xfId="1" applyNumberFormat="1" applyFont="1" applyFill="1" applyBorder="1" applyAlignment="1" applyProtection="1">
      <protection hidden="1"/>
    </xf>
    <xf numFmtId="0" fontId="4" fillId="0" borderId="36" xfId="1" applyNumberFormat="1" applyFont="1" applyFill="1" applyBorder="1" applyAlignment="1" applyProtection="1">
      <protection hidden="1"/>
    </xf>
    <xf numFmtId="2" fontId="4" fillId="4" borderId="36" xfId="1" applyNumberFormat="1" applyFont="1" applyFill="1" applyBorder="1" applyAlignment="1" applyProtection="1">
      <protection hidden="1"/>
    </xf>
    <xf numFmtId="2" fontId="4" fillId="4" borderId="64" xfId="1" applyNumberFormat="1" applyFont="1" applyFill="1" applyBorder="1" applyAlignment="1" applyProtection="1">
      <protection hidden="1"/>
    </xf>
    <xf numFmtId="2" fontId="4" fillId="4" borderId="52" xfId="1" applyNumberFormat="1" applyFont="1" applyFill="1" applyBorder="1" applyAlignment="1" applyProtection="1"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377" customWidth="1"/>
    <col min="2" max="2" width="59.28515625" style="320" customWidth="1"/>
    <col min="3" max="3" width="16.5703125" style="320" customWidth="1"/>
    <col min="4" max="4" width="5.42578125" style="320" customWidth="1"/>
    <col min="5" max="256" width="9.140625" style="320"/>
    <col min="257" max="257" width="25" style="320" customWidth="1"/>
    <col min="258" max="258" width="59.28515625" style="320" customWidth="1"/>
    <col min="259" max="259" width="16.5703125" style="320" customWidth="1"/>
    <col min="260" max="260" width="5.42578125" style="320" customWidth="1"/>
    <col min="261" max="512" width="9.140625" style="320"/>
    <col min="513" max="513" width="25" style="320" customWidth="1"/>
    <col min="514" max="514" width="59.28515625" style="320" customWidth="1"/>
    <col min="515" max="515" width="16.5703125" style="320" customWidth="1"/>
    <col min="516" max="516" width="5.42578125" style="320" customWidth="1"/>
    <col min="517" max="768" width="9.140625" style="320"/>
    <col min="769" max="769" width="25" style="320" customWidth="1"/>
    <col min="770" max="770" width="59.28515625" style="320" customWidth="1"/>
    <col min="771" max="771" width="16.5703125" style="320" customWidth="1"/>
    <col min="772" max="772" width="5.42578125" style="320" customWidth="1"/>
    <col min="773" max="1024" width="9.140625" style="320"/>
    <col min="1025" max="1025" width="25" style="320" customWidth="1"/>
    <col min="1026" max="1026" width="59.28515625" style="320" customWidth="1"/>
    <col min="1027" max="1027" width="16.5703125" style="320" customWidth="1"/>
    <col min="1028" max="1028" width="5.42578125" style="320" customWidth="1"/>
    <col min="1029" max="1280" width="9.140625" style="320"/>
    <col min="1281" max="1281" width="25" style="320" customWidth="1"/>
    <col min="1282" max="1282" width="59.28515625" style="320" customWidth="1"/>
    <col min="1283" max="1283" width="16.5703125" style="320" customWidth="1"/>
    <col min="1284" max="1284" width="5.42578125" style="320" customWidth="1"/>
    <col min="1285" max="1536" width="9.140625" style="320"/>
    <col min="1537" max="1537" width="25" style="320" customWidth="1"/>
    <col min="1538" max="1538" width="59.28515625" style="320" customWidth="1"/>
    <col min="1539" max="1539" width="16.5703125" style="320" customWidth="1"/>
    <col min="1540" max="1540" width="5.42578125" style="320" customWidth="1"/>
    <col min="1541" max="1792" width="9.140625" style="320"/>
    <col min="1793" max="1793" width="25" style="320" customWidth="1"/>
    <col min="1794" max="1794" width="59.28515625" style="320" customWidth="1"/>
    <col min="1795" max="1795" width="16.5703125" style="320" customWidth="1"/>
    <col min="1796" max="1796" width="5.42578125" style="320" customWidth="1"/>
    <col min="1797" max="2048" width="9.140625" style="320"/>
    <col min="2049" max="2049" width="25" style="320" customWidth="1"/>
    <col min="2050" max="2050" width="59.28515625" style="320" customWidth="1"/>
    <col min="2051" max="2051" width="16.5703125" style="320" customWidth="1"/>
    <col min="2052" max="2052" width="5.42578125" style="320" customWidth="1"/>
    <col min="2053" max="2304" width="9.140625" style="320"/>
    <col min="2305" max="2305" width="25" style="320" customWidth="1"/>
    <col min="2306" max="2306" width="59.28515625" style="320" customWidth="1"/>
    <col min="2307" max="2307" width="16.5703125" style="320" customWidth="1"/>
    <col min="2308" max="2308" width="5.42578125" style="320" customWidth="1"/>
    <col min="2309" max="2560" width="9.140625" style="320"/>
    <col min="2561" max="2561" width="25" style="320" customWidth="1"/>
    <col min="2562" max="2562" width="59.28515625" style="320" customWidth="1"/>
    <col min="2563" max="2563" width="16.5703125" style="320" customWidth="1"/>
    <col min="2564" max="2564" width="5.42578125" style="320" customWidth="1"/>
    <col min="2565" max="2816" width="9.140625" style="320"/>
    <col min="2817" max="2817" width="25" style="320" customWidth="1"/>
    <col min="2818" max="2818" width="59.28515625" style="320" customWidth="1"/>
    <col min="2819" max="2819" width="16.5703125" style="320" customWidth="1"/>
    <col min="2820" max="2820" width="5.42578125" style="320" customWidth="1"/>
    <col min="2821" max="3072" width="9.140625" style="320"/>
    <col min="3073" max="3073" width="25" style="320" customWidth="1"/>
    <col min="3074" max="3074" width="59.28515625" style="320" customWidth="1"/>
    <col min="3075" max="3075" width="16.5703125" style="320" customWidth="1"/>
    <col min="3076" max="3076" width="5.42578125" style="320" customWidth="1"/>
    <col min="3077" max="3328" width="9.140625" style="320"/>
    <col min="3329" max="3329" width="25" style="320" customWidth="1"/>
    <col min="3330" max="3330" width="59.28515625" style="320" customWidth="1"/>
    <col min="3331" max="3331" width="16.5703125" style="320" customWidth="1"/>
    <col min="3332" max="3332" width="5.42578125" style="320" customWidth="1"/>
    <col min="3333" max="3584" width="9.140625" style="320"/>
    <col min="3585" max="3585" width="25" style="320" customWidth="1"/>
    <col min="3586" max="3586" width="59.28515625" style="320" customWidth="1"/>
    <col min="3587" max="3587" width="16.5703125" style="320" customWidth="1"/>
    <col min="3588" max="3588" width="5.42578125" style="320" customWidth="1"/>
    <col min="3589" max="3840" width="9.140625" style="320"/>
    <col min="3841" max="3841" width="25" style="320" customWidth="1"/>
    <col min="3842" max="3842" width="59.28515625" style="320" customWidth="1"/>
    <col min="3843" max="3843" width="16.5703125" style="320" customWidth="1"/>
    <col min="3844" max="3844" width="5.42578125" style="320" customWidth="1"/>
    <col min="3845" max="4096" width="9.140625" style="320"/>
    <col min="4097" max="4097" width="25" style="320" customWidth="1"/>
    <col min="4098" max="4098" width="59.28515625" style="320" customWidth="1"/>
    <col min="4099" max="4099" width="16.5703125" style="320" customWidth="1"/>
    <col min="4100" max="4100" width="5.42578125" style="320" customWidth="1"/>
    <col min="4101" max="4352" width="9.140625" style="320"/>
    <col min="4353" max="4353" width="25" style="320" customWidth="1"/>
    <col min="4354" max="4354" width="59.28515625" style="320" customWidth="1"/>
    <col min="4355" max="4355" width="16.5703125" style="320" customWidth="1"/>
    <col min="4356" max="4356" width="5.42578125" style="320" customWidth="1"/>
    <col min="4357" max="4608" width="9.140625" style="320"/>
    <col min="4609" max="4609" width="25" style="320" customWidth="1"/>
    <col min="4610" max="4610" width="59.28515625" style="320" customWidth="1"/>
    <col min="4611" max="4611" width="16.5703125" style="320" customWidth="1"/>
    <col min="4612" max="4612" width="5.42578125" style="320" customWidth="1"/>
    <col min="4613" max="4864" width="9.140625" style="320"/>
    <col min="4865" max="4865" width="25" style="320" customWidth="1"/>
    <col min="4866" max="4866" width="59.28515625" style="320" customWidth="1"/>
    <col min="4867" max="4867" width="16.5703125" style="320" customWidth="1"/>
    <col min="4868" max="4868" width="5.42578125" style="320" customWidth="1"/>
    <col min="4869" max="5120" width="9.140625" style="320"/>
    <col min="5121" max="5121" width="25" style="320" customWidth="1"/>
    <col min="5122" max="5122" width="59.28515625" style="320" customWidth="1"/>
    <col min="5123" max="5123" width="16.5703125" style="320" customWidth="1"/>
    <col min="5124" max="5124" width="5.42578125" style="320" customWidth="1"/>
    <col min="5125" max="5376" width="9.140625" style="320"/>
    <col min="5377" max="5377" width="25" style="320" customWidth="1"/>
    <col min="5378" max="5378" width="59.28515625" style="320" customWidth="1"/>
    <col min="5379" max="5379" width="16.5703125" style="320" customWidth="1"/>
    <col min="5380" max="5380" width="5.42578125" style="320" customWidth="1"/>
    <col min="5381" max="5632" width="9.140625" style="320"/>
    <col min="5633" max="5633" width="25" style="320" customWidth="1"/>
    <col min="5634" max="5634" width="59.28515625" style="320" customWidth="1"/>
    <col min="5635" max="5635" width="16.5703125" style="320" customWidth="1"/>
    <col min="5636" max="5636" width="5.42578125" style="320" customWidth="1"/>
    <col min="5637" max="5888" width="9.140625" style="320"/>
    <col min="5889" max="5889" width="25" style="320" customWidth="1"/>
    <col min="5890" max="5890" width="59.28515625" style="320" customWidth="1"/>
    <col min="5891" max="5891" width="16.5703125" style="320" customWidth="1"/>
    <col min="5892" max="5892" width="5.42578125" style="320" customWidth="1"/>
    <col min="5893" max="6144" width="9.140625" style="320"/>
    <col min="6145" max="6145" width="25" style="320" customWidth="1"/>
    <col min="6146" max="6146" width="59.28515625" style="320" customWidth="1"/>
    <col min="6147" max="6147" width="16.5703125" style="320" customWidth="1"/>
    <col min="6148" max="6148" width="5.42578125" style="320" customWidth="1"/>
    <col min="6149" max="6400" width="9.140625" style="320"/>
    <col min="6401" max="6401" width="25" style="320" customWidth="1"/>
    <col min="6402" max="6402" width="59.28515625" style="320" customWidth="1"/>
    <col min="6403" max="6403" width="16.5703125" style="320" customWidth="1"/>
    <col min="6404" max="6404" width="5.42578125" style="320" customWidth="1"/>
    <col min="6405" max="6656" width="9.140625" style="320"/>
    <col min="6657" max="6657" width="25" style="320" customWidth="1"/>
    <col min="6658" max="6658" width="59.28515625" style="320" customWidth="1"/>
    <col min="6659" max="6659" width="16.5703125" style="320" customWidth="1"/>
    <col min="6660" max="6660" width="5.42578125" style="320" customWidth="1"/>
    <col min="6661" max="6912" width="9.140625" style="320"/>
    <col min="6913" max="6913" width="25" style="320" customWidth="1"/>
    <col min="6914" max="6914" width="59.28515625" style="320" customWidth="1"/>
    <col min="6915" max="6915" width="16.5703125" style="320" customWidth="1"/>
    <col min="6916" max="6916" width="5.42578125" style="320" customWidth="1"/>
    <col min="6917" max="7168" width="9.140625" style="320"/>
    <col min="7169" max="7169" width="25" style="320" customWidth="1"/>
    <col min="7170" max="7170" width="59.28515625" style="320" customWidth="1"/>
    <col min="7171" max="7171" width="16.5703125" style="320" customWidth="1"/>
    <col min="7172" max="7172" width="5.42578125" style="320" customWidth="1"/>
    <col min="7173" max="7424" width="9.140625" style="320"/>
    <col min="7425" max="7425" width="25" style="320" customWidth="1"/>
    <col min="7426" max="7426" width="59.28515625" style="320" customWidth="1"/>
    <col min="7427" max="7427" width="16.5703125" style="320" customWidth="1"/>
    <col min="7428" max="7428" width="5.42578125" style="320" customWidth="1"/>
    <col min="7429" max="7680" width="9.140625" style="320"/>
    <col min="7681" max="7681" width="25" style="320" customWidth="1"/>
    <col min="7682" max="7682" width="59.28515625" style="320" customWidth="1"/>
    <col min="7683" max="7683" width="16.5703125" style="320" customWidth="1"/>
    <col min="7684" max="7684" width="5.42578125" style="320" customWidth="1"/>
    <col min="7685" max="7936" width="9.140625" style="320"/>
    <col min="7937" max="7937" width="25" style="320" customWidth="1"/>
    <col min="7938" max="7938" width="59.28515625" style="320" customWidth="1"/>
    <col min="7939" max="7939" width="16.5703125" style="320" customWidth="1"/>
    <col min="7940" max="7940" width="5.42578125" style="320" customWidth="1"/>
    <col min="7941" max="8192" width="9.140625" style="320"/>
    <col min="8193" max="8193" width="25" style="320" customWidth="1"/>
    <col min="8194" max="8194" width="59.28515625" style="320" customWidth="1"/>
    <col min="8195" max="8195" width="16.5703125" style="320" customWidth="1"/>
    <col min="8196" max="8196" width="5.42578125" style="320" customWidth="1"/>
    <col min="8197" max="8448" width="9.140625" style="320"/>
    <col min="8449" max="8449" width="25" style="320" customWidth="1"/>
    <col min="8450" max="8450" width="59.28515625" style="320" customWidth="1"/>
    <col min="8451" max="8451" width="16.5703125" style="320" customWidth="1"/>
    <col min="8452" max="8452" width="5.42578125" style="320" customWidth="1"/>
    <col min="8453" max="8704" width="9.140625" style="320"/>
    <col min="8705" max="8705" width="25" style="320" customWidth="1"/>
    <col min="8706" max="8706" width="59.28515625" style="320" customWidth="1"/>
    <col min="8707" max="8707" width="16.5703125" style="320" customWidth="1"/>
    <col min="8708" max="8708" width="5.42578125" style="320" customWidth="1"/>
    <col min="8709" max="8960" width="9.140625" style="320"/>
    <col min="8961" max="8961" width="25" style="320" customWidth="1"/>
    <col min="8962" max="8962" width="59.28515625" style="320" customWidth="1"/>
    <col min="8963" max="8963" width="16.5703125" style="320" customWidth="1"/>
    <col min="8964" max="8964" width="5.42578125" style="320" customWidth="1"/>
    <col min="8965" max="9216" width="9.140625" style="320"/>
    <col min="9217" max="9217" width="25" style="320" customWidth="1"/>
    <col min="9218" max="9218" width="59.28515625" style="320" customWidth="1"/>
    <col min="9219" max="9219" width="16.5703125" style="320" customWidth="1"/>
    <col min="9220" max="9220" width="5.42578125" style="320" customWidth="1"/>
    <col min="9221" max="9472" width="9.140625" style="320"/>
    <col min="9473" max="9473" width="25" style="320" customWidth="1"/>
    <col min="9474" max="9474" width="59.28515625" style="320" customWidth="1"/>
    <col min="9475" max="9475" width="16.5703125" style="320" customWidth="1"/>
    <col min="9476" max="9476" width="5.42578125" style="320" customWidth="1"/>
    <col min="9477" max="9728" width="9.140625" style="320"/>
    <col min="9729" max="9729" width="25" style="320" customWidth="1"/>
    <col min="9730" max="9730" width="59.28515625" style="320" customWidth="1"/>
    <col min="9731" max="9731" width="16.5703125" style="320" customWidth="1"/>
    <col min="9732" max="9732" width="5.42578125" style="320" customWidth="1"/>
    <col min="9733" max="9984" width="9.140625" style="320"/>
    <col min="9985" max="9985" width="25" style="320" customWidth="1"/>
    <col min="9986" max="9986" width="59.28515625" style="320" customWidth="1"/>
    <col min="9987" max="9987" width="16.5703125" style="320" customWidth="1"/>
    <col min="9988" max="9988" width="5.42578125" style="320" customWidth="1"/>
    <col min="9989" max="10240" width="9.140625" style="320"/>
    <col min="10241" max="10241" width="25" style="320" customWidth="1"/>
    <col min="10242" max="10242" width="59.28515625" style="320" customWidth="1"/>
    <col min="10243" max="10243" width="16.5703125" style="320" customWidth="1"/>
    <col min="10244" max="10244" width="5.42578125" style="320" customWidth="1"/>
    <col min="10245" max="10496" width="9.140625" style="320"/>
    <col min="10497" max="10497" width="25" style="320" customWidth="1"/>
    <col min="10498" max="10498" width="59.28515625" style="320" customWidth="1"/>
    <col min="10499" max="10499" width="16.5703125" style="320" customWidth="1"/>
    <col min="10500" max="10500" width="5.42578125" style="320" customWidth="1"/>
    <col min="10501" max="10752" width="9.140625" style="320"/>
    <col min="10753" max="10753" width="25" style="320" customWidth="1"/>
    <col min="10754" max="10754" width="59.28515625" style="320" customWidth="1"/>
    <col min="10755" max="10755" width="16.5703125" style="320" customWidth="1"/>
    <col min="10756" max="10756" width="5.42578125" style="320" customWidth="1"/>
    <col min="10757" max="11008" width="9.140625" style="320"/>
    <col min="11009" max="11009" width="25" style="320" customWidth="1"/>
    <col min="11010" max="11010" width="59.28515625" style="320" customWidth="1"/>
    <col min="11011" max="11011" width="16.5703125" style="320" customWidth="1"/>
    <col min="11012" max="11012" width="5.42578125" style="320" customWidth="1"/>
    <col min="11013" max="11264" width="9.140625" style="320"/>
    <col min="11265" max="11265" width="25" style="320" customWidth="1"/>
    <col min="11266" max="11266" width="59.28515625" style="320" customWidth="1"/>
    <col min="11267" max="11267" width="16.5703125" style="320" customWidth="1"/>
    <col min="11268" max="11268" width="5.42578125" style="320" customWidth="1"/>
    <col min="11269" max="11520" width="9.140625" style="320"/>
    <col min="11521" max="11521" width="25" style="320" customWidth="1"/>
    <col min="11522" max="11522" width="59.28515625" style="320" customWidth="1"/>
    <col min="11523" max="11523" width="16.5703125" style="320" customWidth="1"/>
    <col min="11524" max="11524" width="5.42578125" style="320" customWidth="1"/>
    <col min="11525" max="11776" width="9.140625" style="320"/>
    <col min="11777" max="11777" width="25" style="320" customWidth="1"/>
    <col min="11778" max="11778" width="59.28515625" style="320" customWidth="1"/>
    <col min="11779" max="11779" width="16.5703125" style="320" customWidth="1"/>
    <col min="11780" max="11780" width="5.42578125" style="320" customWidth="1"/>
    <col min="11781" max="12032" width="9.140625" style="320"/>
    <col min="12033" max="12033" width="25" style="320" customWidth="1"/>
    <col min="12034" max="12034" width="59.28515625" style="320" customWidth="1"/>
    <col min="12035" max="12035" width="16.5703125" style="320" customWidth="1"/>
    <col min="12036" max="12036" width="5.42578125" style="320" customWidth="1"/>
    <col min="12037" max="12288" width="9.140625" style="320"/>
    <col min="12289" max="12289" width="25" style="320" customWidth="1"/>
    <col min="12290" max="12290" width="59.28515625" style="320" customWidth="1"/>
    <col min="12291" max="12291" width="16.5703125" style="320" customWidth="1"/>
    <col min="12292" max="12292" width="5.42578125" style="320" customWidth="1"/>
    <col min="12293" max="12544" width="9.140625" style="320"/>
    <col min="12545" max="12545" width="25" style="320" customWidth="1"/>
    <col min="12546" max="12546" width="59.28515625" style="320" customWidth="1"/>
    <col min="12547" max="12547" width="16.5703125" style="320" customWidth="1"/>
    <col min="12548" max="12548" width="5.42578125" style="320" customWidth="1"/>
    <col min="12549" max="12800" width="9.140625" style="320"/>
    <col min="12801" max="12801" width="25" style="320" customWidth="1"/>
    <col min="12802" max="12802" width="59.28515625" style="320" customWidth="1"/>
    <col min="12803" max="12803" width="16.5703125" style="320" customWidth="1"/>
    <col min="12804" max="12804" width="5.42578125" style="320" customWidth="1"/>
    <col min="12805" max="13056" width="9.140625" style="320"/>
    <col min="13057" max="13057" width="25" style="320" customWidth="1"/>
    <col min="13058" max="13058" width="59.28515625" style="320" customWidth="1"/>
    <col min="13059" max="13059" width="16.5703125" style="320" customWidth="1"/>
    <col min="13060" max="13060" width="5.42578125" style="320" customWidth="1"/>
    <col min="13061" max="13312" width="9.140625" style="320"/>
    <col min="13313" max="13313" width="25" style="320" customWidth="1"/>
    <col min="13314" max="13314" width="59.28515625" style="320" customWidth="1"/>
    <col min="13315" max="13315" width="16.5703125" style="320" customWidth="1"/>
    <col min="13316" max="13316" width="5.42578125" style="320" customWidth="1"/>
    <col min="13317" max="13568" width="9.140625" style="320"/>
    <col min="13569" max="13569" width="25" style="320" customWidth="1"/>
    <col min="13570" max="13570" width="59.28515625" style="320" customWidth="1"/>
    <col min="13571" max="13571" width="16.5703125" style="320" customWidth="1"/>
    <col min="13572" max="13572" width="5.42578125" style="320" customWidth="1"/>
    <col min="13573" max="13824" width="9.140625" style="320"/>
    <col min="13825" max="13825" width="25" style="320" customWidth="1"/>
    <col min="13826" max="13826" width="59.28515625" style="320" customWidth="1"/>
    <col min="13827" max="13827" width="16.5703125" style="320" customWidth="1"/>
    <col min="13828" max="13828" width="5.42578125" style="320" customWidth="1"/>
    <col min="13829" max="14080" width="9.140625" style="320"/>
    <col min="14081" max="14081" width="25" style="320" customWidth="1"/>
    <col min="14082" max="14082" width="59.28515625" style="320" customWidth="1"/>
    <col min="14083" max="14083" width="16.5703125" style="320" customWidth="1"/>
    <col min="14084" max="14084" width="5.42578125" style="320" customWidth="1"/>
    <col min="14085" max="14336" width="9.140625" style="320"/>
    <col min="14337" max="14337" width="25" style="320" customWidth="1"/>
    <col min="14338" max="14338" width="59.28515625" style="320" customWidth="1"/>
    <col min="14339" max="14339" width="16.5703125" style="320" customWidth="1"/>
    <col min="14340" max="14340" width="5.42578125" style="320" customWidth="1"/>
    <col min="14341" max="14592" width="9.140625" style="320"/>
    <col min="14593" max="14593" width="25" style="320" customWidth="1"/>
    <col min="14594" max="14594" width="59.28515625" style="320" customWidth="1"/>
    <col min="14595" max="14595" width="16.5703125" style="320" customWidth="1"/>
    <col min="14596" max="14596" width="5.42578125" style="320" customWidth="1"/>
    <col min="14597" max="14848" width="9.140625" style="320"/>
    <col min="14849" max="14849" width="25" style="320" customWidth="1"/>
    <col min="14850" max="14850" width="59.28515625" style="320" customWidth="1"/>
    <col min="14851" max="14851" width="16.5703125" style="320" customWidth="1"/>
    <col min="14852" max="14852" width="5.42578125" style="320" customWidth="1"/>
    <col min="14853" max="15104" width="9.140625" style="320"/>
    <col min="15105" max="15105" width="25" style="320" customWidth="1"/>
    <col min="15106" max="15106" width="59.28515625" style="320" customWidth="1"/>
    <col min="15107" max="15107" width="16.5703125" style="320" customWidth="1"/>
    <col min="15108" max="15108" width="5.42578125" style="320" customWidth="1"/>
    <col min="15109" max="15360" width="9.140625" style="320"/>
    <col min="15361" max="15361" width="25" style="320" customWidth="1"/>
    <col min="15362" max="15362" width="59.28515625" style="320" customWidth="1"/>
    <col min="15363" max="15363" width="16.5703125" style="320" customWidth="1"/>
    <col min="15364" max="15364" width="5.42578125" style="320" customWidth="1"/>
    <col min="15365" max="15616" width="9.140625" style="320"/>
    <col min="15617" max="15617" width="25" style="320" customWidth="1"/>
    <col min="15618" max="15618" width="59.28515625" style="320" customWidth="1"/>
    <col min="15619" max="15619" width="16.5703125" style="320" customWidth="1"/>
    <col min="15620" max="15620" width="5.42578125" style="320" customWidth="1"/>
    <col min="15621" max="15872" width="9.140625" style="320"/>
    <col min="15873" max="15873" width="25" style="320" customWidth="1"/>
    <col min="15874" max="15874" width="59.28515625" style="320" customWidth="1"/>
    <col min="15875" max="15875" width="16.5703125" style="320" customWidth="1"/>
    <col min="15876" max="15876" width="5.42578125" style="320" customWidth="1"/>
    <col min="15877" max="16128" width="9.140625" style="320"/>
    <col min="16129" max="16129" width="25" style="320" customWidth="1"/>
    <col min="16130" max="16130" width="59.28515625" style="320" customWidth="1"/>
    <col min="16131" max="16131" width="16.5703125" style="320" customWidth="1"/>
    <col min="16132" max="16132" width="5.42578125" style="320" customWidth="1"/>
    <col min="16133" max="16384" width="9.140625" style="320"/>
  </cols>
  <sheetData>
    <row r="1" spans="1:4" x14ac:dyDescent="0.2">
      <c r="B1" s="624" t="s">
        <v>625</v>
      </c>
      <c r="C1" s="624"/>
      <c r="D1" s="329"/>
    </row>
    <row r="2" spans="1:4" x14ac:dyDescent="0.2">
      <c r="B2" s="624" t="s">
        <v>451</v>
      </c>
      <c r="C2" s="624"/>
      <c r="D2" s="329"/>
    </row>
    <row r="3" spans="1:4" ht="12.75" customHeight="1" x14ac:dyDescent="0.2">
      <c r="B3" s="625" t="s">
        <v>561</v>
      </c>
      <c r="C3" s="625"/>
      <c r="D3" s="330"/>
    </row>
    <row r="4" spans="1:4" x14ac:dyDescent="0.2">
      <c r="B4" s="624" t="s">
        <v>718</v>
      </c>
      <c r="C4" s="624"/>
      <c r="D4" s="329"/>
    </row>
    <row r="5" spans="1:4" ht="66.75" customHeight="1" x14ac:dyDescent="0.3">
      <c r="A5" s="626" t="s">
        <v>628</v>
      </c>
      <c r="B5" s="626"/>
      <c r="C5" s="626"/>
      <c r="D5" s="389"/>
    </row>
    <row r="6" spans="1:4" ht="14.25" customHeight="1" x14ac:dyDescent="0.3">
      <c r="A6" s="390"/>
      <c r="B6" s="391"/>
      <c r="C6" s="391"/>
      <c r="D6" s="391"/>
    </row>
    <row r="7" spans="1:4" ht="15.75" x14ac:dyDescent="0.25">
      <c r="C7" s="399" t="s">
        <v>476</v>
      </c>
    </row>
    <row r="8" spans="1:4" ht="31.5" x14ac:dyDescent="0.2">
      <c r="A8" s="324" t="s">
        <v>477</v>
      </c>
      <c r="B8" s="332" t="s">
        <v>478</v>
      </c>
      <c r="C8" s="332" t="s">
        <v>479</v>
      </c>
    </row>
    <row r="9" spans="1:4" ht="16.5" thickBot="1" x14ac:dyDescent="0.25">
      <c r="A9" s="392">
        <v>1</v>
      </c>
      <c r="B9" s="392">
        <v>2</v>
      </c>
      <c r="C9" s="392">
        <v>3</v>
      </c>
    </row>
    <row r="10" spans="1:4" ht="16.5" customHeight="1" thickBot="1" x14ac:dyDescent="0.25">
      <c r="A10" s="605" t="s">
        <v>481</v>
      </c>
      <c r="B10" s="606"/>
      <c r="C10" s="607"/>
    </row>
    <row r="11" spans="1:4" ht="79.5" thickBot="1" x14ac:dyDescent="0.25">
      <c r="A11" s="421" t="s">
        <v>285</v>
      </c>
      <c r="B11" s="422" t="s">
        <v>286</v>
      </c>
      <c r="C11" s="423">
        <v>15</v>
      </c>
    </row>
    <row r="12" spans="1:4" ht="112.5" customHeight="1" x14ac:dyDescent="0.2">
      <c r="A12" s="614" t="s">
        <v>287</v>
      </c>
      <c r="B12" s="620" t="s">
        <v>288</v>
      </c>
      <c r="C12" s="628">
        <v>15</v>
      </c>
    </row>
    <row r="13" spans="1:4" ht="13.5" customHeight="1" thickBot="1" x14ac:dyDescent="0.25">
      <c r="A13" s="627"/>
      <c r="B13" s="622"/>
      <c r="C13" s="629"/>
    </row>
    <row r="14" spans="1:4" ht="48" thickBot="1" x14ac:dyDescent="0.25">
      <c r="A14" s="424" t="s">
        <v>289</v>
      </c>
      <c r="B14" s="425" t="s">
        <v>482</v>
      </c>
      <c r="C14" s="423">
        <v>15</v>
      </c>
    </row>
    <row r="15" spans="1:4" ht="63" customHeight="1" thickBot="1" x14ac:dyDescent="0.25">
      <c r="A15" s="605" t="s">
        <v>483</v>
      </c>
      <c r="B15" s="606"/>
      <c r="C15" s="607"/>
    </row>
    <row r="16" spans="1:4" ht="46.5" customHeight="1" x14ac:dyDescent="0.2">
      <c r="A16" s="617" t="s">
        <v>295</v>
      </c>
      <c r="B16" s="620" t="s">
        <v>484</v>
      </c>
      <c r="C16" s="426"/>
    </row>
    <row r="17" spans="1:3" ht="15.75" x14ac:dyDescent="0.2">
      <c r="A17" s="618"/>
      <c r="B17" s="621"/>
      <c r="C17" s="426"/>
    </row>
    <row r="18" spans="1:3" ht="16.5" thickBot="1" x14ac:dyDescent="0.25">
      <c r="A18" s="619"/>
      <c r="B18" s="622"/>
      <c r="C18" s="427">
        <v>0.34899999999999998</v>
      </c>
    </row>
    <row r="19" spans="1:3" ht="68.25" customHeight="1" x14ac:dyDescent="0.2">
      <c r="A19" s="617" t="s">
        <v>297</v>
      </c>
      <c r="B19" s="620" t="s">
        <v>485</v>
      </c>
      <c r="C19" s="426"/>
    </row>
    <row r="20" spans="1:3" ht="15.75" x14ac:dyDescent="0.2">
      <c r="A20" s="618"/>
      <c r="B20" s="621"/>
      <c r="C20" s="426"/>
    </row>
    <row r="21" spans="1:3" ht="16.5" thickBot="1" x14ac:dyDescent="0.25">
      <c r="A21" s="619"/>
      <c r="B21" s="622"/>
      <c r="C21" s="427">
        <v>0.34899999999999998</v>
      </c>
    </row>
    <row r="22" spans="1:3" ht="79.5" thickBot="1" x14ac:dyDescent="0.25">
      <c r="A22" s="428" t="s">
        <v>299</v>
      </c>
      <c r="B22" s="422" t="s">
        <v>300</v>
      </c>
      <c r="C22" s="427"/>
    </row>
    <row r="23" spans="1:3" ht="43.5" customHeight="1" x14ac:dyDescent="0.2">
      <c r="A23" s="617" t="s">
        <v>301</v>
      </c>
      <c r="B23" s="614" t="s">
        <v>486</v>
      </c>
      <c r="C23" s="430"/>
    </row>
    <row r="24" spans="1:3" ht="18.75" x14ac:dyDescent="0.2">
      <c r="A24" s="618"/>
      <c r="B24" s="630"/>
      <c r="C24" s="431"/>
    </row>
    <row r="25" spans="1:3" ht="16.5" thickBot="1" x14ac:dyDescent="0.25">
      <c r="A25" s="619"/>
      <c r="B25" s="627"/>
      <c r="C25" s="426">
        <v>0.34899999999999998</v>
      </c>
    </row>
    <row r="26" spans="1:3" ht="16.5" thickBot="1" x14ac:dyDescent="0.25">
      <c r="A26" s="605" t="s">
        <v>487</v>
      </c>
      <c r="B26" s="606"/>
      <c r="C26" s="607"/>
    </row>
    <row r="27" spans="1:3" ht="16.5" thickBot="1" x14ac:dyDescent="0.25">
      <c r="A27" s="428" t="s">
        <v>307</v>
      </c>
      <c r="B27" s="422" t="s">
        <v>306</v>
      </c>
      <c r="C27" s="427">
        <v>50</v>
      </c>
    </row>
    <row r="28" spans="1:3" ht="32.25" thickBot="1" x14ac:dyDescent="0.25">
      <c r="A28" s="428" t="s">
        <v>308</v>
      </c>
      <c r="B28" s="422" t="s">
        <v>309</v>
      </c>
      <c r="C28" s="427">
        <v>45</v>
      </c>
    </row>
    <row r="29" spans="1:3" ht="19.5" thickBot="1" x14ac:dyDescent="0.25">
      <c r="A29" s="631" t="s">
        <v>488</v>
      </c>
      <c r="B29" s="632"/>
      <c r="C29" s="633"/>
    </row>
    <row r="30" spans="1:3" ht="33.75" customHeight="1" x14ac:dyDescent="0.2">
      <c r="A30" s="617" t="s">
        <v>314</v>
      </c>
      <c r="B30" s="620" t="s">
        <v>315</v>
      </c>
      <c r="C30" s="614">
        <v>100</v>
      </c>
    </row>
    <row r="31" spans="1:3" ht="13.5" thickBot="1" x14ac:dyDescent="0.25">
      <c r="A31" s="619"/>
      <c r="B31" s="622"/>
      <c r="C31" s="627"/>
    </row>
    <row r="32" spans="1:3" ht="18" customHeight="1" x14ac:dyDescent="0.2">
      <c r="A32" s="617" t="s">
        <v>320</v>
      </c>
      <c r="B32" s="620" t="s">
        <v>489</v>
      </c>
      <c r="C32" s="614">
        <v>100</v>
      </c>
    </row>
    <row r="33" spans="1:3" ht="13.5" thickBot="1" x14ac:dyDescent="0.25">
      <c r="A33" s="619"/>
      <c r="B33" s="622"/>
      <c r="C33" s="627"/>
    </row>
    <row r="34" spans="1:3" ht="21" customHeight="1" x14ac:dyDescent="0.2">
      <c r="A34" s="617" t="s">
        <v>324</v>
      </c>
      <c r="B34" s="620" t="s">
        <v>325</v>
      </c>
      <c r="C34" s="614">
        <v>100</v>
      </c>
    </row>
    <row r="35" spans="1:3" x14ac:dyDescent="0.2">
      <c r="A35" s="618"/>
      <c r="B35" s="621"/>
      <c r="C35" s="630"/>
    </row>
    <row r="36" spans="1:3" ht="13.5" thickBot="1" x14ac:dyDescent="0.25">
      <c r="A36" s="619"/>
      <c r="B36" s="622"/>
      <c r="C36" s="627"/>
    </row>
    <row r="37" spans="1:3" ht="16.5" thickBot="1" x14ac:dyDescent="0.25">
      <c r="A37" s="605" t="s">
        <v>490</v>
      </c>
      <c r="B37" s="606"/>
      <c r="C37" s="607"/>
    </row>
    <row r="38" spans="1:3" ht="79.5" thickBot="1" x14ac:dyDescent="0.25">
      <c r="A38" s="421" t="s">
        <v>330</v>
      </c>
      <c r="B38" s="422" t="s">
        <v>331</v>
      </c>
      <c r="C38" s="427">
        <v>100</v>
      </c>
    </row>
    <row r="39" spans="1:3" ht="95.25" thickBot="1" x14ac:dyDescent="0.25">
      <c r="A39" s="421" t="s">
        <v>491</v>
      </c>
      <c r="B39" s="422" t="s">
        <v>492</v>
      </c>
      <c r="C39" s="427">
        <v>100</v>
      </c>
    </row>
    <row r="40" spans="1:3" ht="31.5" customHeight="1" thickBot="1" x14ac:dyDescent="0.25">
      <c r="A40" s="605" t="s">
        <v>493</v>
      </c>
      <c r="B40" s="606"/>
      <c r="C40" s="607"/>
    </row>
    <row r="41" spans="1:3" ht="50.25" thickBot="1" x14ac:dyDescent="0.25">
      <c r="A41" s="421" t="s">
        <v>338</v>
      </c>
      <c r="B41" s="433" t="s">
        <v>494</v>
      </c>
      <c r="C41" s="427">
        <v>100</v>
      </c>
    </row>
    <row r="42" spans="1:3" ht="31.5" customHeight="1" thickBot="1" x14ac:dyDescent="0.25">
      <c r="A42" s="605" t="s">
        <v>495</v>
      </c>
      <c r="B42" s="606"/>
      <c r="C42" s="607"/>
    </row>
    <row r="43" spans="1:3" ht="63.75" thickBot="1" x14ac:dyDescent="0.25">
      <c r="A43" s="428" t="s">
        <v>496</v>
      </c>
      <c r="B43" s="422" t="s">
        <v>497</v>
      </c>
      <c r="C43" s="427">
        <v>100</v>
      </c>
    </row>
    <row r="44" spans="1:3" ht="15.75" x14ac:dyDescent="0.2">
      <c r="A44" s="617" t="s">
        <v>498</v>
      </c>
      <c r="B44" s="620" t="s">
        <v>499</v>
      </c>
      <c r="C44" s="426"/>
    </row>
    <row r="45" spans="1:3" ht="16.5" thickBot="1" x14ac:dyDescent="0.25">
      <c r="A45" s="619"/>
      <c r="B45" s="622"/>
      <c r="C45" s="427">
        <v>100</v>
      </c>
    </row>
    <row r="46" spans="1:3" ht="48" thickBot="1" x14ac:dyDescent="0.25">
      <c r="A46" s="428" t="s">
        <v>500</v>
      </c>
      <c r="B46" s="422" t="s">
        <v>501</v>
      </c>
      <c r="C46" s="427"/>
    </row>
    <row r="47" spans="1:3" ht="48" thickBot="1" x14ac:dyDescent="0.25">
      <c r="A47" s="434" t="s">
        <v>502</v>
      </c>
      <c r="B47" s="425" t="s">
        <v>503</v>
      </c>
      <c r="C47" s="435">
        <v>100</v>
      </c>
    </row>
    <row r="48" spans="1:3" ht="79.5" thickBot="1" x14ac:dyDescent="0.25">
      <c r="A48" s="520" t="s">
        <v>346</v>
      </c>
      <c r="B48" s="524" t="s">
        <v>613</v>
      </c>
      <c r="C48" s="429">
        <v>100</v>
      </c>
    </row>
    <row r="49" spans="1:3" ht="36.75" customHeight="1" x14ac:dyDescent="0.2">
      <c r="A49" s="617" t="s">
        <v>350</v>
      </c>
      <c r="B49" s="620" t="s">
        <v>504</v>
      </c>
      <c r="C49" s="614">
        <v>100</v>
      </c>
    </row>
    <row r="50" spans="1:3" x14ac:dyDescent="0.2">
      <c r="A50" s="618"/>
      <c r="B50" s="621"/>
      <c r="C50" s="630"/>
    </row>
    <row r="51" spans="1:3" ht="13.5" thickBot="1" x14ac:dyDescent="0.25">
      <c r="A51" s="619"/>
      <c r="B51" s="622"/>
      <c r="C51" s="627"/>
    </row>
    <row r="52" spans="1:3" ht="63.75" thickBot="1" x14ac:dyDescent="0.25">
      <c r="A52" s="434" t="s">
        <v>356</v>
      </c>
      <c r="B52" s="425" t="s">
        <v>357</v>
      </c>
      <c r="C52" s="435">
        <v>100</v>
      </c>
    </row>
    <row r="53" spans="1:3" x14ac:dyDescent="0.2">
      <c r="A53" s="617" t="s">
        <v>505</v>
      </c>
      <c r="B53" s="620" t="s">
        <v>506</v>
      </c>
      <c r="C53" s="614">
        <v>100</v>
      </c>
    </row>
    <row r="54" spans="1:3" x14ac:dyDescent="0.2">
      <c r="A54" s="618"/>
      <c r="B54" s="621"/>
      <c r="C54" s="615"/>
    </row>
    <row r="55" spans="1:3" x14ac:dyDescent="0.2">
      <c r="A55" s="618"/>
      <c r="B55" s="621"/>
      <c r="C55" s="615"/>
    </row>
    <row r="56" spans="1:3" x14ac:dyDescent="0.2">
      <c r="A56" s="618"/>
      <c r="B56" s="621"/>
      <c r="C56" s="615"/>
    </row>
    <row r="57" spans="1:3" x14ac:dyDescent="0.2">
      <c r="A57" s="618"/>
      <c r="B57" s="621"/>
      <c r="C57" s="615"/>
    </row>
    <row r="58" spans="1:3" ht="13.5" thickBot="1" x14ac:dyDescent="0.25">
      <c r="A58" s="619"/>
      <c r="B58" s="622"/>
      <c r="C58" s="616"/>
    </row>
    <row r="59" spans="1:3" x14ac:dyDescent="0.2">
      <c r="A59" s="617" t="s">
        <v>507</v>
      </c>
      <c r="B59" s="620" t="s">
        <v>508</v>
      </c>
      <c r="C59" s="614">
        <v>100</v>
      </c>
    </row>
    <row r="60" spans="1:3" x14ac:dyDescent="0.2">
      <c r="A60" s="618"/>
      <c r="B60" s="621"/>
      <c r="C60" s="615"/>
    </row>
    <row r="61" spans="1:3" ht="13.5" thickBot="1" x14ac:dyDescent="0.25">
      <c r="A61" s="619"/>
      <c r="B61" s="622"/>
      <c r="C61" s="616"/>
    </row>
    <row r="62" spans="1:3" x14ac:dyDescent="0.2">
      <c r="A62" s="617" t="s">
        <v>509</v>
      </c>
      <c r="B62" s="620" t="s">
        <v>510</v>
      </c>
      <c r="C62" s="614">
        <v>100</v>
      </c>
    </row>
    <row r="63" spans="1:3" x14ac:dyDescent="0.2">
      <c r="A63" s="618"/>
      <c r="B63" s="621"/>
      <c r="C63" s="615"/>
    </row>
    <row r="64" spans="1:3" x14ac:dyDescent="0.2">
      <c r="A64" s="618"/>
      <c r="B64" s="621"/>
      <c r="C64" s="615"/>
    </row>
    <row r="65" spans="1:3" x14ac:dyDescent="0.2">
      <c r="A65" s="618"/>
      <c r="B65" s="621"/>
      <c r="C65" s="615"/>
    </row>
    <row r="66" spans="1:3" x14ac:dyDescent="0.2">
      <c r="A66" s="618"/>
      <c r="B66" s="621"/>
      <c r="C66" s="615"/>
    </row>
    <row r="67" spans="1:3" ht="13.5" thickBot="1" x14ac:dyDescent="0.25">
      <c r="A67" s="619"/>
      <c r="B67" s="622"/>
      <c r="C67" s="616"/>
    </row>
    <row r="68" spans="1:3" ht="16.5" thickBot="1" x14ac:dyDescent="0.25">
      <c r="A68" s="605" t="s">
        <v>511</v>
      </c>
      <c r="B68" s="606"/>
      <c r="C68" s="607"/>
    </row>
    <row r="69" spans="1:3" ht="32.25" thickBot="1" x14ac:dyDescent="0.25">
      <c r="A69" s="421" t="s">
        <v>512</v>
      </c>
      <c r="B69" s="422" t="s">
        <v>513</v>
      </c>
      <c r="C69" s="427">
        <v>100</v>
      </c>
    </row>
    <row r="70" spans="1:3" ht="15.75" customHeight="1" x14ac:dyDescent="0.2">
      <c r="A70" s="608" t="s">
        <v>514</v>
      </c>
      <c r="B70" s="609"/>
      <c r="C70" s="610"/>
    </row>
    <row r="71" spans="1:3" ht="16.5" thickBot="1" x14ac:dyDescent="0.25">
      <c r="A71" s="611" t="s">
        <v>515</v>
      </c>
      <c r="B71" s="612"/>
      <c r="C71" s="613"/>
    </row>
    <row r="72" spans="1:3" ht="63.75" thickBot="1" x14ac:dyDescent="0.25">
      <c r="A72" s="421" t="s">
        <v>516</v>
      </c>
      <c r="B72" s="422" t="s">
        <v>517</v>
      </c>
      <c r="C72" s="427">
        <v>100</v>
      </c>
    </row>
    <row r="73" spans="1:3" ht="32.25" thickBot="1" x14ac:dyDescent="0.25">
      <c r="A73" s="436" t="s">
        <v>518</v>
      </c>
      <c r="B73" s="422" t="s">
        <v>519</v>
      </c>
      <c r="C73" s="427">
        <v>100</v>
      </c>
    </row>
    <row r="74" spans="1:3" ht="48" thickBot="1" x14ac:dyDescent="0.25">
      <c r="A74" s="436" t="s">
        <v>364</v>
      </c>
      <c r="B74" s="422" t="s">
        <v>365</v>
      </c>
      <c r="C74" s="427">
        <v>100</v>
      </c>
    </row>
    <row r="75" spans="1:3" ht="32.25" thickBot="1" x14ac:dyDescent="0.25">
      <c r="A75" s="437" t="s">
        <v>368</v>
      </c>
      <c r="B75" s="438" t="s">
        <v>369</v>
      </c>
      <c r="C75" s="435">
        <v>100</v>
      </c>
    </row>
    <row r="76" spans="1:3" ht="15.75" customHeight="1" x14ac:dyDescent="0.2">
      <c r="A76" s="608" t="s">
        <v>520</v>
      </c>
      <c r="B76" s="609"/>
      <c r="C76" s="610"/>
    </row>
    <row r="77" spans="1:3" ht="16.5" thickBot="1" x14ac:dyDescent="0.25">
      <c r="A77" s="611" t="s">
        <v>521</v>
      </c>
      <c r="B77" s="612"/>
      <c r="C77" s="613"/>
    </row>
    <row r="78" spans="1:3" ht="32.25" thickBot="1" x14ac:dyDescent="0.25">
      <c r="A78" s="421" t="s">
        <v>522</v>
      </c>
      <c r="B78" s="422" t="s">
        <v>523</v>
      </c>
      <c r="C78" s="427"/>
    </row>
    <row r="79" spans="1:3" ht="90.75" thickBot="1" x14ac:dyDescent="0.25">
      <c r="A79" s="424" t="s">
        <v>524</v>
      </c>
      <c r="B79" s="439" t="s">
        <v>525</v>
      </c>
      <c r="C79" s="435">
        <v>100</v>
      </c>
    </row>
    <row r="80" spans="1:3" ht="90.75" thickBot="1" x14ac:dyDescent="0.25">
      <c r="A80" s="424" t="s">
        <v>376</v>
      </c>
      <c r="B80" s="439" t="s">
        <v>526</v>
      </c>
      <c r="C80" s="435">
        <v>100</v>
      </c>
    </row>
    <row r="81" spans="1:3" ht="90.75" thickBot="1" x14ac:dyDescent="0.25">
      <c r="A81" s="421" t="s">
        <v>527</v>
      </c>
      <c r="B81" s="440" t="s">
        <v>528</v>
      </c>
      <c r="C81" s="427">
        <v>100</v>
      </c>
    </row>
    <row r="82" spans="1:3" ht="111" thickBot="1" x14ac:dyDescent="0.25">
      <c r="A82" s="424" t="s">
        <v>529</v>
      </c>
      <c r="B82" s="425" t="s">
        <v>530</v>
      </c>
      <c r="C82" s="435">
        <v>100</v>
      </c>
    </row>
    <row r="83" spans="1:3" ht="63.75" thickBot="1" x14ac:dyDescent="0.25">
      <c r="A83" s="421" t="s">
        <v>531</v>
      </c>
      <c r="B83" s="422" t="s">
        <v>532</v>
      </c>
      <c r="C83" s="427">
        <v>100</v>
      </c>
    </row>
    <row r="84" spans="1:3" ht="49.5" customHeight="1" x14ac:dyDescent="0.2">
      <c r="A84" s="614" t="s">
        <v>533</v>
      </c>
      <c r="B84" s="620" t="s">
        <v>534</v>
      </c>
      <c r="C84" s="614">
        <v>100</v>
      </c>
    </row>
    <row r="85" spans="1:3" ht="13.5" customHeight="1" thickBot="1" x14ac:dyDescent="0.25">
      <c r="A85" s="627"/>
      <c r="B85" s="622"/>
      <c r="C85" s="627"/>
    </row>
    <row r="86" spans="1:3" ht="13.5" customHeight="1" x14ac:dyDescent="0.2">
      <c r="A86" s="614" t="s">
        <v>535</v>
      </c>
      <c r="B86" s="620" t="s">
        <v>536</v>
      </c>
      <c r="C86" s="614">
        <v>100</v>
      </c>
    </row>
    <row r="87" spans="1:3" ht="13.5" customHeight="1" x14ac:dyDescent="0.2">
      <c r="A87" s="630"/>
      <c r="B87" s="621"/>
      <c r="C87" s="615"/>
    </row>
    <row r="88" spans="1:3" ht="13.5" customHeight="1" thickBot="1" x14ac:dyDescent="0.25">
      <c r="A88" s="627"/>
      <c r="B88" s="622"/>
      <c r="C88" s="616"/>
    </row>
    <row r="89" spans="1:3" x14ac:dyDescent="0.2">
      <c r="A89" s="614" t="s">
        <v>382</v>
      </c>
      <c r="B89" s="620" t="s">
        <v>383</v>
      </c>
      <c r="C89" s="614">
        <v>100</v>
      </c>
    </row>
    <row r="90" spans="1:3" x14ac:dyDescent="0.2">
      <c r="A90" s="630"/>
      <c r="B90" s="621"/>
      <c r="C90" s="615"/>
    </row>
    <row r="91" spans="1:3" ht="34.5" customHeight="1" thickBot="1" x14ac:dyDescent="0.25">
      <c r="A91" s="627"/>
      <c r="B91" s="622"/>
      <c r="C91" s="616"/>
    </row>
    <row r="92" spans="1:3" ht="16.5" thickBot="1" x14ac:dyDescent="0.25">
      <c r="A92" s="605" t="s">
        <v>537</v>
      </c>
      <c r="B92" s="606"/>
      <c r="C92" s="607"/>
    </row>
    <row r="93" spans="1:3" ht="48" thickBot="1" x14ac:dyDescent="0.25">
      <c r="A93" s="436" t="s">
        <v>388</v>
      </c>
      <c r="B93" s="422" t="s">
        <v>538</v>
      </c>
      <c r="C93" s="427">
        <v>100</v>
      </c>
    </row>
    <row r="94" spans="1:3" ht="16.5" thickBot="1" x14ac:dyDescent="0.25">
      <c r="A94" s="605" t="s">
        <v>539</v>
      </c>
      <c r="B94" s="606"/>
      <c r="C94" s="607"/>
    </row>
    <row r="95" spans="1:3" ht="48" thickBot="1" x14ac:dyDescent="0.25">
      <c r="A95" s="421" t="s">
        <v>540</v>
      </c>
      <c r="B95" s="422" t="s">
        <v>541</v>
      </c>
      <c r="C95" s="427">
        <v>100</v>
      </c>
    </row>
    <row r="96" spans="1:3" ht="63.75" thickBot="1" x14ac:dyDescent="0.25">
      <c r="A96" s="421" t="s">
        <v>542</v>
      </c>
      <c r="B96" s="422" t="s">
        <v>543</v>
      </c>
      <c r="C96" s="427">
        <v>100</v>
      </c>
    </row>
    <row r="97" spans="1:3" ht="79.5" thickBot="1" x14ac:dyDescent="0.25">
      <c r="A97" s="436" t="s">
        <v>544</v>
      </c>
      <c r="B97" s="441" t="s">
        <v>545</v>
      </c>
      <c r="C97" s="427">
        <v>100</v>
      </c>
    </row>
    <row r="98" spans="1:3" ht="63.75" thickBot="1" x14ac:dyDescent="0.25">
      <c r="A98" s="437" t="s">
        <v>546</v>
      </c>
      <c r="B98" s="438" t="s">
        <v>547</v>
      </c>
      <c r="C98" s="435">
        <v>100</v>
      </c>
    </row>
    <row r="99" spans="1:3" ht="48" thickBot="1" x14ac:dyDescent="0.25">
      <c r="A99" s="436" t="s">
        <v>548</v>
      </c>
      <c r="B99" s="441" t="s">
        <v>549</v>
      </c>
      <c r="C99" s="427">
        <v>100</v>
      </c>
    </row>
    <row r="100" spans="1:3" ht="48" thickBot="1" x14ac:dyDescent="0.25">
      <c r="A100" s="436" t="s">
        <v>550</v>
      </c>
      <c r="B100" s="441" t="s">
        <v>551</v>
      </c>
      <c r="C100" s="427">
        <v>100</v>
      </c>
    </row>
    <row r="101" spans="1:3" ht="63.75" thickBot="1" x14ac:dyDescent="0.25">
      <c r="A101" s="421" t="s">
        <v>552</v>
      </c>
      <c r="B101" s="422" t="s">
        <v>553</v>
      </c>
      <c r="C101" s="427">
        <v>100</v>
      </c>
    </row>
    <row r="102" spans="1:3" ht="63.75" thickBot="1" x14ac:dyDescent="0.25">
      <c r="A102" s="421" t="s">
        <v>554</v>
      </c>
      <c r="B102" s="422" t="s">
        <v>555</v>
      </c>
      <c r="C102" s="427">
        <v>100</v>
      </c>
    </row>
    <row r="103" spans="1:3" ht="75.75" thickBot="1" x14ac:dyDescent="0.25">
      <c r="A103" s="421" t="s">
        <v>556</v>
      </c>
      <c r="B103" s="440" t="s">
        <v>557</v>
      </c>
      <c r="C103" s="427">
        <v>100</v>
      </c>
    </row>
    <row r="104" spans="1:3" ht="75.75" thickBot="1" x14ac:dyDescent="0.25">
      <c r="A104" s="436" t="s">
        <v>558</v>
      </c>
      <c r="B104" s="440" t="s">
        <v>559</v>
      </c>
      <c r="C104" s="427">
        <v>100</v>
      </c>
    </row>
    <row r="105" spans="1:3" ht="48" thickBot="1" x14ac:dyDescent="0.25">
      <c r="A105" s="424" t="s">
        <v>394</v>
      </c>
      <c r="B105" s="425" t="s">
        <v>395</v>
      </c>
      <c r="C105" s="435">
        <v>100</v>
      </c>
    </row>
    <row r="106" spans="1:3" ht="16.5" thickBot="1" x14ac:dyDescent="0.25">
      <c r="A106" s="605" t="s">
        <v>560</v>
      </c>
      <c r="B106" s="606"/>
      <c r="C106" s="607"/>
    </row>
    <row r="107" spans="1:3" ht="32.25" thickBot="1" x14ac:dyDescent="0.25">
      <c r="A107" s="421" t="s">
        <v>400</v>
      </c>
      <c r="B107" s="422" t="s">
        <v>401</v>
      </c>
      <c r="C107" s="427">
        <v>100</v>
      </c>
    </row>
    <row r="108" spans="1:3" ht="32.25" thickBot="1" x14ac:dyDescent="0.25">
      <c r="A108" s="421" t="s">
        <v>404</v>
      </c>
      <c r="B108" s="422" t="s">
        <v>405</v>
      </c>
      <c r="C108" s="427">
        <v>100</v>
      </c>
    </row>
    <row r="109" spans="1:3" ht="34.5" customHeight="1" x14ac:dyDescent="0.25">
      <c r="A109" s="623" t="s">
        <v>480</v>
      </c>
      <c r="B109" s="623"/>
      <c r="C109" s="623"/>
    </row>
    <row r="110" spans="1:3" ht="47.25" x14ac:dyDescent="0.2">
      <c r="A110" s="393" t="s">
        <v>670</v>
      </c>
      <c r="B110" s="394" t="s">
        <v>454</v>
      </c>
      <c r="C110" s="392">
        <v>100</v>
      </c>
    </row>
    <row r="111" spans="1:3" ht="47.25" x14ac:dyDescent="0.2">
      <c r="A111" s="393" t="s">
        <v>671</v>
      </c>
      <c r="B111" s="394" t="s">
        <v>455</v>
      </c>
      <c r="C111" s="392">
        <v>100</v>
      </c>
    </row>
    <row r="112" spans="1:3" ht="31.5" x14ac:dyDescent="0.2">
      <c r="A112" s="393" t="s">
        <v>673</v>
      </c>
      <c r="B112" s="394" t="s">
        <v>659</v>
      </c>
      <c r="C112" s="392">
        <v>100</v>
      </c>
    </row>
    <row r="113" spans="1:3" ht="47.25" x14ac:dyDescent="0.2">
      <c r="A113" s="393" t="s">
        <v>674</v>
      </c>
      <c r="B113" s="394" t="s">
        <v>416</v>
      </c>
      <c r="C113" s="392">
        <v>100</v>
      </c>
    </row>
    <row r="114" spans="1:3" ht="78.75" x14ac:dyDescent="0.2">
      <c r="A114" s="393" t="s">
        <v>684</v>
      </c>
      <c r="B114" s="394" t="s">
        <v>456</v>
      </c>
      <c r="C114" s="392">
        <v>100</v>
      </c>
    </row>
    <row r="115" spans="1:3" ht="63" x14ac:dyDescent="0.2">
      <c r="A115" s="393" t="s">
        <v>685</v>
      </c>
      <c r="B115" s="394" t="s">
        <v>457</v>
      </c>
      <c r="C115" s="392">
        <v>100</v>
      </c>
    </row>
    <row r="116" spans="1:3" ht="22.5" customHeight="1" x14ac:dyDescent="0.2">
      <c r="A116" s="393" t="s">
        <v>686</v>
      </c>
      <c r="B116" s="394" t="s">
        <v>458</v>
      </c>
      <c r="C116" s="392">
        <v>100</v>
      </c>
    </row>
    <row r="117" spans="1:3" ht="37.5" customHeight="1" x14ac:dyDescent="0.2">
      <c r="A117" s="393" t="s">
        <v>687</v>
      </c>
      <c r="B117" s="394" t="s">
        <v>459</v>
      </c>
      <c r="C117" s="392">
        <v>100</v>
      </c>
    </row>
    <row r="118" spans="1:3" ht="47.25" x14ac:dyDescent="0.2">
      <c r="A118" s="393" t="s">
        <v>679</v>
      </c>
      <c r="B118" s="394" t="s">
        <v>421</v>
      </c>
      <c r="C118" s="392">
        <v>100</v>
      </c>
    </row>
    <row r="119" spans="1:3" ht="47.25" x14ac:dyDescent="0.2">
      <c r="A119" s="393" t="s">
        <v>677</v>
      </c>
      <c r="B119" s="394" t="s">
        <v>419</v>
      </c>
      <c r="C119" s="392">
        <v>100</v>
      </c>
    </row>
    <row r="120" spans="1:3" ht="21" customHeight="1" x14ac:dyDescent="0.2">
      <c r="A120" s="393" t="s">
        <v>688</v>
      </c>
      <c r="B120" s="394" t="s">
        <v>460</v>
      </c>
      <c r="C120" s="392">
        <v>100</v>
      </c>
    </row>
    <row r="121" spans="1:3" ht="78.75" x14ac:dyDescent="0.2">
      <c r="A121" s="395" t="s">
        <v>689</v>
      </c>
      <c r="B121" s="396" t="s">
        <v>461</v>
      </c>
      <c r="C121" s="392">
        <v>100</v>
      </c>
    </row>
    <row r="122" spans="1:3" ht="47.25" x14ac:dyDescent="0.2">
      <c r="A122" s="395" t="s">
        <v>690</v>
      </c>
      <c r="B122" s="396" t="s">
        <v>462</v>
      </c>
      <c r="C122" s="392">
        <v>100</v>
      </c>
    </row>
    <row r="123" spans="1:3" ht="63" x14ac:dyDescent="0.2">
      <c r="A123" s="395" t="s">
        <v>691</v>
      </c>
      <c r="B123" s="396" t="s">
        <v>463</v>
      </c>
      <c r="C123" s="392">
        <v>100</v>
      </c>
    </row>
    <row r="124" spans="1:3" ht="63" x14ac:dyDescent="0.2">
      <c r="A124" s="395" t="s">
        <v>692</v>
      </c>
      <c r="B124" s="396" t="s">
        <v>427</v>
      </c>
      <c r="C124" s="392">
        <v>100</v>
      </c>
    </row>
    <row r="125" spans="1:3" ht="31.5" x14ac:dyDescent="0.2">
      <c r="A125" s="395" t="s">
        <v>693</v>
      </c>
      <c r="B125" s="396" t="s">
        <v>429</v>
      </c>
      <c r="C125" s="392">
        <v>100</v>
      </c>
    </row>
    <row r="126" spans="1:3" ht="47.25" x14ac:dyDescent="0.2">
      <c r="A126" s="393" t="s">
        <v>694</v>
      </c>
      <c r="B126" s="394" t="s">
        <v>435</v>
      </c>
      <c r="C126" s="392">
        <v>100</v>
      </c>
    </row>
    <row r="127" spans="1:3" ht="63" x14ac:dyDescent="0.2">
      <c r="A127" s="393" t="s">
        <v>695</v>
      </c>
      <c r="B127" s="394" t="s">
        <v>437</v>
      </c>
      <c r="C127" s="392">
        <v>100</v>
      </c>
    </row>
    <row r="128" spans="1:3" ht="115.5" customHeight="1" x14ac:dyDescent="0.2">
      <c r="A128" s="393" t="s">
        <v>696</v>
      </c>
      <c r="B128" s="394" t="s">
        <v>464</v>
      </c>
      <c r="C128" s="392">
        <v>100</v>
      </c>
    </row>
    <row r="129" spans="1:3" ht="97.5" customHeight="1" x14ac:dyDescent="0.2">
      <c r="A129" s="393" t="s">
        <v>697</v>
      </c>
      <c r="B129" s="394" t="s">
        <v>465</v>
      </c>
      <c r="C129" s="392">
        <v>100</v>
      </c>
    </row>
    <row r="130" spans="1:3" ht="94.5" x14ac:dyDescent="0.2">
      <c r="A130" s="393" t="s">
        <v>698</v>
      </c>
      <c r="B130" s="394" t="s">
        <v>466</v>
      </c>
      <c r="C130" s="392">
        <v>100</v>
      </c>
    </row>
    <row r="131" spans="1:3" ht="63" x14ac:dyDescent="0.2">
      <c r="A131" s="393" t="s">
        <v>699</v>
      </c>
      <c r="B131" s="394" t="s">
        <v>467</v>
      </c>
      <c r="C131" s="392">
        <v>100</v>
      </c>
    </row>
    <row r="132" spans="1:3" ht="63" x14ac:dyDescent="0.2">
      <c r="A132" s="393" t="s">
        <v>700</v>
      </c>
      <c r="B132" s="394" t="s">
        <v>468</v>
      </c>
      <c r="C132" s="392">
        <v>100</v>
      </c>
    </row>
    <row r="133" spans="1:3" ht="63" x14ac:dyDescent="0.2">
      <c r="A133" s="393" t="s">
        <v>680</v>
      </c>
      <c r="B133" s="394" t="s">
        <v>660</v>
      </c>
      <c r="C133" s="392">
        <v>100</v>
      </c>
    </row>
    <row r="134" spans="1:3" ht="81" customHeight="1" x14ac:dyDescent="0.2">
      <c r="A134" s="393" t="s">
        <v>701</v>
      </c>
      <c r="B134" s="394" t="s">
        <v>469</v>
      </c>
      <c r="C134" s="392">
        <v>100</v>
      </c>
    </row>
    <row r="135" spans="1:3" ht="78.75" x14ac:dyDescent="0.2">
      <c r="A135" s="393" t="s">
        <v>702</v>
      </c>
      <c r="B135" s="394" t="s">
        <v>470</v>
      </c>
      <c r="C135" s="392">
        <v>100</v>
      </c>
    </row>
    <row r="136" spans="1:3" ht="47.25" x14ac:dyDescent="0.2">
      <c r="A136" s="393" t="s">
        <v>703</v>
      </c>
      <c r="B136" s="394" t="s">
        <v>612</v>
      </c>
      <c r="C136" s="392">
        <v>100</v>
      </c>
    </row>
    <row r="137" spans="1:3" ht="94.5" x14ac:dyDescent="0.2">
      <c r="A137" s="393" t="s">
        <v>704</v>
      </c>
      <c r="B137" s="394" t="s">
        <v>614</v>
      </c>
      <c r="C137" s="392">
        <v>100</v>
      </c>
    </row>
    <row r="138" spans="1:3" ht="31.5" x14ac:dyDescent="0.2">
      <c r="A138" s="395" t="s">
        <v>683</v>
      </c>
      <c r="B138" s="396" t="s">
        <v>448</v>
      </c>
      <c r="C138" s="392">
        <v>100</v>
      </c>
    </row>
    <row r="139" spans="1:3" ht="47.25" x14ac:dyDescent="0.2">
      <c r="A139" s="397" t="s">
        <v>705</v>
      </c>
      <c r="B139" s="398" t="s">
        <v>472</v>
      </c>
      <c r="C139" s="392">
        <v>100</v>
      </c>
    </row>
    <row r="140" spans="1:3" ht="31.5" x14ac:dyDescent="0.2">
      <c r="A140" s="393" t="s">
        <v>707</v>
      </c>
      <c r="B140" s="398" t="s">
        <v>473</v>
      </c>
      <c r="C140" s="392">
        <v>100</v>
      </c>
    </row>
    <row r="141" spans="1:3" ht="63" x14ac:dyDescent="0.2">
      <c r="A141" s="397" t="s">
        <v>706</v>
      </c>
      <c r="B141" s="398" t="s">
        <v>474</v>
      </c>
      <c r="C141" s="392">
        <v>100</v>
      </c>
    </row>
    <row r="142" spans="1:3" ht="63" x14ac:dyDescent="0.2">
      <c r="A142" s="397" t="s">
        <v>709</v>
      </c>
      <c r="B142" s="398" t="s">
        <v>475</v>
      </c>
      <c r="C142" s="392">
        <v>100</v>
      </c>
    </row>
    <row r="143" spans="1:3" ht="31.5" x14ac:dyDescent="0.2">
      <c r="A143" s="395" t="s">
        <v>708</v>
      </c>
      <c r="B143" s="396" t="s">
        <v>471</v>
      </c>
      <c r="C143" s="392">
        <v>100</v>
      </c>
    </row>
  </sheetData>
  <mergeCells count="62"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  <mergeCell ref="A49:A51"/>
    <mergeCell ref="B49:B51"/>
    <mergeCell ref="C49:C51"/>
    <mergeCell ref="A53:A58"/>
    <mergeCell ref="B53:B58"/>
    <mergeCell ref="C53:C58"/>
    <mergeCell ref="A37:C37"/>
    <mergeCell ref="A40:C40"/>
    <mergeCell ref="A42:C42"/>
    <mergeCell ref="A44:A45"/>
    <mergeCell ref="B44:B45"/>
    <mergeCell ref="A32:A33"/>
    <mergeCell ref="B32:B33"/>
    <mergeCell ref="C32:C33"/>
    <mergeCell ref="A34:A36"/>
    <mergeCell ref="B34:B36"/>
    <mergeCell ref="C34:C36"/>
    <mergeCell ref="B23:B25"/>
    <mergeCell ref="A26:C26"/>
    <mergeCell ref="A29:C29"/>
    <mergeCell ref="A30:A31"/>
    <mergeCell ref="B30:B31"/>
    <mergeCell ref="C30:C31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C59:C61"/>
    <mergeCell ref="C62:C67"/>
    <mergeCell ref="A59:A61"/>
    <mergeCell ref="B59:B61"/>
    <mergeCell ref="A62:A67"/>
    <mergeCell ref="B62:B67"/>
    <mergeCell ref="A68:C68"/>
    <mergeCell ref="A70:C70"/>
    <mergeCell ref="A71:C71"/>
    <mergeCell ref="A76:C76"/>
    <mergeCell ref="A77:C77"/>
  </mergeCells>
  <pageMargins left="1.1811023622047245" right="0.39370078740157483" top="0.23622047244094491" bottom="0.19685039370078741" header="0.15748031496062992" footer="0.15748031496062992"/>
  <pageSetup paperSize="9" scale="84" fitToHeight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SheetLayoutView="100" workbookViewId="0">
      <selection activeCell="A5" sqref="A5:K5"/>
    </sheetView>
  </sheetViews>
  <sheetFormatPr defaultRowHeight="12.75" x14ac:dyDescent="0.2"/>
  <cols>
    <col min="1" max="1" width="5.140625" style="320" customWidth="1"/>
    <col min="2" max="2" width="11.28515625" style="320" customWidth="1"/>
    <col min="3" max="3" width="9.140625" style="320" customWidth="1"/>
    <col min="4" max="4" width="9.140625" style="320"/>
    <col min="5" max="7" width="13.140625" style="320" customWidth="1"/>
    <col min="8" max="10" width="12.28515625" style="320" customWidth="1"/>
    <col min="11" max="11" width="31.42578125" style="320" customWidth="1"/>
    <col min="12" max="257" width="9.140625" style="320"/>
    <col min="258" max="258" width="11.28515625" style="320" customWidth="1"/>
    <col min="259" max="259" width="9.140625" style="320" customWidth="1"/>
    <col min="260" max="260" width="9.140625" style="320"/>
    <col min="261" max="263" width="13.140625" style="320" customWidth="1"/>
    <col min="264" max="266" width="12.28515625" style="320" customWidth="1"/>
    <col min="267" max="267" width="31.42578125" style="320" customWidth="1"/>
    <col min="268" max="513" width="9.140625" style="320"/>
    <col min="514" max="514" width="11.28515625" style="320" customWidth="1"/>
    <col min="515" max="515" width="9.140625" style="320" customWidth="1"/>
    <col min="516" max="516" width="9.140625" style="320"/>
    <col min="517" max="519" width="13.140625" style="320" customWidth="1"/>
    <col min="520" max="522" width="12.28515625" style="320" customWidth="1"/>
    <col min="523" max="523" width="31.42578125" style="320" customWidth="1"/>
    <col min="524" max="769" width="9.140625" style="320"/>
    <col min="770" max="770" width="11.28515625" style="320" customWidth="1"/>
    <col min="771" max="771" width="9.140625" style="320" customWidth="1"/>
    <col min="772" max="772" width="9.140625" style="320"/>
    <col min="773" max="775" width="13.140625" style="320" customWidth="1"/>
    <col min="776" max="778" width="12.28515625" style="320" customWidth="1"/>
    <col min="779" max="779" width="31.42578125" style="320" customWidth="1"/>
    <col min="780" max="1025" width="9.140625" style="320"/>
    <col min="1026" max="1026" width="11.28515625" style="320" customWidth="1"/>
    <col min="1027" max="1027" width="9.140625" style="320" customWidth="1"/>
    <col min="1028" max="1028" width="9.140625" style="320"/>
    <col min="1029" max="1031" width="13.140625" style="320" customWidth="1"/>
    <col min="1032" max="1034" width="12.28515625" style="320" customWidth="1"/>
    <col min="1035" max="1035" width="31.42578125" style="320" customWidth="1"/>
    <col min="1036" max="1281" width="9.140625" style="320"/>
    <col min="1282" max="1282" width="11.28515625" style="320" customWidth="1"/>
    <col min="1283" max="1283" width="9.140625" style="320" customWidth="1"/>
    <col min="1284" max="1284" width="9.140625" style="320"/>
    <col min="1285" max="1287" width="13.140625" style="320" customWidth="1"/>
    <col min="1288" max="1290" width="12.28515625" style="320" customWidth="1"/>
    <col min="1291" max="1291" width="31.42578125" style="320" customWidth="1"/>
    <col min="1292" max="1537" width="9.140625" style="320"/>
    <col min="1538" max="1538" width="11.28515625" style="320" customWidth="1"/>
    <col min="1539" max="1539" width="9.140625" style="320" customWidth="1"/>
    <col min="1540" max="1540" width="9.140625" style="320"/>
    <col min="1541" max="1543" width="13.140625" style="320" customWidth="1"/>
    <col min="1544" max="1546" width="12.28515625" style="320" customWidth="1"/>
    <col min="1547" max="1547" width="31.42578125" style="320" customWidth="1"/>
    <col min="1548" max="1793" width="9.140625" style="320"/>
    <col min="1794" max="1794" width="11.28515625" style="320" customWidth="1"/>
    <col min="1795" max="1795" width="9.140625" style="320" customWidth="1"/>
    <col min="1796" max="1796" width="9.140625" style="320"/>
    <col min="1797" max="1799" width="13.140625" style="320" customWidth="1"/>
    <col min="1800" max="1802" width="12.28515625" style="320" customWidth="1"/>
    <col min="1803" max="1803" width="31.42578125" style="320" customWidth="1"/>
    <col min="1804" max="2049" width="9.140625" style="320"/>
    <col min="2050" max="2050" width="11.28515625" style="320" customWidth="1"/>
    <col min="2051" max="2051" width="9.140625" style="320" customWidth="1"/>
    <col min="2052" max="2052" width="9.140625" style="320"/>
    <col min="2053" max="2055" width="13.140625" style="320" customWidth="1"/>
    <col min="2056" max="2058" width="12.28515625" style="320" customWidth="1"/>
    <col min="2059" max="2059" width="31.42578125" style="320" customWidth="1"/>
    <col min="2060" max="2305" width="9.140625" style="320"/>
    <col min="2306" max="2306" width="11.28515625" style="320" customWidth="1"/>
    <col min="2307" max="2307" width="9.140625" style="320" customWidth="1"/>
    <col min="2308" max="2308" width="9.140625" style="320"/>
    <col min="2309" max="2311" width="13.140625" style="320" customWidth="1"/>
    <col min="2312" max="2314" width="12.28515625" style="320" customWidth="1"/>
    <col min="2315" max="2315" width="31.42578125" style="320" customWidth="1"/>
    <col min="2316" max="2561" width="9.140625" style="320"/>
    <col min="2562" max="2562" width="11.28515625" style="320" customWidth="1"/>
    <col min="2563" max="2563" width="9.140625" style="320" customWidth="1"/>
    <col min="2564" max="2564" width="9.140625" style="320"/>
    <col min="2565" max="2567" width="13.140625" style="320" customWidth="1"/>
    <col min="2568" max="2570" width="12.28515625" style="320" customWidth="1"/>
    <col min="2571" max="2571" width="31.42578125" style="320" customWidth="1"/>
    <col min="2572" max="2817" width="9.140625" style="320"/>
    <col min="2818" max="2818" width="11.28515625" style="320" customWidth="1"/>
    <col min="2819" max="2819" width="9.140625" style="320" customWidth="1"/>
    <col min="2820" max="2820" width="9.140625" style="320"/>
    <col min="2821" max="2823" width="13.140625" style="320" customWidth="1"/>
    <col min="2824" max="2826" width="12.28515625" style="320" customWidth="1"/>
    <col min="2827" max="2827" width="31.42578125" style="320" customWidth="1"/>
    <col min="2828" max="3073" width="9.140625" style="320"/>
    <col min="3074" max="3074" width="11.28515625" style="320" customWidth="1"/>
    <col min="3075" max="3075" width="9.140625" style="320" customWidth="1"/>
    <col min="3076" max="3076" width="9.140625" style="320"/>
    <col min="3077" max="3079" width="13.140625" style="320" customWidth="1"/>
    <col min="3080" max="3082" width="12.28515625" style="320" customWidth="1"/>
    <col min="3083" max="3083" width="31.42578125" style="320" customWidth="1"/>
    <col min="3084" max="3329" width="9.140625" style="320"/>
    <col min="3330" max="3330" width="11.28515625" style="320" customWidth="1"/>
    <col min="3331" max="3331" width="9.140625" style="320" customWidth="1"/>
    <col min="3332" max="3332" width="9.140625" style="320"/>
    <col min="3333" max="3335" width="13.140625" style="320" customWidth="1"/>
    <col min="3336" max="3338" width="12.28515625" style="320" customWidth="1"/>
    <col min="3339" max="3339" width="31.42578125" style="320" customWidth="1"/>
    <col min="3340" max="3585" width="9.140625" style="320"/>
    <col min="3586" max="3586" width="11.28515625" style="320" customWidth="1"/>
    <col min="3587" max="3587" width="9.140625" style="320" customWidth="1"/>
    <col min="3588" max="3588" width="9.140625" style="320"/>
    <col min="3589" max="3591" width="13.140625" style="320" customWidth="1"/>
    <col min="3592" max="3594" width="12.28515625" style="320" customWidth="1"/>
    <col min="3595" max="3595" width="31.42578125" style="320" customWidth="1"/>
    <col min="3596" max="3841" width="9.140625" style="320"/>
    <col min="3842" max="3842" width="11.28515625" style="320" customWidth="1"/>
    <col min="3843" max="3843" width="9.140625" style="320" customWidth="1"/>
    <col min="3844" max="3844" width="9.140625" style="320"/>
    <col min="3845" max="3847" width="13.140625" style="320" customWidth="1"/>
    <col min="3848" max="3850" width="12.28515625" style="320" customWidth="1"/>
    <col min="3851" max="3851" width="31.42578125" style="320" customWidth="1"/>
    <col min="3852" max="4097" width="9.140625" style="320"/>
    <col min="4098" max="4098" width="11.28515625" style="320" customWidth="1"/>
    <col min="4099" max="4099" width="9.140625" style="320" customWidth="1"/>
    <col min="4100" max="4100" width="9.140625" style="320"/>
    <col min="4101" max="4103" width="13.140625" style="320" customWidth="1"/>
    <col min="4104" max="4106" width="12.28515625" style="320" customWidth="1"/>
    <col min="4107" max="4107" width="31.42578125" style="320" customWidth="1"/>
    <col min="4108" max="4353" width="9.140625" style="320"/>
    <col min="4354" max="4354" width="11.28515625" style="320" customWidth="1"/>
    <col min="4355" max="4355" width="9.140625" style="320" customWidth="1"/>
    <col min="4356" max="4356" width="9.140625" style="320"/>
    <col min="4357" max="4359" width="13.140625" style="320" customWidth="1"/>
    <col min="4360" max="4362" width="12.28515625" style="320" customWidth="1"/>
    <col min="4363" max="4363" width="31.42578125" style="320" customWidth="1"/>
    <col min="4364" max="4609" width="9.140625" style="320"/>
    <col min="4610" max="4610" width="11.28515625" style="320" customWidth="1"/>
    <col min="4611" max="4611" width="9.140625" style="320" customWidth="1"/>
    <col min="4612" max="4612" width="9.140625" style="320"/>
    <col min="4613" max="4615" width="13.140625" style="320" customWidth="1"/>
    <col min="4616" max="4618" width="12.28515625" style="320" customWidth="1"/>
    <col min="4619" max="4619" width="31.42578125" style="320" customWidth="1"/>
    <col min="4620" max="4865" width="9.140625" style="320"/>
    <col min="4866" max="4866" width="11.28515625" style="320" customWidth="1"/>
    <col min="4867" max="4867" width="9.140625" style="320" customWidth="1"/>
    <col min="4868" max="4868" width="9.140625" style="320"/>
    <col min="4869" max="4871" width="13.140625" style="320" customWidth="1"/>
    <col min="4872" max="4874" width="12.28515625" style="320" customWidth="1"/>
    <col min="4875" max="4875" width="31.42578125" style="320" customWidth="1"/>
    <col min="4876" max="5121" width="9.140625" style="320"/>
    <col min="5122" max="5122" width="11.28515625" style="320" customWidth="1"/>
    <col min="5123" max="5123" width="9.140625" style="320" customWidth="1"/>
    <col min="5124" max="5124" width="9.140625" style="320"/>
    <col min="5125" max="5127" width="13.140625" style="320" customWidth="1"/>
    <col min="5128" max="5130" width="12.28515625" style="320" customWidth="1"/>
    <col min="5131" max="5131" width="31.42578125" style="320" customWidth="1"/>
    <col min="5132" max="5377" width="9.140625" style="320"/>
    <col min="5378" max="5378" width="11.28515625" style="320" customWidth="1"/>
    <col min="5379" max="5379" width="9.140625" style="320" customWidth="1"/>
    <col min="5380" max="5380" width="9.140625" style="320"/>
    <col min="5381" max="5383" width="13.140625" style="320" customWidth="1"/>
    <col min="5384" max="5386" width="12.28515625" style="320" customWidth="1"/>
    <col min="5387" max="5387" width="31.42578125" style="320" customWidth="1"/>
    <col min="5388" max="5633" width="9.140625" style="320"/>
    <col min="5634" max="5634" width="11.28515625" style="320" customWidth="1"/>
    <col min="5635" max="5635" width="9.140625" style="320" customWidth="1"/>
    <col min="5636" max="5636" width="9.140625" style="320"/>
    <col min="5637" max="5639" width="13.140625" style="320" customWidth="1"/>
    <col min="5640" max="5642" width="12.28515625" style="320" customWidth="1"/>
    <col min="5643" max="5643" width="31.42578125" style="320" customWidth="1"/>
    <col min="5644" max="5889" width="9.140625" style="320"/>
    <col min="5890" max="5890" width="11.28515625" style="320" customWidth="1"/>
    <col min="5891" max="5891" width="9.140625" style="320" customWidth="1"/>
    <col min="5892" max="5892" width="9.140625" style="320"/>
    <col min="5893" max="5895" width="13.140625" style="320" customWidth="1"/>
    <col min="5896" max="5898" width="12.28515625" style="320" customWidth="1"/>
    <col min="5899" max="5899" width="31.42578125" style="320" customWidth="1"/>
    <col min="5900" max="6145" width="9.140625" style="320"/>
    <col min="6146" max="6146" width="11.28515625" style="320" customWidth="1"/>
    <col min="6147" max="6147" width="9.140625" style="320" customWidth="1"/>
    <col min="6148" max="6148" width="9.140625" style="320"/>
    <col min="6149" max="6151" width="13.140625" style="320" customWidth="1"/>
    <col min="6152" max="6154" width="12.28515625" style="320" customWidth="1"/>
    <col min="6155" max="6155" width="31.42578125" style="320" customWidth="1"/>
    <col min="6156" max="6401" width="9.140625" style="320"/>
    <col min="6402" max="6402" width="11.28515625" style="320" customWidth="1"/>
    <col min="6403" max="6403" width="9.140625" style="320" customWidth="1"/>
    <col min="6404" max="6404" width="9.140625" style="320"/>
    <col min="6405" max="6407" width="13.140625" style="320" customWidth="1"/>
    <col min="6408" max="6410" width="12.28515625" style="320" customWidth="1"/>
    <col min="6411" max="6411" width="31.42578125" style="320" customWidth="1"/>
    <col min="6412" max="6657" width="9.140625" style="320"/>
    <col min="6658" max="6658" width="11.28515625" style="320" customWidth="1"/>
    <col min="6659" max="6659" width="9.140625" style="320" customWidth="1"/>
    <col min="6660" max="6660" width="9.140625" style="320"/>
    <col min="6661" max="6663" width="13.140625" style="320" customWidth="1"/>
    <col min="6664" max="6666" width="12.28515625" style="320" customWidth="1"/>
    <col min="6667" max="6667" width="31.42578125" style="320" customWidth="1"/>
    <col min="6668" max="6913" width="9.140625" style="320"/>
    <col min="6914" max="6914" width="11.28515625" style="320" customWidth="1"/>
    <col min="6915" max="6915" width="9.140625" style="320" customWidth="1"/>
    <col min="6916" max="6916" width="9.140625" style="320"/>
    <col min="6917" max="6919" width="13.140625" style="320" customWidth="1"/>
    <col min="6920" max="6922" width="12.28515625" style="320" customWidth="1"/>
    <col min="6923" max="6923" width="31.42578125" style="320" customWidth="1"/>
    <col min="6924" max="7169" width="9.140625" style="320"/>
    <col min="7170" max="7170" width="11.28515625" style="320" customWidth="1"/>
    <col min="7171" max="7171" width="9.140625" style="320" customWidth="1"/>
    <col min="7172" max="7172" width="9.140625" style="320"/>
    <col min="7173" max="7175" width="13.140625" style="320" customWidth="1"/>
    <col min="7176" max="7178" width="12.28515625" style="320" customWidth="1"/>
    <col min="7179" max="7179" width="31.42578125" style="320" customWidth="1"/>
    <col min="7180" max="7425" width="9.140625" style="320"/>
    <col min="7426" max="7426" width="11.28515625" style="320" customWidth="1"/>
    <col min="7427" max="7427" width="9.140625" style="320" customWidth="1"/>
    <col min="7428" max="7428" width="9.140625" style="320"/>
    <col min="7429" max="7431" width="13.140625" style="320" customWidth="1"/>
    <col min="7432" max="7434" width="12.28515625" style="320" customWidth="1"/>
    <col min="7435" max="7435" width="31.42578125" style="320" customWidth="1"/>
    <col min="7436" max="7681" width="9.140625" style="320"/>
    <col min="7682" max="7682" width="11.28515625" style="320" customWidth="1"/>
    <col min="7683" max="7683" width="9.140625" style="320" customWidth="1"/>
    <col min="7684" max="7684" width="9.140625" style="320"/>
    <col min="7685" max="7687" width="13.140625" style="320" customWidth="1"/>
    <col min="7688" max="7690" width="12.28515625" style="320" customWidth="1"/>
    <col min="7691" max="7691" width="31.42578125" style="320" customWidth="1"/>
    <col min="7692" max="7937" width="9.140625" style="320"/>
    <col min="7938" max="7938" width="11.28515625" style="320" customWidth="1"/>
    <col min="7939" max="7939" width="9.140625" style="320" customWidth="1"/>
    <col min="7940" max="7940" width="9.140625" style="320"/>
    <col min="7941" max="7943" width="13.140625" style="320" customWidth="1"/>
    <col min="7944" max="7946" width="12.28515625" style="320" customWidth="1"/>
    <col min="7947" max="7947" width="31.42578125" style="320" customWidth="1"/>
    <col min="7948" max="8193" width="9.140625" style="320"/>
    <col min="8194" max="8194" width="11.28515625" style="320" customWidth="1"/>
    <col min="8195" max="8195" width="9.140625" style="320" customWidth="1"/>
    <col min="8196" max="8196" width="9.140625" style="320"/>
    <col min="8197" max="8199" width="13.140625" style="320" customWidth="1"/>
    <col min="8200" max="8202" width="12.28515625" style="320" customWidth="1"/>
    <col min="8203" max="8203" width="31.42578125" style="320" customWidth="1"/>
    <col min="8204" max="8449" width="9.140625" style="320"/>
    <col min="8450" max="8450" width="11.28515625" style="320" customWidth="1"/>
    <col min="8451" max="8451" width="9.140625" style="320" customWidth="1"/>
    <col min="8452" max="8452" width="9.140625" style="320"/>
    <col min="8453" max="8455" width="13.140625" style="320" customWidth="1"/>
    <col min="8456" max="8458" width="12.28515625" style="320" customWidth="1"/>
    <col min="8459" max="8459" width="31.42578125" style="320" customWidth="1"/>
    <col min="8460" max="8705" width="9.140625" style="320"/>
    <col min="8706" max="8706" width="11.28515625" style="320" customWidth="1"/>
    <col min="8707" max="8707" width="9.140625" style="320" customWidth="1"/>
    <col min="8708" max="8708" width="9.140625" style="320"/>
    <col min="8709" max="8711" width="13.140625" style="320" customWidth="1"/>
    <col min="8712" max="8714" width="12.28515625" style="320" customWidth="1"/>
    <col min="8715" max="8715" width="31.42578125" style="320" customWidth="1"/>
    <col min="8716" max="8961" width="9.140625" style="320"/>
    <col min="8962" max="8962" width="11.28515625" style="320" customWidth="1"/>
    <col min="8963" max="8963" width="9.140625" style="320" customWidth="1"/>
    <col min="8964" max="8964" width="9.140625" style="320"/>
    <col min="8965" max="8967" width="13.140625" style="320" customWidth="1"/>
    <col min="8968" max="8970" width="12.28515625" style="320" customWidth="1"/>
    <col min="8971" max="8971" width="31.42578125" style="320" customWidth="1"/>
    <col min="8972" max="9217" width="9.140625" style="320"/>
    <col min="9218" max="9218" width="11.28515625" style="320" customWidth="1"/>
    <col min="9219" max="9219" width="9.140625" style="320" customWidth="1"/>
    <col min="9220" max="9220" width="9.140625" style="320"/>
    <col min="9221" max="9223" width="13.140625" style="320" customWidth="1"/>
    <col min="9224" max="9226" width="12.28515625" style="320" customWidth="1"/>
    <col min="9227" max="9227" width="31.42578125" style="320" customWidth="1"/>
    <col min="9228" max="9473" width="9.140625" style="320"/>
    <col min="9474" max="9474" width="11.28515625" style="320" customWidth="1"/>
    <col min="9475" max="9475" width="9.140625" style="320" customWidth="1"/>
    <col min="9476" max="9476" width="9.140625" style="320"/>
    <col min="9477" max="9479" width="13.140625" style="320" customWidth="1"/>
    <col min="9480" max="9482" width="12.28515625" style="320" customWidth="1"/>
    <col min="9483" max="9483" width="31.42578125" style="320" customWidth="1"/>
    <col min="9484" max="9729" width="9.140625" style="320"/>
    <col min="9730" max="9730" width="11.28515625" style="320" customWidth="1"/>
    <col min="9731" max="9731" width="9.140625" style="320" customWidth="1"/>
    <col min="9732" max="9732" width="9.140625" style="320"/>
    <col min="9733" max="9735" width="13.140625" style="320" customWidth="1"/>
    <col min="9736" max="9738" width="12.28515625" style="320" customWidth="1"/>
    <col min="9739" max="9739" width="31.42578125" style="320" customWidth="1"/>
    <col min="9740" max="9985" width="9.140625" style="320"/>
    <col min="9986" max="9986" width="11.28515625" style="320" customWidth="1"/>
    <col min="9987" max="9987" width="9.140625" style="320" customWidth="1"/>
    <col min="9988" max="9988" width="9.140625" style="320"/>
    <col min="9989" max="9991" width="13.140625" style="320" customWidth="1"/>
    <col min="9992" max="9994" width="12.28515625" style="320" customWidth="1"/>
    <col min="9995" max="9995" width="31.42578125" style="320" customWidth="1"/>
    <col min="9996" max="10241" width="9.140625" style="320"/>
    <col min="10242" max="10242" width="11.28515625" style="320" customWidth="1"/>
    <col min="10243" max="10243" width="9.140625" style="320" customWidth="1"/>
    <col min="10244" max="10244" width="9.140625" style="320"/>
    <col min="10245" max="10247" width="13.140625" style="320" customWidth="1"/>
    <col min="10248" max="10250" width="12.28515625" style="320" customWidth="1"/>
    <col min="10251" max="10251" width="31.42578125" style="320" customWidth="1"/>
    <col min="10252" max="10497" width="9.140625" style="320"/>
    <col min="10498" max="10498" width="11.28515625" style="320" customWidth="1"/>
    <col min="10499" max="10499" width="9.140625" style="320" customWidth="1"/>
    <col min="10500" max="10500" width="9.140625" style="320"/>
    <col min="10501" max="10503" width="13.140625" style="320" customWidth="1"/>
    <col min="10504" max="10506" width="12.28515625" style="320" customWidth="1"/>
    <col min="10507" max="10507" width="31.42578125" style="320" customWidth="1"/>
    <col min="10508" max="10753" width="9.140625" style="320"/>
    <col min="10754" max="10754" width="11.28515625" style="320" customWidth="1"/>
    <col min="10755" max="10755" width="9.140625" style="320" customWidth="1"/>
    <col min="10756" max="10756" width="9.140625" style="320"/>
    <col min="10757" max="10759" width="13.140625" style="320" customWidth="1"/>
    <col min="10760" max="10762" width="12.28515625" style="320" customWidth="1"/>
    <col min="10763" max="10763" width="31.42578125" style="320" customWidth="1"/>
    <col min="10764" max="11009" width="9.140625" style="320"/>
    <col min="11010" max="11010" width="11.28515625" style="320" customWidth="1"/>
    <col min="11011" max="11011" width="9.140625" style="320" customWidth="1"/>
    <col min="11012" max="11012" width="9.140625" style="320"/>
    <col min="11013" max="11015" width="13.140625" style="320" customWidth="1"/>
    <col min="11016" max="11018" width="12.28515625" style="320" customWidth="1"/>
    <col min="11019" max="11019" width="31.42578125" style="320" customWidth="1"/>
    <col min="11020" max="11265" width="9.140625" style="320"/>
    <col min="11266" max="11266" width="11.28515625" style="320" customWidth="1"/>
    <col min="11267" max="11267" width="9.140625" style="320" customWidth="1"/>
    <col min="11268" max="11268" width="9.140625" style="320"/>
    <col min="11269" max="11271" width="13.140625" style="320" customWidth="1"/>
    <col min="11272" max="11274" width="12.28515625" style="320" customWidth="1"/>
    <col min="11275" max="11275" width="31.42578125" style="320" customWidth="1"/>
    <col min="11276" max="11521" width="9.140625" style="320"/>
    <col min="11522" max="11522" width="11.28515625" style="320" customWidth="1"/>
    <col min="11523" max="11523" width="9.140625" style="320" customWidth="1"/>
    <col min="11524" max="11524" width="9.140625" style="320"/>
    <col min="11525" max="11527" width="13.140625" style="320" customWidth="1"/>
    <col min="11528" max="11530" width="12.28515625" style="320" customWidth="1"/>
    <col min="11531" max="11531" width="31.42578125" style="320" customWidth="1"/>
    <col min="11532" max="11777" width="9.140625" style="320"/>
    <col min="11778" max="11778" width="11.28515625" style="320" customWidth="1"/>
    <col min="11779" max="11779" width="9.140625" style="320" customWidth="1"/>
    <col min="11780" max="11780" width="9.140625" style="320"/>
    <col min="11781" max="11783" width="13.140625" style="320" customWidth="1"/>
    <col min="11784" max="11786" width="12.28515625" style="320" customWidth="1"/>
    <col min="11787" max="11787" width="31.42578125" style="320" customWidth="1"/>
    <col min="11788" max="12033" width="9.140625" style="320"/>
    <col min="12034" max="12034" width="11.28515625" style="320" customWidth="1"/>
    <col min="12035" max="12035" width="9.140625" style="320" customWidth="1"/>
    <col min="12036" max="12036" width="9.140625" style="320"/>
    <col min="12037" max="12039" width="13.140625" style="320" customWidth="1"/>
    <col min="12040" max="12042" width="12.28515625" style="320" customWidth="1"/>
    <col min="12043" max="12043" width="31.42578125" style="320" customWidth="1"/>
    <col min="12044" max="12289" width="9.140625" style="320"/>
    <col min="12290" max="12290" width="11.28515625" style="320" customWidth="1"/>
    <col min="12291" max="12291" width="9.140625" style="320" customWidth="1"/>
    <col min="12292" max="12292" width="9.140625" style="320"/>
    <col min="12293" max="12295" width="13.140625" style="320" customWidth="1"/>
    <col min="12296" max="12298" width="12.28515625" style="320" customWidth="1"/>
    <col min="12299" max="12299" width="31.42578125" style="320" customWidth="1"/>
    <col min="12300" max="12545" width="9.140625" style="320"/>
    <col min="12546" max="12546" width="11.28515625" style="320" customWidth="1"/>
    <col min="12547" max="12547" width="9.140625" style="320" customWidth="1"/>
    <col min="12548" max="12548" width="9.140625" style="320"/>
    <col min="12549" max="12551" width="13.140625" style="320" customWidth="1"/>
    <col min="12552" max="12554" width="12.28515625" style="320" customWidth="1"/>
    <col min="12555" max="12555" width="31.42578125" style="320" customWidth="1"/>
    <col min="12556" max="12801" width="9.140625" style="320"/>
    <col min="12802" max="12802" width="11.28515625" style="320" customWidth="1"/>
    <col min="12803" max="12803" width="9.140625" style="320" customWidth="1"/>
    <col min="12804" max="12804" width="9.140625" style="320"/>
    <col min="12805" max="12807" width="13.140625" style="320" customWidth="1"/>
    <col min="12808" max="12810" width="12.28515625" style="320" customWidth="1"/>
    <col min="12811" max="12811" width="31.42578125" style="320" customWidth="1"/>
    <col min="12812" max="13057" width="9.140625" style="320"/>
    <col min="13058" max="13058" width="11.28515625" style="320" customWidth="1"/>
    <col min="13059" max="13059" width="9.140625" style="320" customWidth="1"/>
    <col min="13060" max="13060" width="9.140625" style="320"/>
    <col min="13061" max="13063" width="13.140625" style="320" customWidth="1"/>
    <col min="13064" max="13066" width="12.28515625" style="320" customWidth="1"/>
    <col min="13067" max="13067" width="31.42578125" style="320" customWidth="1"/>
    <col min="13068" max="13313" width="9.140625" style="320"/>
    <col min="13314" max="13314" width="11.28515625" style="320" customWidth="1"/>
    <col min="13315" max="13315" width="9.140625" style="320" customWidth="1"/>
    <col min="13316" max="13316" width="9.140625" style="320"/>
    <col min="13317" max="13319" width="13.140625" style="320" customWidth="1"/>
    <col min="13320" max="13322" width="12.28515625" style="320" customWidth="1"/>
    <col min="13323" max="13323" width="31.42578125" style="320" customWidth="1"/>
    <col min="13324" max="13569" width="9.140625" style="320"/>
    <col min="13570" max="13570" width="11.28515625" style="320" customWidth="1"/>
    <col min="13571" max="13571" width="9.140625" style="320" customWidth="1"/>
    <col min="13572" max="13572" width="9.140625" style="320"/>
    <col min="13573" max="13575" width="13.140625" style="320" customWidth="1"/>
    <col min="13576" max="13578" width="12.28515625" style="320" customWidth="1"/>
    <col min="13579" max="13579" width="31.42578125" style="320" customWidth="1"/>
    <col min="13580" max="13825" width="9.140625" style="320"/>
    <col min="13826" max="13826" width="11.28515625" style="320" customWidth="1"/>
    <col min="13827" max="13827" width="9.140625" style="320" customWidth="1"/>
    <col min="13828" max="13828" width="9.140625" style="320"/>
    <col min="13829" max="13831" width="13.140625" style="320" customWidth="1"/>
    <col min="13832" max="13834" width="12.28515625" style="320" customWidth="1"/>
    <col min="13835" max="13835" width="31.42578125" style="320" customWidth="1"/>
    <col min="13836" max="14081" width="9.140625" style="320"/>
    <col min="14082" max="14082" width="11.28515625" style="320" customWidth="1"/>
    <col min="14083" max="14083" width="9.140625" style="320" customWidth="1"/>
    <col min="14084" max="14084" width="9.140625" style="320"/>
    <col min="14085" max="14087" width="13.140625" style="320" customWidth="1"/>
    <col min="14088" max="14090" width="12.28515625" style="320" customWidth="1"/>
    <col min="14091" max="14091" width="31.42578125" style="320" customWidth="1"/>
    <col min="14092" max="14337" width="9.140625" style="320"/>
    <col min="14338" max="14338" width="11.28515625" style="320" customWidth="1"/>
    <col min="14339" max="14339" width="9.140625" style="320" customWidth="1"/>
    <col min="14340" max="14340" width="9.140625" style="320"/>
    <col min="14341" max="14343" width="13.140625" style="320" customWidth="1"/>
    <col min="14344" max="14346" width="12.28515625" style="320" customWidth="1"/>
    <col min="14347" max="14347" width="31.42578125" style="320" customWidth="1"/>
    <col min="14348" max="14593" width="9.140625" style="320"/>
    <col min="14594" max="14594" width="11.28515625" style="320" customWidth="1"/>
    <col min="14595" max="14595" width="9.140625" style="320" customWidth="1"/>
    <col min="14596" max="14596" width="9.140625" style="320"/>
    <col min="14597" max="14599" width="13.140625" style="320" customWidth="1"/>
    <col min="14600" max="14602" width="12.28515625" style="320" customWidth="1"/>
    <col min="14603" max="14603" width="31.42578125" style="320" customWidth="1"/>
    <col min="14604" max="14849" width="9.140625" style="320"/>
    <col min="14850" max="14850" width="11.28515625" style="320" customWidth="1"/>
    <col min="14851" max="14851" width="9.140625" style="320" customWidth="1"/>
    <col min="14852" max="14852" width="9.140625" style="320"/>
    <col min="14853" max="14855" width="13.140625" style="320" customWidth="1"/>
    <col min="14856" max="14858" width="12.28515625" style="320" customWidth="1"/>
    <col min="14859" max="14859" width="31.42578125" style="320" customWidth="1"/>
    <col min="14860" max="15105" width="9.140625" style="320"/>
    <col min="15106" max="15106" width="11.28515625" style="320" customWidth="1"/>
    <col min="15107" max="15107" width="9.140625" style="320" customWidth="1"/>
    <col min="15108" max="15108" width="9.140625" style="320"/>
    <col min="15109" max="15111" width="13.140625" style="320" customWidth="1"/>
    <col min="15112" max="15114" width="12.28515625" style="320" customWidth="1"/>
    <col min="15115" max="15115" width="31.42578125" style="320" customWidth="1"/>
    <col min="15116" max="15361" width="9.140625" style="320"/>
    <col min="15362" max="15362" width="11.28515625" style="320" customWidth="1"/>
    <col min="15363" max="15363" width="9.140625" style="320" customWidth="1"/>
    <col min="15364" max="15364" width="9.140625" style="320"/>
    <col min="15365" max="15367" width="13.140625" style="320" customWidth="1"/>
    <col min="15368" max="15370" width="12.28515625" style="320" customWidth="1"/>
    <col min="15371" max="15371" width="31.42578125" style="320" customWidth="1"/>
    <col min="15372" max="15617" width="9.140625" style="320"/>
    <col min="15618" max="15618" width="11.28515625" style="320" customWidth="1"/>
    <col min="15619" max="15619" width="9.140625" style="320" customWidth="1"/>
    <col min="15620" max="15620" width="9.140625" style="320"/>
    <col min="15621" max="15623" width="13.140625" style="320" customWidth="1"/>
    <col min="15624" max="15626" width="12.28515625" style="320" customWidth="1"/>
    <col min="15627" max="15627" width="31.42578125" style="320" customWidth="1"/>
    <col min="15628" max="15873" width="9.140625" style="320"/>
    <col min="15874" max="15874" width="11.28515625" style="320" customWidth="1"/>
    <col min="15875" max="15875" width="9.140625" style="320" customWidth="1"/>
    <col min="15876" max="15876" width="9.140625" style="320"/>
    <col min="15877" max="15879" width="13.140625" style="320" customWidth="1"/>
    <col min="15880" max="15882" width="12.28515625" style="320" customWidth="1"/>
    <col min="15883" max="15883" width="31.42578125" style="320" customWidth="1"/>
    <col min="15884" max="16129" width="9.140625" style="320"/>
    <col min="16130" max="16130" width="11.28515625" style="320" customWidth="1"/>
    <col min="16131" max="16131" width="9.140625" style="320" customWidth="1"/>
    <col min="16132" max="16132" width="9.140625" style="320"/>
    <col min="16133" max="16135" width="13.140625" style="320" customWidth="1"/>
    <col min="16136" max="16138" width="12.28515625" style="320" customWidth="1"/>
    <col min="16139" max="16139" width="31.42578125" style="320" customWidth="1"/>
    <col min="16140" max="16384" width="9.140625" style="320"/>
  </cols>
  <sheetData>
    <row r="1" spans="1:12" x14ac:dyDescent="0.2">
      <c r="K1" s="329" t="s">
        <v>624</v>
      </c>
      <c r="L1" s="329"/>
    </row>
    <row r="2" spans="1:12" x14ac:dyDescent="0.2">
      <c r="K2" s="329" t="s">
        <v>185</v>
      </c>
      <c r="L2" s="329"/>
    </row>
    <row r="3" spans="1:12" x14ac:dyDescent="0.2">
      <c r="K3" s="330" t="s">
        <v>575</v>
      </c>
      <c r="L3" s="330"/>
    </row>
    <row r="4" spans="1:12" x14ac:dyDescent="0.2">
      <c r="K4" s="329" t="s">
        <v>723</v>
      </c>
      <c r="L4" s="329"/>
    </row>
    <row r="5" spans="1:12" s="323" customFormat="1" ht="15.75" x14ac:dyDescent="0.25">
      <c r="A5" s="715" t="s">
        <v>261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</row>
    <row r="6" spans="1:12" s="323" customFormat="1" ht="42.75" customHeight="1" x14ac:dyDescent="0.2">
      <c r="A6" s="716" t="s">
        <v>653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</row>
    <row r="7" spans="1:12" ht="18.75" customHeight="1" x14ac:dyDescent="0.2">
      <c r="A7" s="717"/>
      <c r="B7" s="717"/>
      <c r="C7" s="717"/>
      <c r="D7" s="717"/>
      <c r="E7" s="717"/>
      <c r="F7" s="717"/>
      <c r="G7" s="717"/>
      <c r="H7" s="717"/>
      <c r="I7" s="717"/>
      <c r="J7" s="717"/>
      <c r="K7" s="717"/>
    </row>
    <row r="8" spans="1:12" ht="12.75" customHeight="1" x14ac:dyDescent="0.25">
      <c r="A8" s="715" t="s">
        <v>654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</row>
    <row r="9" spans="1:12" ht="6.75" customHeight="1" x14ac:dyDescent="0.25">
      <c r="E9" s="331"/>
    </row>
    <row r="10" spans="1:12" ht="15.75" x14ac:dyDescent="0.2">
      <c r="A10" s="714" t="s">
        <v>262</v>
      </c>
      <c r="B10" s="714" t="s">
        <v>263</v>
      </c>
      <c r="C10" s="714" t="s">
        <v>264</v>
      </c>
      <c r="D10" s="714" t="s">
        <v>265</v>
      </c>
      <c r="E10" s="714" t="s">
        <v>266</v>
      </c>
      <c r="F10" s="714"/>
      <c r="G10" s="714"/>
      <c r="H10" s="714" t="s">
        <v>267</v>
      </c>
      <c r="I10" s="714"/>
      <c r="J10" s="714"/>
      <c r="K10" s="714" t="s">
        <v>268</v>
      </c>
    </row>
    <row r="11" spans="1:12" ht="15.75" x14ac:dyDescent="0.2">
      <c r="A11" s="714"/>
      <c r="B11" s="714"/>
      <c r="C11" s="714"/>
      <c r="D11" s="714"/>
      <c r="E11" s="714" t="s">
        <v>269</v>
      </c>
      <c r="F11" s="714"/>
      <c r="G11" s="714"/>
      <c r="H11" s="714" t="s">
        <v>269</v>
      </c>
      <c r="I11" s="714"/>
      <c r="J11" s="714"/>
      <c r="K11" s="714"/>
    </row>
    <row r="12" spans="1:12" ht="15.75" x14ac:dyDescent="0.2">
      <c r="A12" s="714"/>
      <c r="B12" s="714"/>
      <c r="C12" s="714"/>
      <c r="D12" s="714"/>
      <c r="E12" s="332">
        <v>2019</v>
      </c>
      <c r="F12" s="332">
        <v>2020</v>
      </c>
      <c r="G12" s="332">
        <v>2021</v>
      </c>
      <c r="H12" s="332" t="s">
        <v>270</v>
      </c>
      <c r="I12" s="332" t="s">
        <v>270</v>
      </c>
      <c r="J12" s="332" t="s">
        <v>270</v>
      </c>
      <c r="K12" s="714"/>
    </row>
    <row r="13" spans="1:12" ht="15.75" x14ac:dyDescent="0.2">
      <c r="A13" s="714"/>
      <c r="B13" s="714"/>
      <c r="C13" s="714"/>
      <c r="D13" s="714"/>
      <c r="E13" s="332" t="s">
        <v>271</v>
      </c>
      <c r="F13" s="332" t="s">
        <v>272</v>
      </c>
      <c r="G13" s="332" t="s">
        <v>271</v>
      </c>
      <c r="H13" s="333">
        <v>43466</v>
      </c>
      <c r="I13" s="333">
        <v>43831</v>
      </c>
      <c r="J13" s="333">
        <v>44197</v>
      </c>
      <c r="K13" s="714"/>
    </row>
    <row r="14" spans="1:12" ht="94.5" x14ac:dyDescent="0.2">
      <c r="A14" s="332"/>
      <c r="B14" s="325" t="s">
        <v>273</v>
      </c>
      <c r="C14" s="334" t="s">
        <v>273</v>
      </c>
      <c r="D14" s="332" t="s">
        <v>273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25" t="s">
        <v>274</v>
      </c>
    </row>
    <row r="15" spans="1:12" ht="15.75" x14ac:dyDescent="0.2">
      <c r="A15" s="714" t="s">
        <v>275</v>
      </c>
      <c r="B15" s="714"/>
      <c r="C15" s="714"/>
      <c r="D15" s="714"/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25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39370078740157483" right="0.39370078740157483" top="1.1811023622047245" bottom="0.39370078740157483" header="0" footer="0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zoomScaleSheetLayoutView="100" workbookViewId="0">
      <selection activeCell="B4" sqref="B4:C4"/>
    </sheetView>
  </sheetViews>
  <sheetFormatPr defaultRowHeight="12.75" x14ac:dyDescent="0.2"/>
  <cols>
    <col min="1" max="1" width="5.7109375" style="320" customWidth="1"/>
    <col min="2" max="2" width="28" style="320" customWidth="1"/>
    <col min="3" max="3" width="78.85546875" style="378" customWidth="1"/>
    <col min="4" max="256" width="9.140625" style="320"/>
    <col min="257" max="257" width="5" style="320" customWidth="1"/>
    <col min="258" max="258" width="26.7109375" style="320" customWidth="1"/>
    <col min="259" max="259" width="69.7109375" style="320" customWidth="1"/>
    <col min="260" max="512" width="9.140625" style="320"/>
    <col min="513" max="513" width="5" style="320" customWidth="1"/>
    <col min="514" max="514" width="26.7109375" style="320" customWidth="1"/>
    <col min="515" max="515" width="69.7109375" style="320" customWidth="1"/>
    <col min="516" max="768" width="9.140625" style="320"/>
    <col min="769" max="769" width="5" style="320" customWidth="1"/>
    <col min="770" max="770" width="26.7109375" style="320" customWidth="1"/>
    <col min="771" max="771" width="69.7109375" style="320" customWidth="1"/>
    <col min="772" max="1024" width="9.140625" style="320"/>
    <col min="1025" max="1025" width="5" style="320" customWidth="1"/>
    <col min="1026" max="1026" width="26.7109375" style="320" customWidth="1"/>
    <col min="1027" max="1027" width="69.7109375" style="320" customWidth="1"/>
    <col min="1028" max="1280" width="9.140625" style="320"/>
    <col min="1281" max="1281" width="5" style="320" customWidth="1"/>
    <col min="1282" max="1282" width="26.7109375" style="320" customWidth="1"/>
    <col min="1283" max="1283" width="69.7109375" style="320" customWidth="1"/>
    <col min="1284" max="1536" width="9.140625" style="320"/>
    <col min="1537" max="1537" width="5" style="320" customWidth="1"/>
    <col min="1538" max="1538" width="26.7109375" style="320" customWidth="1"/>
    <col min="1539" max="1539" width="69.7109375" style="320" customWidth="1"/>
    <col min="1540" max="1792" width="9.140625" style="320"/>
    <col min="1793" max="1793" width="5" style="320" customWidth="1"/>
    <col min="1794" max="1794" width="26.7109375" style="320" customWidth="1"/>
    <col min="1795" max="1795" width="69.7109375" style="320" customWidth="1"/>
    <col min="1796" max="2048" width="9.140625" style="320"/>
    <col min="2049" max="2049" width="5" style="320" customWidth="1"/>
    <col min="2050" max="2050" width="26.7109375" style="320" customWidth="1"/>
    <col min="2051" max="2051" width="69.7109375" style="320" customWidth="1"/>
    <col min="2052" max="2304" width="9.140625" style="320"/>
    <col min="2305" max="2305" width="5" style="320" customWidth="1"/>
    <col min="2306" max="2306" width="26.7109375" style="320" customWidth="1"/>
    <col min="2307" max="2307" width="69.7109375" style="320" customWidth="1"/>
    <col min="2308" max="2560" width="9.140625" style="320"/>
    <col min="2561" max="2561" width="5" style="320" customWidth="1"/>
    <col min="2562" max="2562" width="26.7109375" style="320" customWidth="1"/>
    <col min="2563" max="2563" width="69.7109375" style="320" customWidth="1"/>
    <col min="2564" max="2816" width="9.140625" style="320"/>
    <col min="2817" max="2817" width="5" style="320" customWidth="1"/>
    <col min="2818" max="2818" width="26.7109375" style="320" customWidth="1"/>
    <col min="2819" max="2819" width="69.7109375" style="320" customWidth="1"/>
    <col min="2820" max="3072" width="9.140625" style="320"/>
    <col min="3073" max="3073" width="5" style="320" customWidth="1"/>
    <col min="3074" max="3074" width="26.7109375" style="320" customWidth="1"/>
    <col min="3075" max="3075" width="69.7109375" style="320" customWidth="1"/>
    <col min="3076" max="3328" width="9.140625" style="320"/>
    <col min="3329" max="3329" width="5" style="320" customWidth="1"/>
    <col min="3330" max="3330" width="26.7109375" style="320" customWidth="1"/>
    <col min="3331" max="3331" width="69.7109375" style="320" customWidth="1"/>
    <col min="3332" max="3584" width="9.140625" style="320"/>
    <col min="3585" max="3585" width="5" style="320" customWidth="1"/>
    <col min="3586" max="3586" width="26.7109375" style="320" customWidth="1"/>
    <col min="3587" max="3587" width="69.7109375" style="320" customWidth="1"/>
    <col min="3588" max="3840" width="9.140625" style="320"/>
    <col min="3841" max="3841" width="5" style="320" customWidth="1"/>
    <col min="3842" max="3842" width="26.7109375" style="320" customWidth="1"/>
    <col min="3843" max="3843" width="69.7109375" style="320" customWidth="1"/>
    <col min="3844" max="4096" width="9.140625" style="320"/>
    <col min="4097" max="4097" width="5" style="320" customWidth="1"/>
    <col min="4098" max="4098" width="26.7109375" style="320" customWidth="1"/>
    <col min="4099" max="4099" width="69.7109375" style="320" customWidth="1"/>
    <col min="4100" max="4352" width="9.140625" style="320"/>
    <col min="4353" max="4353" width="5" style="320" customWidth="1"/>
    <col min="4354" max="4354" width="26.7109375" style="320" customWidth="1"/>
    <col min="4355" max="4355" width="69.7109375" style="320" customWidth="1"/>
    <col min="4356" max="4608" width="9.140625" style="320"/>
    <col min="4609" max="4609" width="5" style="320" customWidth="1"/>
    <col min="4610" max="4610" width="26.7109375" style="320" customWidth="1"/>
    <col min="4611" max="4611" width="69.7109375" style="320" customWidth="1"/>
    <col min="4612" max="4864" width="9.140625" style="320"/>
    <col min="4865" max="4865" width="5" style="320" customWidth="1"/>
    <col min="4866" max="4866" width="26.7109375" style="320" customWidth="1"/>
    <col min="4867" max="4867" width="69.7109375" style="320" customWidth="1"/>
    <col min="4868" max="5120" width="9.140625" style="320"/>
    <col min="5121" max="5121" width="5" style="320" customWidth="1"/>
    <col min="5122" max="5122" width="26.7109375" style="320" customWidth="1"/>
    <col min="5123" max="5123" width="69.7109375" style="320" customWidth="1"/>
    <col min="5124" max="5376" width="9.140625" style="320"/>
    <col min="5377" max="5377" width="5" style="320" customWidth="1"/>
    <col min="5378" max="5378" width="26.7109375" style="320" customWidth="1"/>
    <col min="5379" max="5379" width="69.7109375" style="320" customWidth="1"/>
    <col min="5380" max="5632" width="9.140625" style="320"/>
    <col min="5633" max="5633" width="5" style="320" customWidth="1"/>
    <col min="5634" max="5634" width="26.7109375" style="320" customWidth="1"/>
    <col min="5635" max="5635" width="69.7109375" style="320" customWidth="1"/>
    <col min="5636" max="5888" width="9.140625" style="320"/>
    <col min="5889" max="5889" width="5" style="320" customWidth="1"/>
    <col min="5890" max="5890" width="26.7109375" style="320" customWidth="1"/>
    <col min="5891" max="5891" width="69.7109375" style="320" customWidth="1"/>
    <col min="5892" max="6144" width="9.140625" style="320"/>
    <col min="6145" max="6145" width="5" style="320" customWidth="1"/>
    <col min="6146" max="6146" width="26.7109375" style="320" customWidth="1"/>
    <col min="6147" max="6147" width="69.7109375" style="320" customWidth="1"/>
    <col min="6148" max="6400" width="9.140625" style="320"/>
    <col min="6401" max="6401" width="5" style="320" customWidth="1"/>
    <col min="6402" max="6402" width="26.7109375" style="320" customWidth="1"/>
    <col min="6403" max="6403" width="69.7109375" style="320" customWidth="1"/>
    <col min="6404" max="6656" width="9.140625" style="320"/>
    <col min="6657" max="6657" width="5" style="320" customWidth="1"/>
    <col min="6658" max="6658" width="26.7109375" style="320" customWidth="1"/>
    <col min="6659" max="6659" width="69.7109375" style="320" customWidth="1"/>
    <col min="6660" max="6912" width="9.140625" style="320"/>
    <col min="6913" max="6913" width="5" style="320" customWidth="1"/>
    <col min="6914" max="6914" width="26.7109375" style="320" customWidth="1"/>
    <col min="6915" max="6915" width="69.7109375" style="320" customWidth="1"/>
    <col min="6916" max="7168" width="9.140625" style="320"/>
    <col min="7169" max="7169" width="5" style="320" customWidth="1"/>
    <col min="7170" max="7170" width="26.7109375" style="320" customWidth="1"/>
    <col min="7171" max="7171" width="69.7109375" style="320" customWidth="1"/>
    <col min="7172" max="7424" width="9.140625" style="320"/>
    <col min="7425" max="7425" width="5" style="320" customWidth="1"/>
    <col min="7426" max="7426" width="26.7109375" style="320" customWidth="1"/>
    <col min="7427" max="7427" width="69.7109375" style="320" customWidth="1"/>
    <col min="7428" max="7680" width="9.140625" style="320"/>
    <col min="7681" max="7681" width="5" style="320" customWidth="1"/>
    <col min="7682" max="7682" width="26.7109375" style="320" customWidth="1"/>
    <col min="7683" max="7683" width="69.7109375" style="320" customWidth="1"/>
    <col min="7684" max="7936" width="9.140625" style="320"/>
    <col min="7937" max="7937" width="5" style="320" customWidth="1"/>
    <col min="7938" max="7938" width="26.7109375" style="320" customWidth="1"/>
    <col min="7939" max="7939" width="69.7109375" style="320" customWidth="1"/>
    <col min="7940" max="8192" width="9.140625" style="320"/>
    <col min="8193" max="8193" width="5" style="320" customWidth="1"/>
    <col min="8194" max="8194" width="26.7109375" style="320" customWidth="1"/>
    <col min="8195" max="8195" width="69.7109375" style="320" customWidth="1"/>
    <col min="8196" max="8448" width="9.140625" style="320"/>
    <col min="8449" max="8449" width="5" style="320" customWidth="1"/>
    <col min="8450" max="8450" width="26.7109375" style="320" customWidth="1"/>
    <col min="8451" max="8451" width="69.7109375" style="320" customWidth="1"/>
    <col min="8452" max="8704" width="9.140625" style="320"/>
    <col min="8705" max="8705" width="5" style="320" customWidth="1"/>
    <col min="8706" max="8706" width="26.7109375" style="320" customWidth="1"/>
    <col min="8707" max="8707" width="69.7109375" style="320" customWidth="1"/>
    <col min="8708" max="8960" width="9.140625" style="320"/>
    <col min="8961" max="8961" width="5" style="320" customWidth="1"/>
    <col min="8962" max="8962" width="26.7109375" style="320" customWidth="1"/>
    <col min="8963" max="8963" width="69.7109375" style="320" customWidth="1"/>
    <col min="8964" max="9216" width="9.140625" style="320"/>
    <col min="9217" max="9217" width="5" style="320" customWidth="1"/>
    <col min="9218" max="9218" width="26.7109375" style="320" customWidth="1"/>
    <col min="9219" max="9219" width="69.7109375" style="320" customWidth="1"/>
    <col min="9220" max="9472" width="9.140625" style="320"/>
    <col min="9473" max="9473" width="5" style="320" customWidth="1"/>
    <col min="9474" max="9474" width="26.7109375" style="320" customWidth="1"/>
    <col min="9475" max="9475" width="69.7109375" style="320" customWidth="1"/>
    <col min="9476" max="9728" width="9.140625" style="320"/>
    <col min="9729" max="9729" width="5" style="320" customWidth="1"/>
    <col min="9730" max="9730" width="26.7109375" style="320" customWidth="1"/>
    <col min="9731" max="9731" width="69.7109375" style="320" customWidth="1"/>
    <col min="9732" max="9984" width="9.140625" style="320"/>
    <col min="9985" max="9985" width="5" style="320" customWidth="1"/>
    <col min="9986" max="9986" width="26.7109375" style="320" customWidth="1"/>
    <col min="9987" max="9987" width="69.7109375" style="320" customWidth="1"/>
    <col min="9988" max="10240" width="9.140625" style="320"/>
    <col min="10241" max="10241" width="5" style="320" customWidth="1"/>
    <col min="10242" max="10242" width="26.7109375" style="320" customWidth="1"/>
    <col min="10243" max="10243" width="69.7109375" style="320" customWidth="1"/>
    <col min="10244" max="10496" width="9.140625" style="320"/>
    <col min="10497" max="10497" width="5" style="320" customWidth="1"/>
    <col min="10498" max="10498" width="26.7109375" style="320" customWidth="1"/>
    <col min="10499" max="10499" width="69.7109375" style="320" customWidth="1"/>
    <col min="10500" max="10752" width="9.140625" style="320"/>
    <col min="10753" max="10753" width="5" style="320" customWidth="1"/>
    <col min="10754" max="10754" width="26.7109375" style="320" customWidth="1"/>
    <col min="10755" max="10755" width="69.7109375" style="320" customWidth="1"/>
    <col min="10756" max="11008" width="9.140625" style="320"/>
    <col min="11009" max="11009" width="5" style="320" customWidth="1"/>
    <col min="11010" max="11010" width="26.7109375" style="320" customWidth="1"/>
    <col min="11011" max="11011" width="69.7109375" style="320" customWidth="1"/>
    <col min="11012" max="11264" width="9.140625" style="320"/>
    <col min="11265" max="11265" width="5" style="320" customWidth="1"/>
    <col min="11266" max="11266" width="26.7109375" style="320" customWidth="1"/>
    <col min="11267" max="11267" width="69.7109375" style="320" customWidth="1"/>
    <col min="11268" max="11520" width="9.140625" style="320"/>
    <col min="11521" max="11521" width="5" style="320" customWidth="1"/>
    <col min="11522" max="11522" width="26.7109375" style="320" customWidth="1"/>
    <col min="11523" max="11523" width="69.7109375" style="320" customWidth="1"/>
    <col min="11524" max="11776" width="9.140625" style="320"/>
    <col min="11777" max="11777" width="5" style="320" customWidth="1"/>
    <col min="11778" max="11778" width="26.7109375" style="320" customWidth="1"/>
    <col min="11779" max="11779" width="69.7109375" style="320" customWidth="1"/>
    <col min="11780" max="12032" width="9.140625" style="320"/>
    <col min="12033" max="12033" width="5" style="320" customWidth="1"/>
    <col min="12034" max="12034" width="26.7109375" style="320" customWidth="1"/>
    <col min="12035" max="12035" width="69.7109375" style="320" customWidth="1"/>
    <col min="12036" max="12288" width="9.140625" style="320"/>
    <col min="12289" max="12289" width="5" style="320" customWidth="1"/>
    <col min="12290" max="12290" width="26.7109375" style="320" customWidth="1"/>
    <col min="12291" max="12291" width="69.7109375" style="320" customWidth="1"/>
    <col min="12292" max="12544" width="9.140625" style="320"/>
    <col min="12545" max="12545" width="5" style="320" customWidth="1"/>
    <col min="12546" max="12546" width="26.7109375" style="320" customWidth="1"/>
    <col min="12547" max="12547" width="69.7109375" style="320" customWidth="1"/>
    <col min="12548" max="12800" width="9.140625" style="320"/>
    <col min="12801" max="12801" width="5" style="320" customWidth="1"/>
    <col min="12802" max="12802" width="26.7109375" style="320" customWidth="1"/>
    <col min="12803" max="12803" width="69.7109375" style="320" customWidth="1"/>
    <col min="12804" max="13056" width="9.140625" style="320"/>
    <col min="13057" max="13057" width="5" style="320" customWidth="1"/>
    <col min="13058" max="13058" width="26.7109375" style="320" customWidth="1"/>
    <col min="13059" max="13059" width="69.7109375" style="320" customWidth="1"/>
    <col min="13060" max="13312" width="9.140625" style="320"/>
    <col min="13313" max="13313" width="5" style="320" customWidth="1"/>
    <col min="13314" max="13314" width="26.7109375" style="320" customWidth="1"/>
    <col min="13315" max="13315" width="69.7109375" style="320" customWidth="1"/>
    <col min="13316" max="13568" width="9.140625" style="320"/>
    <col min="13569" max="13569" width="5" style="320" customWidth="1"/>
    <col min="13570" max="13570" width="26.7109375" style="320" customWidth="1"/>
    <col min="13571" max="13571" width="69.7109375" style="320" customWidth="1"/>
    <col min="13572" max="13824" width="9.140625" style="320"/>
    <col min="13825" max="13825" width="5" style="320" customWidth="1"/>
    <col min="13826" max="13826" width="26.7109375" style="320" customWidth="1"/>
    <col min="13827" max="13827" width="69.7109375" style="320" customWidth="1"/>
    <col min="13828" max="14080" width="9.140625" style="320"/>
    <col min="14081" max="14081" width="5" style="320" customWidth="1"/>
    <col min="14082" max="14082" width="26.7109375" style="320" customWidth="1"/>
    <col min="14083" max="14083" width="69.7109375" style="320" customWidth="1"/>
    <col min="14084" max="14336" width="9.140625" style="320"/>
    <col min="14337" max="14337" width="5" style="320" customWidth="1"/>
    <col min="14338" max="14338" width="26.7109375" style="320" customWidth="1"/>
    <col min="14339" max="14339" width="69.7109375" style="320" customWidth="1"/>
    <col min="14340" max="14592" width="9.140625" style="320"/>
    <col min="14593" max="14593" width="5" style="320" customWidth="1"/>
    <col min="14594" max="14594" width="26.7109375" style="320" customWidth="1"/>
    <col min="14595" max="14595" width="69.7109375" style="320" customWidth="1"/>
    <col min="14596" max="14848" width="9.140625" style="320"/>
    <col min="14849" max="14849" width="5" style="320" customWidth="1"/>
    <col min="14850" max="14850" width="26.7109375" style="320" customWidth="1"/>
    <col min="14851" max="14851" width="69.7109375" style="320" customWidth="1"/>
    <col min="14852" max="15104" width="9.140625" style="320"/>
    <col min="15105" max="15105" width="5" style="320" customWidth="1"/>
    <col min="15106" max="15106" width="26.7109375" style="320" customWidth="1"/>
    <col min="15107" max="15107" width="69.7109375" style="320" customWidth="1"/>
    <col min="15108" max="15360" width="9.140625" style="320"/>
    <col min="15361" max="15361" width="5" style="320" customWidth="1"/>
    <col min="15362" max="15362" width="26.7109375" style="320" customWidth="1"/>
    <col min="15363" max="15363" width="69.7109375" style="320" customWidth="1"/>
    <col min="15364" max="15616" width="9.140625" style="320"/>
    <col min="15617" max="15617" width="5" style="320" customWidth="1"/>
    <col min="15618" max="15618" width="26.7109375" style="320" customWidth="1"/>
    <col min="15619" max="15619" width="69.7109375" style="320" customWidth="1"/>
    <col min="15620" max="15872" width="9.140625" style="320"/>
    <col min="15873" max="15873" width="5" style="320" customWidth="1"/>
    <col min="15874" max="15874" width="26.7109375" style="320" customWidth="1"/>
    <col min="15875" max="15875" width="69.7109375" style="320" customWidth="1"/>
    <col min="15876" max="16128" width="9.140625" style="320"/>
    <col min="16129" max="16129" width="5" style="320" customWidth="1"/>
    <col min="16130" max="16130" width="26.7109375" style="320" customWidth="1"/>
    <col min="16131" max="16131" width="69.7109375" style="320" customWidth="1"/>
    <col min="16132" max="16384" width="9.140625" style="320"/>
  </cols>
  <sheetData>
    <row r="1" spans="1:4" x14ac:dyDescent="0.2">
      <c r="A1" s="377"/>
      <c r="B1" s="624" t="s">
        <v>626</v>
      </c>
      <c r="C1" s="624"/>
      <c r="D1" s="329"/>
    </row>
    <row r="2" spans="1:4" x14ac:dyDescent="0.2">
      <c r="A2" s="377"/>
      <c r="B2" s="624" t="s">
        <v>451</v>
      </c>
      <c r="C2" s="624"/>
      <c r="D2" s="329"/>
    </row>
    <row r="3" spans="1:4" ht="12.75" customHeight="1" x14ac:dyDescent="0.2">
      <c r="A3" s="377"/>
      <c r="B3" s="625" t="s">
        <v>561</v>
      </c>
      <c r="C3" s="625"/>
      <c r="D3" s="330"/>
    </row>
    <row r="4" spans="1:4" x14ac:dyDescent="0.2">
      <c r="A4" s="377"/>
      <c r="B4" s="624" t="s">
        <v>718</v>
      </c>
      <c r="C4" s="624"/>
      <c r="D4" s="329"/>
    </row>
    <row r="6" spans="1:4" ht="78" customHeight="1" x14ac:dyDescent="0.2">
      <c r="A6" s="641" t="s">
        <v>629</v>
      </c>
      <c r="B6" s="642"/>
      <c r="C6" s="642"/>
    </row>
    <row r="7" spans="1:4" ht="43.5" thickBot="1" x14ac:dyDescent="0.25">
      <c r="A7" s="640" t="s">
        <v>198</v>
      </c>
      <c r="B7" s="640"/>
      <c r="C7" s="379" t="s">
        <v>452</v>
      </c>
      <c r="D7" s="320" t="s">
        <v>453</v>
      </c>
    </row>
    <row r="8" spans="1:4" ht="38.25" thickBot="1" x14ac:dyDescent="0.25">
      <c r="A8" s="442">
        <v>616</v>
      </c>
      <c r="B8" s="443"/>
      <c r="C8" s="444" t="s">
        <v>571</v>
      </c>
    </row>
    <row r="9" spans="1:4" ht="94.5" thickBot="1" x14ac:dyDescent="0.25">
      <c r="A9" s="445">
        <v>616</v>
      </c>
      <c r="B9" s="446" t="s">
        <v>562</v>
      </c>
      <c r="C9" s="447" t="s">
        <v>331</v>
      </c>
    </row>
    <row r="10" spans="1:4" ht="94.5" thickBot="1" x14ac:dyDescent="0.25">
      <c r="A10" s="448">
        <v>616</v>
      </c>
      <c r="B10" s="432" t="s">
        <v>563</v>
      </c>
      <c r="C10" s="449" t="s">
        <v>564</v>
      </c>
    </row>
    <row r="11" spans="1:4" ht="75.75" thickBot="1" x14ac:dyDescent="0.25">
      <c r="A11" s="448">
        <v>616</v>
      </c>
      <c r="B11" s="432" t="s">
        <v>496</v>
      </c>
      <c r="C11" s="449" t="s">
        <v>565</v>
      </c>
    </row>
    <row r="12" spans="1:4" ht="38.25" thickBot="1" x14ac:dyDescent="0.25">
      <c r="A12" s="448">
        <v>616</v>
      </c>
      <c r="B12" s="432" t="s">
        <v>498</v>
      </c>
      <c r="C12" s="449" t="s">
        <v>499</v>
      </c>
    </row>
    <row r="13" spans="1:4" ht="57" thickBot="1" x14ac:dyDescent="0.25">
      <c r="A13" s="448">
        <v>616</v>
      </c>
      <c r="B13" s="432" t="s">
        <v>500</v>
      </c>
      <c r="C13" s="449" t="s">
        <v>501</v>
      </c>
    </row>
    <row r="14" spans="1:4" ht="38.25" thickBot="1" x14ac:dyDescent="0.25">
      <c r="A14" s="448">
        <v>616</v>
      </c>
      <c r="B14" s="432" t="s">
        <v>502</v>
      </c>
      <c r="C14" s="449" t="s">
        <v>503</v>
      </c>
    </row>
    <row r="15" spans="1:4" ht="63.75" thickBot="1" x14ac:dyDescent="0.25">
      <c r="A15" s="448">
        <v>616</v>
      </c>
      <c r="B15" s="575" t="s">
        <v>346</v>
      </c>
      <c r="C15" s="524" t="s">
        <v>613</v>
      </c>
    </row>
    <row r="16" spans="1:4" ht="75.75" thickBot="1" x14ac:dyDescent="0.25">
      <c r="A16" s="448">
        <v>616</v>
      </c>
      <c r="B16" s="432" t="s">
        <v>350</v>
      </c>
      <c r="C16" s="449" t="s">
        <v>566</v>
      </c>
    </row>
    <row r="17" spans="1:3" ht="57" thickBot="1" x14ac:dyDescent="0.25">
      <c r="A17" s="448">
        <v>616</v>
      </c>
      <c r="B17" s="432" t="s">
        <v>356</v>
      </c>
      <c r="C17" s="449" t="s">
        <v>357</v>
      </c>
    </row>
    <row r="18" spans="1:3" ht="94.5" thickBot="1" x14ac:dyDescent="0.25">
      <c r="A18" s="448">
        <v>616</v>
      </c>
      <c r="B18" s="432" t="s">
        <v>505</v>
      </c>
      <c r="C18" s="449" t="s">
        <v>506</v>
      </c>
    </row>
    <row r="19" spans="1:3" ht="57" thickBot="1" x14ac:dyDescent="0.25">
      <c r="A19" s="448">
        <v>616</v>
      </c>
      <c r="B19" s="432" t="s">
        <v>507</v>
      </c>
      <c r="C19" s="449" t="s">
        <v>508</v>
      </c>
    </row>
    <row r="20" spans="1:3" ht="94.5" thickBot="1" x14ac:dyDescent="0.25">
      <c r="A20" s="448">
        <v>616</v>
      </c>
      <c r="B20" s="432" t="s">
        <v>509</v>
      </c>
      <c r="C20" s="449" t="s">
        <v>510</v>
      </c>
    </row>
    <row r="21" spans="1:3" ht="38.25" thickBot="1" x14ac:dyDescent="0.25">
      <c r="A21" s="448">
        <v>616</v>
      </c>
      <c r="B21" s="432" t="s">
        <v>512</v>
      </c>
      <c r="C21" s="449" t="s">
        <v>513</v>
      </c>
    </row>
    <row r="22" spans="1:3" ht="57" thickBot="1" x14ac:dyDescent="0.25">
      <c r="A22" s="448">
        <v>616</v>
      </c>
      <c r="B22" s="432" t="s">
        <v>516</v>
      </c>
      <c r="C22" s="449" t="s">
        <v>517</v>
      </c>
    </row>
    <row r="23" spans="1:3" ht="38.25" thickBot="1" x14ac:dyDescent="0.25">
      <c r="A23" s="448">
        <v>616</v>
      </c>
      <c r="B23" s="549" t="s">
        <v>567</v>
      </c>
      <c r="C23" s="449" t="s">
        <v>568</v>
      </c>
    </row>
    <row r="24" spans="1:3" ht="57" thickBot="1" x14ac:dyDescent="0.25">
      <c r="A24" s="448">
        <v>616</v>
      </c>
      <c r="B24" s="450" t="s">
        <v>364</v>
      </c>
      <c r="C24" s="449" t="s">
        <v>365</v>
      </c>
    </row>
    <row r="25" spans="1:3" ht="38.25" thickBot="1" x14ac:dyDescent="0.25">
      <c r="A25" s="448">
        <v>616</v>
      </c>
      <c r="B25" s="450" t="s">
        <v>368</v>
      </c>
      <c r="C25" s="451" t="s">
        <v>572</v>
      </c>
    </row>
    <row r="26" spans="1:3" ht="38.25" thickBot="1" x14ac:dyDescent="0.25">
      <c r="A26" s="448">
        <v>616</v>
      </c>
      <c r="B26" s="432" t="s">
        <v>522</v>
      </c>
      <c r="C26" s="449" t="s">
        <v>523</v>
      </c>
    </row>
    <row r="27" spans="1:3" ht="94.5" thickBot="1" x14ac:dyDescent="0.25">
      <c r="A27" s="448">
        <v>616</v>
      </c>
      <c r="B27" s="432" t="s">
        <v>524</v>
      </c>
      <c r="C27" s="449" t="s">
        <v>525</v>
      </c>
    </row>
    <row r="28" spans="1:3" ht="113.25" thickBot="1" x14ac:dyDescent="0.25">
      <c r="A28" s="448">
        <v>616</v>
      </c>
      <c r="B28" s="432" t="s">
        <v>376</v>
      </c>
      <c r="C28" s="449" t="s">
        <v>377</v>
      </c>
    </row>
    <row r="29" spans="1:3" ht="94.5" thickBot="1" x14ac:dyDescent="0.25">
      <c r="A29" s="448">
        <v>616</v>
      </c>
      <c r="B29" s="432" t="s">
        <v>527</v>
      </c>
      <c r="C29" s="449" t="s">
        <v>528</v>
      </c>
    </row>
    <row r="30" spans="1:3" ht="113.25" thickBot="1" x14ac:dyDescent="0.25">
      <c r="A30" s="448">
        <v>616</v>
      </c>
      <c r="B30" s="432" t="s">
        <v>529</v>
      </c>
      <c r="C30" s="449" t="s">
        <v>530</v>
      </c>
    </row>
    <row r="31" spans="1:3" ht="57" thickBot="1" x14ac:dyDescent="0.25">
      <c r="A31" s="448">
        <v>616</v>
      </c>
      <c r="B31" s="432" t="s">
        <v>531</v>
      </c>
      <c r="C31" s="449" t="s">
        <v>569</v>
      </c>
    </row>
    <row r="32" spans="1:3" ht="75.75" thickBot="1" x14ac:dyDescent="0.25">
      <c r="A32" s="448">
        <v>616</v>
      </c>
      <c r="B32" s="432" t="s">
        <v>533</v>
      </c>
      <c r="C32" s="449" t="s">
        <v>570</v>
      </c>
    </row>
    <row r="33" spans="1:3" ht="38.25" thickBot="1" x14ac:dyDescent="0.25">
      <c r="A33" s="448">
        <v>616</v>
      </c>
      <c r="B33" s="432" t="s">
        <v>535</v>
      </c>
      <c r="C33" s="449" t="s">
        <v>536</v>
      </c>
    </row>
    <row r="34" spans="1:3" x14ac:dyDescent="0.2">
      <c r="A34" s="634">
        <v>616</v>
      </c>
      <c r="B34" s="634" t="s">
        <v>382</v>
      </c>
      <c r="C34" s="637" t="s">
        <v>383</v>
      </c>
    </row>
    <row r="35" spans="1:3" x14ac:dyDescent="0.2">
      <c r="A35" s="615"/>
      <c r="B35" s="635"/>
      <c r="C35" s="638"/>
    </row>
    <row r="36" spans="1:3" ht="31.5" customHeight="1" thickBot="1" x14ac:dyDescent="0.25">
      <c r="A36" s="616"/>
      <c r="B36" s="636"/>
      <c r="C36" s="639"/>
    </row>
    <row r="37" spans="1:3" ht="57" thickBot="1" x14ac:dyDescent="0.25">
      <c r="A37" s="448">
        <v>616</v>
      </c>
      <c r="B37" s="432" t="s">
        <v>542</v>
      </c>
      <c r="C37" s="449" t="s">
        <v>543</v>
      </c>
    </row>
    <row r="38" spans="1:3" ht="75.75" thickBot="1" x14ac:dyDescent="0.25">
      <c r="A38" s="448">
        <v>616</v>
      </c>
      <c r="B38" s="450" t="s">
        <v>544</v>
      </c>
      <c r="C38" s="451" t="s">
        <v>573</v>
      </c>
    </row>
    <row r="39" spans="1:3" ht="75.75" thickBot="1" x14ac:dyDescent="0.25">
      <c r="A39" s="448">
        <v>616</v>
      </c>
      <c r="B39" s="432" t="s">
        <v>554</v>
      </c>
      <c r="C39" s="449" t="s">
        <v>555</v>
      </c>
    </row>
    <row r="40" spans="1:3" ht="94.5" thickBot="1" x14ac:dyDescent="0.25">
      <c r="A40" s="448">
        <v>616</v>
      </c>
      <c r="B40" s="450" t="s">
        <v>558</v>
      </c>
      <c r="C40" s="451" t="s">
        <v>574</v>
      </c>
    </row>
    <row r="41" spans="1:3" ht="57" thickBot="1" x14ac:dyDescent="0.25">
      <c r="A41" s="448">
        <v>616</v>
      </c>
      <c r="B41" s="432" t="s">
        <v>394</v>
      </c>
      <c r="C41" s="449" t="s">
        <v>395</v>
      </c>
    </row>
    <row r="42" spans="1:3" ht="38.25" thickBot="1" x14ac:dyDescent="0.25">
      <c r="A42" s="448">
        <v>616</v>
      </c>
      <c r="B42" s="432" t="s">
        <v>400</v>
      </c>
      <c r="C42" s="449" t="s">
        <v>401</v>
      </c>
    </row>
    <row r="43" spans="1:3" ht="19.5" thickBot="1" x14ac:dyDescent="0.25">
      <c r="A43" s="448">
        <v>616</v>
      </c>
      <c r="B43" s="432" t="s">
        <v>404</v>
      </c>
      <c r="C43" s="449" t="s">
        <v>405</v>
      </c>
    </row>
    <row r="44" spans="1:3" s="383" customFormat="1" ht="56.25" x14ac:dyDescent="0.2">
      <c r="A44" s="380" t="s">
        <v>190</v>
      </c>
      <c r="B44" s="381" t="s">
        <v>670</v>
      </c>
      <c r="C44" s="382" t="s">
        <v>454</v>
      </c>
    </row>
    <row r="45" spans="1:3" s="383" customFormat="1" ht="56.25" x14ac:dyDescent="0.2">
      <c r="A45" s="380" t="s">
        <v>190</v>
      </c>
      <c r="B45" s="381" t="s">
        <v>671</v>
      </c>
      <c r="C45" s="382" t="s">
        <v>455</v>
      </c>
    </row>
    <row r="46" spans="1:3" s="383" customFormat="1" ht="37.5" x14ac:dyDescent="0.2">
      <c r="A46" s="380" t="s">
        <v>615</v>
      </c>
      <c r="B46" s="381" t="s">
        <v>673</v>
      </c>
      <c r="C46" s="382" t="s">
        <v>659</v>
      </c>
    </row>
    <row r="47" spans="1:3" s="383" customFormat="1" ht="56.25" x14ac:dyDescent="0.2">
      <c r="A47" s="380" t="s">
        <v>615</v>
      </c>
      <c r="B47" s="381" t="s">
        <v>674</v>
      </c>
      <c r="C47" s="382" t="s">
        <v>416</v>
      </c>
    </row>
    <row r="48" spans="1:3" s="383" customFormat="1" ht="75" x14ac:dyDescent="0.2">
      <c r="A48" s="380" t="s">
        <v>615</v>
      </c>
      <c r="B48" s="381" t="s">
        <v>684</v>
      </c>
      <c r="C48" s="382" t="s">
        <v>456</v>
      </c>
    </row>
    <row r="49" spans="1:3" s="383" customFormat="1" ht="56.25" x14ac:dyDescent="0.2">
      <c r="A49" s="380" t="s">
        <v>615</v>
      </c>
      <c r="B49" s="381" t="s">
        <v>685</v>
      </c>
      <c r="C49" s="382" t="s">
        <v>457</v>
      </c>
    </row>
    <row r="50" spans="1:3" s="383" customFormat="1" ht="24" customHeight="1" x14ac:dyDescent="0.2">
      <c r="A50" s="380" t="s">
        <v>615</v>
      </c>
      <c r="B50" s="381" t="s">
        <v>686</v>
      </c>
      <c r="C50" s="382" t="s">
        <v>458</v>
      </c>
    </row>
    <row r="51" spans="1:3" s="383" customFormat="1" ht="37.5" x14ac:dyDescent="0.2">
      <c r="A51" s="380" t="s">
        <v>615</v>
      </c>
      <c r="B51" s="381" t="s">
        <v>687</v>
      </c>
      <c r="C51" s="382" t="s">
        <v>459</v>
      </c>
    </row>
    <row r="52" spans="1:3" s="383" customFormat="1" ht="56.25" x14ac:dyDescent="0.2">
      <c r="A52" s="380" t="s">
        <v>615</v>
      </c>
      <c r="B52" s="381" t="s">
        <v>679</v>
      </c>
      <c r="C52" s="382" t="s">
        <v>421</v>
      </c>
    </row>
    <row r="53" spans="1:3" s="383" customFormat="1" ht="37.5" x14ac:dyDescent="0.2">
      <c r="A53" s="380" t="s">
        <v>615</v>
      </c>
      <c r="B53" s="381" t="s">
        <v>677</v>
      </c>
      <c r="C53" s="382" t="s">
        <v>419</v>
      </c>
    </row>
    <row r="54" spans="1:3" s="383" customFormat="1" ht="22.5" customHeight="1" x14ac:dyDescent="0.2">
      <c r="A54" s="380" t="s">
        <v>615</v>
      </c>
      <c r="B54" s="381" t="s">
        <v>688</v>
      </c>
      <c r="C54" s="382" t="s">
        <v>460</v>
      </c>
    </row>
    <row r="55" spans="1:3" ht="93.75" x14ac:dyDescent="0.2">
      <c r="A55" s="384" t="s">
        <v>615</v>
      </c>
      <c r="B55" s="385" t="s">
        <v>689</v>
      </c>
      <c r="C55" s="386" t="s">
        <v>461</v>
      </c>
    </row>
    <row r="56" spans="1:3" ht="56.25" x14ac:dyDescent="0.2">
      <c r="A56" s="384" t="s">
        <v>615</v>
      </c>
      <c r="B56" s="385" t="s">
        <v>690</v>
      </c>
      <c r="C56" s="386" t="s">
        <v>462</v>
      </c>
    </row>
    <row r="57" spans="1:3" ht="75" x14ac:dyDescent="0.2">
      <c r="A57" s="384" t="s">
        <v>615</v>
      </c>
      <c r="B57" s="385" t="s">
        <v>691</v>
      </c>
      <c r="C57" s="386" t="s">
        <v>463</v>
      </c>
    </row>
    <row r="58" spans="1:3" ht="75" x14ac:dyDescent="0.2">
      <c r="A58" s="384" t="s">
        <v>615</v>
      </c>
      <c r="B58" s="385" t="s">
        <v>692</v>
      </c>
      <c r="C58" s="386" t="s">
        <v>427</v>
      </c>
    </row>
    <row r="59" spans="1:3" ht="37.5" x14ac:dyDescent="0.2">
      <c r="A59" s="384" t="s">
        <v>615</v>
      </c>
      <c r="B59" s="385" t="s">
        <v>693</v>
      </c>
      <c r="C59" s="386" t="s">
        <v>429</v>
      </c>
    </row>
    <row r="60" spans="1:3" s="383" customFormat="1" ht="56.25" x14ac:dyDescent="0.2">
      <c r="A60" s="380" t="s">
        <v>615</v>
      </c>
      <c r="B60" s="381" t="s">
        <v>694</v>
      </c>
      <c r="C60" s="382" t="s">
        <v>435</v>
      </c>
    </row>
    <row r="61" spans="1:3" s="383" customFormat="1" ht="56.25" x14ac:dyDescent="0.2">
      <c r="A61" s="380" t="s">
        <v>615</v>
      </c>
      <c r="B61" s="381" t="s">
        <v>695</v>
      </c>
      <c r="C61" s="382" t="s">
        <v>437</v>
      </c>
    </row>
    <row r="62" spans="1:3" s="383" customFormat="1" ht="135" customHeight="1" x14ac:dyDescent="0.2">
      <c r="A62" s="380" t="s">
        <v>615</v>
      </c>
      <c r="B62" s="381" t="s">
        <v>696</v>
      </c>
      <c r="C62" s="382" t="s">
        <v>464</v>
      </c>
    </row>
    <row r="63" spans="1:3" s="383" customFormat="1" ht="112.5" x14ac:dyDescent="0.2">
      <c r="A63" s="380" t="s">
        <v>615</v>
      </c>
      <c r="B63" s="381" t="s">
        <v>697</v>
      </c>
      <c r="C63" s="382" t="s">
        <v>465</v>
      </c>
    </row>
    <row r="64" spans="1:3" s="383" customFormat="1" ht="112.5" x14ac:dyDescent="0.2">
      <c r="A64" s="380" t="s">
        <v>615</v>
      </c>
      <c r="B64" s="381" t="s">
        <v>698</v>
      </c>
      <c r="C64" s="382" t="s">
        <v>466</v>
      </c>
    </row>
    <row r="65" spans="1:3" s="383" customFormat="1" ht="75" x14ac:dyDescent="0.2">
      <c r="A65" s="380" t="s">
        <v>615</v>
      </c>
      <c r="B65" s="381" t="s">
        <v>699</v>
      </c>
      <c r="C65" s="382" t="s">
        <v>467</v>
      </c>
    </row>
    <row r="66" spans="1:3" s="383" customFormat="1" ht="75" x14ac:dyDescent="0.2">
      <c r="A66" s="380" t="s">
        <v>615</v>
      </c>
      <c r="B66" s="381" t="s">
        <v>700</v>
      </c>
      <c r="C66" s="382" t="s">
        <v>468</v>
      </c>
    </row>
    <row r="67" spans="1:3" s="383" customFormat="1" ht="37.5" x14ac:dyDescent="0.2">
      <c r="A67" s="380" t="s">
        <v>615</v>
      </c>
      <c r="B67" s="381" t="s">
        <v>703</v>
      </c>
      <c r="C67" s="382" t="s">
        <v>657</v>
      </c>
    </row>
    <row r="68" spans="1:3" s="383" customFormat="1" ht="56.25" x14ac:dyDescent="0.2">
      <c r="A68" s="380" t="s">
        <v>615</v>
      </c>
      <c r="B68" s="381" t="s">
        <v>680</v>
      </c>
      <c r="C68" s="382" t="s">
        <v>658</v>
      </c>
    </row>
    <row r="69" spans="1:3" s="383" customFormat="1" ht="112.5" x14ac:dyDescent="0.2">
      <c r="A69" s="380" t="s">
        <v>615</v>
      </c>
      <c r="B69" s="381" t="s">
        <v>704</v>
      </c>
      <c r="C69" s="382" t="s">
        <v>614</v>
      </c>
    </row>
    <row r="70" spans="1:3" s="383" customFormat="1" ht="93.75" x14ac:dyDescent="0.2">
      <c r="A70" s="380" t="s">
        <v>615</v>
      </c>
      <c r="B70" s="381" t="s">
        <v>701</v>
      </c>
      <c r="C70" s="382" t="s">
        <v>469</v>
      </c>
    </row>
    <row r="71" spans="1:3" s="383" customFormat="1" ht="75" x14ac:dyDescent="0.2">
      <c r="A71" s="380" t="s">
        <v>615</v>
      </c>
      <c r="B71" s="381" t="s">
        <v>702</v>
      </c>
      <c r="C71" s="382" t="s">
        <v>470</v>
      </c>
    </row>
    <row r="72" spans="1:3" ht="38.25" customHeight="1" x14ac:dyDescent="0.2">
      <c r="A72" s="384" t="s">
        <v>615</v>
      </c>
      <c r="B72" s="385" t="s">
        <v>708</v>
      </c>
      <c r="C72" s="386" t="s">
        <v>471</v>
      </c>
    </row>
    <row r="73" spans="1:3" ht="38.25" customHeight="1" x14ac:dyDescent="0.2">
      <c r="A73" s="384" t="s">
        <v>615</v>
      </c>
      <c r="B73" s="385" t="s">
        <v>683</v>
      </c>
      <c r="C73" s="386" t="s">
        <v>448</v>
      </c>
    </row>
    <row r="74" spans="1:3" ht="37.5" x14ac:dyDescent="0.2">
      <c r="A74" s="387" t="s">
        <v>615</v>
      </c>
      <c r="B74" s="387" t="s">
        <v>705</v>
      </c>
      <c r="C74" s="388" t="s">
        <v>472</v>
      </c>
    </row>
    <row r="75" spans="1:3" ht="37.5" x14ac:dyDescent="0.2">
      <c r="A75" s="387" t="s">
        <v>615</v>
      </c>
      <c r="B75" s="387" t="s">
        <v>707</v>
      </c>
      <c r="C75" s="388" t="s">
        <v>473</v>
      </c>
    </row>
    <row r="76" spans="1:3" ht="75" x14ac:dyDescent="0.2">
      <c r="A76" s="387" t="s">
        <v>615</v>
      </c>
      <c r="B76" s="387" t="s">
        <v>706</v>
      </c>
      <c r="C76" s="388" t="s">
        <v>474</v>
      </c>
    </row>
    <row r="77" spans="1:3" ht="56.25" x14ac:dyDescent="0.2">
      <c r="A77" s="387" t="s">
        <v>615</v>
      </c>
      <c r="B77" s="387" t="s">
        <v>709</v>
      </c>
      <c r="C77" s="388" t="s">
        <v>475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1.1811023622047245" right="0.39370078740157483" top="0.39370078740157483" bottom="0.39370078740157483" header="0.31496062992125984" footer="0.23622047244094491"/>
  <pageSetup paperSize="9" scale="70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0"/>
  <sheetViews>
    <sheetView view="pageBreakPreview" zoomScaleNormal="120" zoomScaleSheetLayoutView="100" workbookViewId="0">
      <selection activeCell="E5" sqref="E5"/>
    </sheetView>
  </sheetViews>
  <sheetFormatPr defaultRowHeight="12.75" x14ac:dyDescent="0.2"/>
  <cols>
    <col min="1" max="1" width="0.140625" style="338" customWidth="1"/>
    <col min="2" max="2" width="21.28515625" style="376" customWidth="1"/>
    <col min="3" max="3" width="48.85546875" style="338" customWidth="1"/>
    <col min="4" max="6" width="13.7109375" style="338" customWidth="1"/>
    <col min="7" max="256" width="9.140625" style="338"/>
    <col min="257" max="257" width="0.140625" style="338" customWidth="1"/>
    <col min="258" max="258" width="22" style="338" customWidth="1"/>
    <col min="259" max="259" width="51" style="338" customWidth="1"/>
    <col min="260" max="262" width="13.7109375" style="338" customWidth="1"/>
    <col min="263" max="512" width="9.140625" style="338"/>
    <col min="513" max="513" width="0.140625" style="338" customWidth="1"/>
    <col min="514" max="514" width="22" style="338" customWidth="1"/>
    <col min="515" max="515" width="51" style="338" customWidth="1"/>
    <col min="516" max="518" width="13.7109375" style="338" customWidth="1"/>
    <col min="519" max="768" width="9.140625" style="338"/>
    <col min="769" max="769" width="0.140625" style="338" customWidth="1"/>
    <col min="770" max="770" width="22" style="338" customWidth="1"/>
    <col min="771" max="771" width="51" style="338" customWidth="1"/>
    <col min="772" max="774" width="13.7109375" style="338" customWidth="1"/>
    <col min="775" max="1024" width="9.140625" style="338"/>
    <col min="1025" max="1025" width="0.140625" style="338" customWidth="1"/>
    <col min="1026" max="1026" width="22" style="338" customWidth="1"/>
    <col min="1027" max="1027" width="51" style="338" customWidth="1"/>
    <col min="1028" max="1030" width="13.7109375" style="338" customWidth="1"/>
    <col min="1031" max="1280" width="9.140625" style="338"/>
    <col min="1281" max="1281" width="0.140625" style="338" customWidth="1"/>
    <col min="1282" max="1282" width="22" style="338" customWidth="1"/>
    <col min="1283" max="1283" width="51" style="338" customWidth="1"/>
    <col min="1284" max="1286" width="13.7109375" style="338" customWidth="1"/>
    <col min="1287" max="1536" width="9.140625" style="338"/>
    <col min="1537" max="1537" width="0.140625" style="338" customWidth="1"/>
    <col min="1538" max="1538" width="22" style="338" customWidth="1"/>
    <col min="1539" max="1539" width="51" style="338" customWidth="1"/>
    <col min="1540" max="1542" width="13.7109375" style="338" customWidth="1"/>
    <col min="1543" max="1792" width="9.140625" style="338"/>
    <col min="1793" max="1793" width="0.140625" style="338" customWidth="1"/>
    <col min="1794" max="1794" width="22" style="338" customWidth="1"/>
    <col min="1795" max="1795" width="51" style="338" customWidth="1"/>
    <col min="1796" max="1798" width="13.7109375" style="338" customWidth="1"/>
    <col min="1799" max="2048" width="9.140625" style="338"/>
    <col min="2049" max="2049" width="0.140625" style="338" customWidth="1"/>
    <col min="2050" max="2050" width="22" style="338" customWidth="1"/>
    <col min="2051" max="2051" width="51" style="338" customWidth="1"/>
    <col min="2052" max="2054" width="13.7109375" style="338" customWidth="1"/>
    <col min="2055" max="2304" width="9.140625" style="338"/>
    <col min="2305" max="2305" width="0.140625" style="338" customWidth="1"/>
    <col min="2306" max="2306" width="22" style="338" customWidth="1"/>
    <col min="2307" max="2307" width="51" style="338" customWidth="1"/>
    <col min="2308" max="2310" width="13.7109375" style="338" customWidth="1"/>
    <col min="2311" max="2560" width="9.140625" style="338"/>
    <col min="2561" max="2561" width="0.140625" style="338" customWidth="1"/>
    <col min="2562" max="2562" width="22" style="338" customWidth="1"/>
    <col min="2563" max="2563" width="51" style="338" customWidth="1"/>
    <col min="2564" max="2566" width="13.7109375" style="338" customWidth="1"/>
    <col min="2567" max="2816" width="9.140625" style="338"/>
    <col min="2817" max="2817" width="0.140625" style="338" customWidth="1"/>
    <col min="2818" max="2818" width="22" style="338" customWidth="1"/>
    <col min="2819" max="2819" width="51" style="338" customWidth="1"/>
    <col min="2820" max="2822" width="13.7109375" style="338" customWidth="1"/>
    <col min="2823" max="3072" width="9.140625" style="338"/>
    <col min="3073" max="3073" width="0.140625" style="338" customWidth="1"/>
    <col min="3074" max="3074" width="22" style="338" customWidth="1"/>
    <col min="3075" max="3075" width="51" style="338" customWidth="1"/>
    <col min="3076" max="3078" width="13.7109375" style="338" customWidth="1"/>
    <col min="3079" max="3328" width="9.140625" style="338"/>
    <col min="3329" max="3329" width="0.140625" style="338" customWidth="1"/>
    <col min="3330" max="3330" width="22" style="338" customWidth="1"/>
    <col min="3331" max="3331" width="51" style="338" customWidth="1"/>
    <col min="3332" max="3334" width="13.7109375" style="338" customWidth="1"/>
    <col min="3335" max="3584" width="9.140625" style="338"/>
    <col min="3585" max="3585" width="0.140625" style="338" customWidth="1"/>
    <col min="3586" max="3586" width="22" style="338" customWidth="1"/>
    <col min="3587" max="3587" width="51" style="338" customWidth="1"/>
    <col min="3588" max="3590" width="13.7109375" style="338" customWidth="1"/>
    <col min="3591" max="3840" width="9.140625" style="338"/>
    <col min="3841" max="3841" width="0.140625" style="338" customWidth="1"/>
    <col min="3842" max="3842" width="22" style="338" customWidth="1"/>
    <col min="3843" max="3843" width="51" style="338" customWidth="1"/>
    <col min="3844" max="3846" width="13.7109375" style="338" customWidth="1"/>
    <col min="3847" max="4096" width="9.140625" style="338"/>
    <col min="4097" max="4097" width="0.140625" style="338" customWidth="1"/>
    <col min="4098" max="4098" width="22" style="338" customWidth="1"/>
    <col min="4099" max="4099" width="51" style="338" customWidth="1"/>
    <col min="4100" max="4102" width="13.7109375" style="338" customWidth="1"/>
    <col min="4103" max="4352" width="9.140625" style="338"/>
    <col min="4353" max="4353" width="0.140625" style="338" customWidth="1"/>
    <col min="4354" max="4354" width="22" style="338" customWidth="1"/>
    <col min="4355" max="4355" width="51" style="338" customWidth="1"/>
    <col min="4356" max="4358" width="13.7109375" style="338" customWidth="1"/>
    <col min="4359" max="4608" width="9.140625" style="338"/>
    <col min="4609" max="4609" width="0.140625" style="338" customWidth="1"/>
    <col min="4610" max="4610" width="22" style="338" customWidth="1"/>
    <col min="4611" max="4611" width="51" style="338" customWidth="1"/>
    <col min="4612" max="4614" width="13.7109375" style="338" customWidth="1"/>
    <col min="4615" max="4864" width="9.140625" style="338"/>
    <col min="4865" max="4865" width="0.140625" style="338" customWidth="1"/>
    <col min="4866" max="4866" width="22" style="338" customWidth="1"/>
    <col min="4867" max="4867" width="51" style="338" customWidth="1"/>
    <col min="4868" max="4870" width="13.7109375" style="338" customWidth="1"/>
    <col min="4871" max="5120" width="9.140625" style="338"/>
    <col min="5121" max="5121" width="0.140625" style="338" customWidth="1"/>
    <col min="5122" max="5122" width="22" style="338" customWidth="1"/>
    <col min="5123" max="5123" width="51" style="338" customWidth="1"/>
    <col min="5124" max="5126" width="13.7109375" style="338" customWidth="1"/>
    <col min="5127" max="5376" width="9.140625" style="338"/>
    <col min="5377" max="5377" width="0.140625" style="338" customWidth="1"/>
    <col min="5378" max="5378" width="22" style="338" customWidth="1"/>
    <col min="5379" max="5379" width="51" style="338" customWidth="1"/>
    <col min="5380" max="5382" width="13.7109375" style="338" customWidth="1"/>
    <col min="5383" max="5632" width="9.140625" style="338"/>
    <col min="5633" max="5633" width="0.140625" style="338" customWidth="1"/>
    <col min="5634" max="5634" width="22" style="338" customWidth="1"/>
    <col min="5635" max="5635" width="51" style="338" customWidth="1"/>
    <col min="5636" max="5638" width="13.7109375" style="338" customWidth="1"/>
    <col min="5639" max="5888" width="9.140625" style="338"/>
    <col min="5889" max="5889" width="0.140625" style="338" customWidth="1"/>
    <col min="5890" max="5890" width="22" style="338" customWidth="1"/>
    <col min="5891" max="5891" width="51" style="338" customWidth="1"/>
    <col min="5892" max="5894" width="13.7109375" style="338" customWidth="1"/>
    <col min="5895" max="6144" width="9.140625" style="338"/>
    <col min="6145" max="6145" width="0.140625" style="338" customWidth="1"/>
    <col min="6146" max="6146" width="22" style="338" customWidth="1"/>
    <col min="6147" max="6147" width="51" style="338" customWidth="1"/>
    <col min="6148" max="6150" width="13.7109375" style="338" customWidth="1"/>
    <col min="6151" max="6400" width="9.140625" style="338"/>
    <col min="6401" max="6401" width="0.140625" style="338" customWidth="1"/>
    <col min="6402" max="6402" width="22" style="338" customWidth="1"/>
    <col min="6403" max="6403" width="51" style="338" customWidth="1"/>
    <col min="6404" max="6406" width="13.7109375" style="338" customWidth="1"/>
    <col min="6407" max="6656" width="9.140625" style="338"/>
    <col min="6657" max="6657" width="0.140625" style="338" customWidth="1"/>
    <col min="6658" max="6658" width="22" style="338" customWidth="1"/>
    <col min="6659" max="6659" width="51" style="338" customWidth="1"/>
    <col min="6660" max="6662" width="13.7109375" style="338" customWidth="1"/>
    <col min="6663" max="6912" width="9.140625" style="338"/>
    <col min="6913" max="6913" width="0.140625" style="338" customWidth="1"/>
    <col min="6914" max="6914" width="22" style="338" customWidth="1"/>
    <col min="6915" max="6915" width="51" style="338" customWidth="1"/>
    <col min="6916" max="6918" width="13.7109375" style="338" customWidth="1"/>
    <col min="6919" max="7168" width="9.140625" style="338"/>
    <col min="7169" max="7169" width="0.140625" style="338" customWidth="1"/>
    <col min="7170" max="7170" width="22" style="338" customWidth="1"/>
    <col min="7171" max="7171" width="51" style="338" customWidth="1"/>
    <col min="7172" max="7174" width="13.7109375" style="338" customWidth="1"/>
    <col min="7175" max="7424" width="9.140625" style="338"/>
    <col min="7425" max="7425" width="0.140625" style="338" customWidth="1"/>
    <col min="7426" max="7426" width="22" style="338" customWidth="1"/>
    <col min="7427" max="7427" width="51" style="338" customWidth="1"/>
    <col min="7428" max="7430" width="13.7109375" style="338" customWidth="1"/>
    <col min="7431" max="7680" width="9.140625" style="338"/>
    <col min="7681" max="7681" width="0.140625" style="338" customWidth="1"/>
    <col min="7682" max="7682" width="22" style="338" customWidth="1"/>
    <col min="7683" max="7683" width="51" style="338" customWidth="1"/>
    <col min="7684" max="7686" width="13.7109375" style="338" customWidth="1"/>
    <col min="7687" max="7936" width="9.140625" style="338"/>
    <col min="7937" max="7937" width="0.140625" style="338" customWidth="1"/>
    <col min="7938" max="7938" width="22" style="338" customWidth="1"/>
    <col min="7939" max="7939" width="51" style="338" customWidth="1"/>
    <col min="7940" max="7942" width="13.7109375" style="338" customWidth="1"/>
    <col min="7943" max="8192" width="9.140625" style="338"/>
    <col min="8193" max="8193" width="0.140625" style="338" customWidth="1"/>
    <col min="8194" max="8194" width="22" style="338" customWidth="1"/>
    <col min="8195" max="8195" width="51" style="338" customWidth="1"/>
    <col min="8196" max="8198" width="13.7109375" style="338" customWidth="1"/>
    <col min="8199" max="8448" width="9.140625" style="338"/>
    <col min="8449" max="8449" width="0.140625" style="338" customWidth="1"/>
    <col min="8450" max="8450" width="22" style="338" customWidth="1"/>
    <col min="8451" max="8451" width="51" style="338" customWidth="1"/>
    <col min="8452" max="8454" width="13.7109375" style="338" customWidth="1"/>
    <col min="8455" max="8704" width="9.140625" style="338"/>
    <col min="8705" max="8705" width="0.140625" style="338" customWidth="1"/>
    <col min="8706" max="8706" width="22" style="338" customWidth="1"/>
    <col min="8707" max="8707" width="51" style="338" customWidth="1"/>
    <col min="8708" max="8710" width="13.7109375" style="338" customWidth="1"/>
    <col min="8711" max="8960" width="9.140625" style="338"/>
    <col min="8961" max="8961" width="0.140625" style="338" customWidth="1"/>
    <col min="8962" max="8962" width="22" style="338" customWidth="1"/>
    <col min="8963" max="8963" width="51" style="338" customWidth="1"/>
    <col min="8964" max="8966" width="13.7109375" style="338" customWidth="1"/>
    <col min="8967" max="9216" width="9.140625" style="338"/>
    <col min="9217" max="9217" width="0.140625" style="338" customWidth="1"/>
    <col min="9218" max="9218" width="22" style="338" customWidth="1"/>
    <col min="9219" max="9219" width="51" style="338" customWidth="1"/>
    <col min="9220" max="9222" width="13.7109375" style="338" customWidth="1"/>
    <col min="9223" max="9472" width="9.140625" style="338"/>
    <col min="9473" max="9473" width="0.140625" style="338" customWidth="1"/>
    <col min="9474" max="9474" width="22" style="338" customWidth="1"/>
    <col min="9475" max="9475" width="51" style="338" customWidth="1"/>
    <col min="9476" max="9478" width="13.7109375" style="338" customWidth="1"/>
    <col min="9479" max="9728" width="9.140625" style="338"/>
    <col min="9729" max="9729" width="0.140625" style="338" customWidth="1"/>
    <col min="9730" max="9730" width="22" style="338" customWidth="1"/>
    <col min="9731" max="9731" width="51" style="338" customWidth="1"/>
    <col min="9732" max="9734" width="13.7109375" style="338" customWidth="1"/>
    <col min="9735" max="9984" width="9.140625" style="338"/>
    <col min="9985" max="9985" width="0.140625" style="338" customWidth="1"/>
    <col min="9986" max="9986" width="22" style="338" customWidth="1"/>
    <col min="9987" max="9987" width="51" style="338" customWidth="1"/>
    <col min="9988" max="9990" width="13.7109375" style="338" customWidth="1"/>
    <col min="9991" max="10240" width="9.140625" style="338"/>
    <col min="10241" max="10241" width="0.140625" style="338" customWidth="1"/>
    <col min="10242" max="10242" width="22" style="338" customWidth="1"/>
    <col min="10243" max="10243" width="51" style="338" customWidth="1"/>
    <col min="10244" max="10246" width="13.7109375" style="338" customWidth="1"/>
    <col min="10247" max="10496" width="9.140625" style="338"/>
    <col min="10497" max="10497" width="0.140625" style="338" customWidth="1"/>
    <col min="10498" max="10498" width="22" style="338" customWidth="1"/>
    <col min="10499" max="10499" width="51" style="338" customWidth="1"/>
    <col min="10500" max="10502" width="13.7109375" style="338" customWidth="1"/>
    <col min="10503" max="10752" width="9.140625" style="338"/>
    <col min="10753" max="10753" width="0.140625" style="338" customWidth="1"/>
    <col min="10754" max="10754" width="22" style="338" customWidth="1"/>
    <col min="10755" max="10755" width="51" style="338" customWidth="1"/>
    <col min="10756" max="10758" width="13.7109375" style="338" customWidth="1"/>
    <col min="10759" max="11008" width="9.140625" style="338"/>
    <col min="11009" max="11009" width="0.140625" style="338" customWidth="1"/>
    <col min="11010" max="11010" width="22" style="338" customWidth="1"/>
    <col min="11011" max="11011" width="51" style="338" customWidth="1"/>
    <col min="11012" max="11014" width="13.7109375" style="338" customWidth="1"/>
    <col min="11015" max="11264" width="9.140625" style="338"/>
    <col min="11265" max="11265" width="0.140625" style="338" customWidth="1"/>
    <col min="11266" max="11266" width="22" style="338" customWidth="1"/>
    <col min="11267" max="11267" width="51" style="338" customWidth="1"/>
    <col min="11268" max="11270" width="13.7109375" style="338" customWidth="1"/>
    <col min="11271" max="11520" width="9.140625" style="338"/>
    <col min="11521" max="11521" width="0.140625" style="338" customWidth="1"/>
    <col min="11522" max="11522" width="22" style="338" customWidth="1"/>
    <col min="11523" max="11523" width="51" style="338" customWidth="1"/>
    <col min="11524" max="11526" width="13.7109375" style="338" customWidth="1"/>
    <col min="11527" max="11776" width="9.140625" style="338"/>
    <col min="11777" max="11777" width="0.140625" style="338" customWidth="1"/>
    <col min="11778" max="11778" width="22" style="338" customWidth="1"/>
    <col min="11779" max="11779" width="51" style="338" customWidth="1"/>
    <col min="11780" max="11782" width="13.7109375" style="338" customWidth="1"/>
    <col min="11783" max="12032" width="9.140625" style="338"/>
    <col min="12033" max="12033" width="0.140625" style="338" customWidth="1"/>
    <col min="12034" max="12034" width="22" style="338" customWidth="1"/>
    <col min="12035" max="12035" width="51" style="338" customWidth="1"/>
    <col min="12036" max="12038" width="13.7109375" style="338" customWidth="1"/>
    <col min="12039" max="12288" width="9.140625" style="338"/>
    <col min="12289" max="12289" width="0.140625" style="338" customWidth="1"/>
    <col min="12290" max="12290" width="22" style="338" customWidth="1"/>
    <col min="12291" max="12291" width="51" style="338" customWidth="1"/>
    <col min="12292" max="12294" width="13.7109375" style="338" customWidth="1"/>
    <col min="12295" max="12544" width="9.140625" style="338"/>
    <col min="12545" max="12545" width="0.140625" style="338" customWidth="1"/>
    <col min="12546" max="12546" width="22" style="338" customWidth="1"/>
    <col min="12547" max="12547" width="51" style="338" customWidth="1"/>
    <col min="12548" max="12550" width="13.7109375" style="338" customWidth="1"/>
    <col min="12551" max="12800" width="9.140625" style="338"/>
    <col min="12801" max="12801" width="0.140625" style="338" customWidth="1"/>
    <col min="12802" max="12802" width="22" style="338" customWidth="1"/>
    <col min="12803" max="12803" width="51" style="338" customWidth="1"/>
    <col min="12804" max="12806" width="13.7109375" style="338" customWidth="1"/>
    <col min="12807" max="13056" width="9.140625" style="338"/>
    <col min="13057" max="13057" width="0.140625" style="338" customWidth="1"/>
    <col min="13058" max="13058" width="22" style="338" customWidth="1"/>
    <col min="13059" max="13059" width="51" style="338" customWidth="1"/>
    <col min="13060" max="13062" width="13.7109375" style="338" customWidth="1"/>
    <col min="13063" max="13312" width="9.140625" style="338"/>
    <col min="13313" max="13313" width="0.140625" style="338" customWidth="1"/>
    <col min="13314" max="13314" width="22" style="338" customWidth="1"/>
    <col min="13315" max="13315" width="51" style="338" customWidth="1"/>
    <col min="13316" max="13318" width="13.7109375" style="338" customWidth="1"/>
    <col min="13319" max="13568" width="9.140625" style="338"/>
    <col min="13569" max="13569" width="0.140625" style="338" customWidth="1"/>
    <col min="13570" max="13570" width="22" style="338" customWidth="1"/>
    <col min="13571" max="13571" width="51" style="338" customWidth="1"/>
    <col min="13572" max="13574" width="13.7109375" style="338" customWidth="1"/>
    <col min="13575" max="13824" width="9.140625" style="338"/>
    <col min="13825" max="13825" width="0.140625" style="338" customWidth="1"/>
    <col min="13826" max="13826" width="22" style="338" customWidth="1"/>
    <col min="13827" max="13827" width="51" style="338" customWidth="1"/>
    <col min="13828" max="13830" width="13.7109375" style="338" customWidth="1"/>
    <col min="13831" max="14080" width="9.140625" style="338"/>
    <col min="14081" max="14081" width="0.140625" style="338" customWidth="1"/>
    <col min="14082" max="14082" width="22" style="338" customWidth="1"/>
    <col min="14083" max="14083" width="51" style="338" customWidth="1"/>
    <col min="14084" max="14086" width="13.7109375" style="338" customWidth="1"/>
    <col min="14087" max="14336" width="9.140625" style="338"/>
    <col min="14337" max="14337" width="0.140625" style="338" customWidth="1"/>
    <col min="14338" max="14338" width="22" style="338" customWidth="1"/>
    <col min="14339" max="14339" width="51" style="338" customWidth="1"/>
    <col min="14340" max="14342" width="13.7109375" style="338" customWidth="1"/>
    <col min="14343" max="14592" width="9.140625" style="338"/>
    <col min="14593" max="14593" width="0.140625" style="338" customWidth="1"/>
    <col min="14594" max="14594" width="22" style="338" customWidth="1"/>
    <col min="14595" max="14595" width="51" style="338" customWidth="1"/>
    <col min="14596" max="14598" width="13.7109375" style="338" customWidth="1"/>
    <col min="14599" max="14848" width="9.140625" style="338"/>
    <col min="14849" max="14849" width="0.140625" style="338" customWidth="1"/>
    <col min="14850" max="14850" width="22" style="338" customWidth="1"/>
    <col min="14851" max="14851" width="51" style="338" customWidth="1"/>
    <col min="14852" max="14854" width="13.7109375" style="338" customWidth="1"/>
    <col min="14855" max="15104" width="9.140625" style="338"/>
    <col min="15105" max="15105" width="0.140625" style="338" customWidth="1"/>
    <col min="15106" max="15106" width="22" style="338" customWidth="1"/>
    <col min="15107" max="15107" width="51" style="338" customWidth="1"/>
    <col min="15108" max="15110" width="13.7109375" style="338" customWidth="1"/>
    <col min="15111" max="15360" width="9.140625" style="338"/>
    <col min="15361" max="15361" width="0.140625" style="338" customWidth="1"/>
    <col min="15362" max="15362" width="22" style="338" customWidth="1"/>
    <col min="15363" max="15363" width="51" style="338" customWidth="1"/>
    <col min="15364" max="15366" width="13.7109375" style="338" customWidth="1"/>
    <col min="15367" max="15616" width="9.140625" style="338"/>
    <col min="15617" max="15617" width="0.140625" style="338" customWidth="1"/>
    <col min="15618" max="15618" width="22" style="338" customWidth="1"/>
    <col min="15619" max="15619" width="51" style="338" customWidth="1"/>
    <col min="15620" max="15622" width="13.7109375" style="338" customWidth="1"/>
    <col min="15623" max="15872" width="9.140625" style="338"/>
    <col min="15873" max="15873" width="0.140625" style="338" customWidth="1"/>
    <col min="15874" max="15874" width="22" style="338" customWidth="1"/>
    <col min="15875" max="15875" width="51" style="338" customWidth="1"/>
    <col min="15876" max="15878" width="13.7109375" style="338" customWidth="1"/>
    <col min="15879" max="16128" width="9.140625" style="338"/>
    <col min="16129" max="16129" width="0.140625" style="338" customWidth="1"/>
    <col min="16130" max="16130" width="22" style="338" customWidth="1"/>
    <col min="16131" max="16131" width="51" style="338" customWidth="1"/>
    <col min="16132" max="16134" width="13.7109375" style="338" customWidth="1"/>
    <col min="16135" max="16384" width="9.140625" style="338"/>
  </cols>
  <sheetData>
    <row r="1" spans="2:10" x14ac:dyDescent="0.2">
      <c r="B1" s="335"/>
      <c r="C1" s="335"/>
      <c r="D1" s="329"/>
      <c r="E1" s="329" t="s">
        <v>618</v>
      </c>
      <c r="F1" s="329"/>
      <c r="G1" s="336"/>
      <c r="H1" s="329"/>
      <c r="I1" s="329"/>
      <c r="J1" s="337"/>
    </row>
    <row r="2" spans="2:10" x14ac:dyDescent="0.2">
      <c r="B2" s="335"/>
      <c r="C2" s="335"/>
      <c r="D2" s="329"/>
      <c r="E2" s="329" t="s">
        <v>185</v>
      </c>
      <c r="F2" s="329"/>
      <c r="G2" s="336"/>
      <c r="H2" s="329"/>
      <c r="I2" s="329"/>
      <c r="J2" s="337"/>
    </row>
    <row r="3" spans="2:10" ht="12.75" customHeight="1" x14ac:dyDescent="0.2">
      <c r="B3" s="335"/>
      <c r="C3" s="335"/>
      <c r="D3" s="330"/>
      <c r="E3" s="625" t="s">
        <v>575</v>
      </c>
      <c r="F3" s="625"/>
      <c r="G3" s="336"/>
      <c r="H3" s="329"/>
      <c r="I3" s="329"/>
      <c r="J3" s="337"/>
    </row>
    <row r="4" spans="2:10" x14ac:dyDescent="0.2">
      <c r="B4" s="335"/>
      <c r="C4" s="335"/>
      <c r="D4" s="329"/>
      <c r="E4" s="329" t="s">
        <v>719</v>
      </c>
      <c r="F4" s="329"/>
      <c r="G4" s="336"/>
      <c r="H4" s="329"/>
      <c r="I4" s="329"/>
      <c r="J4" s="337"/>
    </row>
    <row r="5" spans="2:10" ht="12.95" customHeight="1" x14ac:dyDescent="0.2">
      <c r="B5" s="335"/>
      <c r="C5" s="335"/>
      <c r="D5" s="336"/>
      <c r="E5" s="336"/>
      <c r="F5" s="335"/>
      <c r="G5" s="336"/>
      <c r="H5" s="336"/>
      <c r="I5" s="336"/>
      <c r="J5" s="337"/>
    </row>
    <row r="6" spans="2:10" ht="12.95" customHeight="1" x14ac:dyDescent="0.2">
      <c r="B6" s="335"/>
      <c r="C6" s="335"/>
      <c r="D6" s="336"/>
      <c r="E6" s="336"/>
      <c r="F6" s="335"/>
      <c r="G6" s="336"/>
      <c r="H6" s="336"/>
      <c r="I6" s="336"/>
      <c r="J6" s="337"/>
    </row>
    <row r="7" spans="2:10" x14ac:dyDescent="0.2">
      <c r="B7" s="643" t="s">
        <v>276</v>
      </c>
      <c r="C7" s="643"/>
      <c r="D7" s="643"/>
      <c r="E7" s="643"/>
      <c r="F7" s="643"/>
      <c r="G7" s="339"/>
      <c r="H7" s="339"/>
      <c r="I7" s="339"/>
      <c r="J7" s="337"/>
    </row>
    <row r="8" spans="2:10" x14ac:dyDescent="0.2">
      <c r="B8" s="643" t="s">
        <v>576</v>
      </c>
      <c r="C8" s="643"/>
      <c r="D8" s="643"/>
      <c r="E8" s="643"/>
      <c r="F8" s="643"/>
      <c r="G8" s="340"/>
      <c r="H8" s="340"/>
      <c r="I8" s="340"/>
      <c r="J8" s="337"/>
    </row>
    <row r="9" spans="2:10" x14ac:dyDescent="0.2">
      <c r="B9" s="644" t="s">
        <v>630</v>
      </c>
      <c r="C9" s="644"/>
      <c r="D9" s="644"/>
      <c r="E9" s="644"/>
      <c r="F9" s="644"/>
      <c r="G9" s="329"/>
      <c r="H9" s="329"/>
      <c r="I9" s="329"/>
      <c r="J9" s="337"/>
    </row>
    <row r="10" spans="2:10" ht="13.5" thickBot="1" x14ac:dyDescent="0.25">
      <c r="B10" s="335"/>
      <c r="C10" s="335"/>
      <c r="D10" s="336"/>
      <c r="F10" s="341" t="s">
        <v>182</v>
      </c>
      <c r="G10" s="336"/>
      <c r="H10" s="336"/>
      <c r="I10" s="341"/>
      <c r="J10" s="337"/>
    </row>
    <row r="11" spans="2:10" ht="20.25" customHeight="1" thickBot="1" x14ac:dyDescent="0.25">
      <c r="B11" s="342" t="s">
        <v>277</v>
      </c>
      <c r="C11" s="342" t="s">
        <v>278</v>
      </c>
      <c r="D11" s="343">
        <v>2019</v>
      </c>
      <c r="E11" s="343" t="s">
        <v>616</v>
      </c>
      <c r="F11" s="343" t="s">
        <v>636</v>
      </c>
    </row>
    <row r="12" spans="2:10" s="347" customFormat="1" x14ac:dyDescent="0.2">
      <c r="B12" s="344" t="s">
        <v>279</v>
      </c>
      <c r="C12" s="345" t="s">
        <v>280</v>
      </c>
      <c r="D12" s="345">
        <f>D13+D18+D24+D28+D36+D39+D43+D52+D58+D65+D68+D71</f>
        <v>13892006.359999999</v>
      </c>
      <c r="E12" s="345">
        <f>E13+E18+E24+E28+E36+E39+E43+E52+E58+E65+E68+E71</f>
        <v>14137613</v>
      </c>
      <c r="F12" s="346">
        <f>F13+F18+F24+F28+F36+F39+F43+F52+F58+F65+F68+F71</f>
        <v>14586613</v>
      </c>
    </row>
    <row r="13" spans="2:10" s="347" customFormat="1" x14ac:dyDescent="0.2">
      <c r="B13" s="348" t="s">
        <v>281</v>
      </c>
      <c r="C13" s="349" t="s">
        <v>282</v>
      </c>
      <c r="D13" s="350">
        <f>D14</f>
        <v>8026000</v>
      </c>
      <c r="E13" s="350">
        <f>E14</f>
        <v>8437000</v>
      </c>
      <c r="F13" s="351">
        <f>F14</f>
        <v>8885000</v>
      </c>
    </row>
    <row r="14" spans="2:10" x14ac:dyDescent="0.2">
      <c r="B14" s="352" t="s">
        <v>283</v>
      </c>
      <c r="C14" s="353" t="s">
        <v>284</v>
      </c>
      <c r="D14" s="354">
        <f>D15+D16+D17</f>
        <v>8026000</v>
      </c>
      <c r="E14" s="354">
        <f>E15+E16+E17</f>
        <v>8437000</v>
      </c>
      <c r="F14" s="355">
        <f>F15+F16+F17</f>
        <v>8885000</v>
      </c>
    </row>
    <row r="15" spans="2:10" ht="63.75" x14ac:dyDescent="0.2">
      <c r="B15" s="352" t="s">
        <v>285</v>
      </c>
      <c r="C15" s="353" t="s">
        <v>286</v>
      </c>
      <c r="D15" s="354">
        <v>8026000</v>
      </c>
      <c r="E15" s="354">
        <v>8437000</v>
      </c>
      <c r="F15" s="355">
        <v>8885000</v>
      </c>
    </row>
    <row r="16" spans="2:10" ht="93.75" customHeight="1" x14ac:dyDescent="0.2">
      <c r="B16" s="352" t="s">
        <v>287</v>
      </c>
      <c r="C16" s="353" t="s">
        <v>288</v>
      </c>
      <c r="D16" s="354"/>
      <c r="E16" s="354"/>
      <c r="F16" s="355"/>
    </row>
    <row r="17" spans="2:6" ht="38.25" x14ac:dyDescent="0.2">
      <c r="B17" s="352" t="s">
        <v>289</v>
      </c>
      <c r="C17" s="353" t="s">
        <v>290</v>
      </c>
      <c r="D17" s="354"/>
      <c r="E17" s="354"/>
      <c r="F17" s="355"/>
    </row>
    <row r="18" spans="2:6" s="347" customFormat="1" ht="38.25" x14ac:dyDescent="0.2">
      <c r="B18" s="348" t="s">
        <v>291</v>
      </c>
      <c r="C18" s="349" t="s">
        <v>292</v>
      </c>
      <c r="D18" s="350">
        <f>D19</f>
        <v>1933613</v>
      </c>
      <c r="E18" s="350">
        <f>E19</f>
        <v>1933613</v>
      </c>
      <c r="F18" s="351">
        <f>F19</f>
        <v>1933613</v>
      </c>
    </row>
    <row r="19" spans="2:6" ht="25.5" x14ac:dyDescent="0.2">
      <c r="B19" s="352" t="s">
        <v>293</v>
      </c>
      <c r="C19" s="353" t="s">
        <v>294</v>
      </c>
      <c r="D19" s="354">
        <f>D20+D21+D22+D23</f>
        <v>1933613</v>
      </c>
      <c r="E19" s="354">
        <f>E20+E21+E22+E23</f>
        <v>1933613</v>
      </c>
      <c r="F19" s="355">
        <f>F20+F21+F22+F23</f>
        <v>1933613</v>
      </c>
    </row>
    <row r="20" spans="2:6" ht="76.5" x14ac:dyDescent="0.2">
      <c r="B20" s="352" t="s">
        <v>295</v>
      </c>
      <c r="C20" s="353" t="s">
        <v>296</v>
      </c>
      <c r="D20" s="354">
        <v>701178</v>
      </c>
      <c r="E20" s="354">
        <v>701178</v>
      </c>
      <c r="F20" s="355">
        <v>701178</v>
      </c>
    </row>
    <row r="21" spans="2:6" ht="89.25" x14ac:dyDescent="0.2">
      <c r="B21" s="352" t="s">
        <v>297</v>
      </c>
      <c r="C21" s="353" t="s">
        <v>298</v>
      </c>
      <c r="D21" s="354">
        <v>4913</v>
      </c>
      <c r="E21" s="354">
        <v>4913</v>
      </c>
      <c r="F21" s="355">
        <v>4913</v>
      </c>
    </row>
    <row r="22" spans="2:6" ht="76.5" x14ac:dyDescent="0.2">
      <c r="B22" s="352" t="s">
        <v>299</v>
      </c>
      <c r="C22" s="353" t="s">
        <v>300</v>
      </c>
      <c r="D22" s="354">
        <v>1357908</v>
      </c>
      <c r="E22" s="354">
        <v>1357908</v>
      </c>
      <c r="F22" s="355">
        <v>1357908</v>
      </c>
    </row>
    <row r="23" spans="2:6" ht="52.5" customHeight="1" x14ac:dyDescent="0.2">
      <c r="B23" s="352" t="s">
        <v>301</v>
      </c>
      <c r="C23" s="353" t="s">
        <v>302</v>
      </c>
      <c r="D23" s="354">
        <v>-130386</v>
      </c>
      <c r="E23" s="354">
        <v>-130386</v>
      </c>
      <c r="F23" s="355">
        <v>-130386</v>
      </c>
    </row>
    <row r="24" spans="2:6" s="347" customFormat="1" x14ac:dyDescent="0.2">
      <c r="B24" s="348" t="s">
        <v>303</v>
      </c>
      <c r="C24" s="349" t="s">
        <v>304</v>
      </c>
      <c r="D24" s="350">
        <f>D25</f>
        <v>37000</v>
      </c>
      <c r="E24" s="350">
        <f>E25</f>
        <v>38000</v>
      </c>
      <c r="F24" s="351">
        <f>F25</f>
        <v>39000</v>
      </c>
    </row>
    <row r="25" spans="2:6" x14ac:dyDescent="0.2">
      <c r="B25" s="352" t="s">
        <v>305</v>
      </c>
      <c r="C25" s="353" t="s">
        <v>306</v>
      </c>
      <c r="D25" s="354">
        <f>D26+D27</f>
        <v>37000</v>
      </c>
      <c r="E25" s="354">
        <f>E26+E27</f>
        <v>38000</v>
      </c>
      <c r="F25" s="355">
        <f>F26+F27</f>
        <v>39000</v>
      </c>
    </row>
    <row r="26" spans="2:6" x14ac:dyDescent="0.2">
      <c r="B26" s="352" t="s">
        <v>307</v>
      </c>
      <c r="C26" s="353" t="s">
        <v>306</v>
      </c>
      <c r="D26" s="354">
        <v>37000</v>
      </c>
      <c r="E26" s="354">
        <v>38000</v>
      </c>
      <c r="F26" s="355">
        <v>39000</v>
      </c>
    </row>
    <row r="27" spans="2:6" ht="25.5" x14ac:dyDescent="0.2">
      <c r="B27" s="352" t="s">
        <v>308</v>
      </c>
      <c r="C27" s="353" t="s">
        <v>309</v>
      </c>
      <c r="D27" s="354"/>
      <c r="E27" s="354"/>
      <c r="F27" s="355"/>
    </row>
    <row r="28" spans="2:6" s="347" customFormat="1" x14ac:dyDescent="0.2">
      <c r="B28" s="348" t="s">
        <v>310</v>
      </c>
      <c r="C28" s="349" t="s">
        <v>311</v>
      </c>
      <c r="D28" s="350">
        <f>D29+D31</f>
        <v>3612000</v>
      </c>
      <c r="E28" s="350">
        <f>E29+E31</f>
        <v>3612000</v>
      </c>
      <c r="F28" s="351">
        <f>F29+F31</f>
        <v>3612000</v>
      </c>
    </row>
    <row r="29" spans="2:6" x14ac:dyDescent="0.2">
      <c r="B29" s="352" t="s">
        <v>312</v>
      </c>
      <c r="C29" s="353" t="s">
        <v>313</v>
      </c>
      <c r="D29" s="354">
        <f>D30</f>
        <v>174000</v>
      </c>
      <c r="E29" s="354">
        <f>E30</f>
        <v>174000</v>
      </c>
      <c r="F29" s="355">
        <f>F30</f>
        <v>174000</v>
      </c>
    </row>
    <row r="30" spans="2:6" ht="38.25" x14ac:dyDescent="0.2">
      <c r="B30" s="352" t="s">
        <v>314</v>
      </c>
      <c r="C30" s="353" t="s">
        <v>315</v>
      </c>
      <c r="D30" s="354">
        <v>174000</v>
      </c>
      <c r="E30" s="354">
        <v>174000</v>
      </c>
      <c r="F30" s="355">
        <v>174000</v>
      </c>
    </row>
    <row r="31" spans="2:6" x14ac:dyDescent="0.2">
      <c r="B31" s="352" t="s">
        <v>316</v>
      </c>
      <c r="C31" s="353" t="s">
        <v>317</v>
      </c>
      <c r="D31" s="354">
        <f>D32+D34</f>
        <v>3438000</v>
      </c>
      <c r="E31" s="354">
        <f>E32+E34</f>
        <v>3438000</v>
      </c>
      <c r="F31" s="355">
        <f>F32+F34</f>
        <v>3438000</v>
      </c>
    </row>
    <row r="32" spans="2:6" x14ac:dyDescent="0.2">
      <c r="B32" s="352" t="s">
        <v>318</v>
      </c>
      <c r="C32" s="353" t="s">
        <v>319</v>
      </c>
      <c r="D32" s="354">
        <f>D33</f>
        <v>2602000</v>
      </c>
      <c r="E32" s="354">
        <f>E33</f>
        <v>2602000</v>
      </c>
      <c r="F32" s="355">
        <f>F33</f>
        <v>2602000</v>
      </c>
    </row>
    <row r="33" spans="2:6" ht="38.25" x14ac:dyDescent="0.2">
      <c r="B33" s="352" t="s">
        <v>320</v>
      </c>
      <c r="C33" s="353" t="s">
        <v>321</v>
      </c>
      <c r="D33" s="354">
        <v>2602000</v>
      </c>
      <c r="E33" s="354">
        <v>2602000</v>
      </c>
      <c r="F33" s="355">
        <v>2602000</v>
      </c>
    </row>
    <row r="34" spans="2:6" x14ac:dyDescent="0.2">
      <c r="B34" s="352" t="s">
        <v>322</v>
      </c>
      <c r="C34" s="353" t="s">
        <v>323</v>
      </c>
      <c r="D34" s="354">
        <f>D35</f>
        <v>836000</v>
      </c>
      <c r="E34" s="354">
        <f>E35</f>
        <v>836000</v>
      </c>
      <c r="F34" s="355">
        <f>F35</f>
        <v>836000</v>
      </c>
    </row>
    <row r="35" spans="2:6" ht="38.25" x14ac:dyDescent="0.2">
      <c r="B35" s="352" t="s">
        <v>324</v>
      </c>
      <c r="C35" s="353" t="s">
        <v>325</v>
      </c>
      <c r="D35" s="354">
        <v>836000</v>
      </c>
      <c r="E35" s="354">
        <v>836000</v>
      </c>
      <c r="F35" s="355">
        <v>836000</v>
      </c>
    </row>
    <row r="36" spans="2:6" s="347" customFormat="1" x14ac:dyDescent="0.2">
      <c r="B36" s="348" t="s">
        <v>326</v>
      </c>
      <c r="C36" s="349" t="s">
        <v>327</v>
      </c>
      <c r="D36" s="350">
        <f t="shared" ref="D36:F37" si="0">D37</f>
        <v>40000</v>
      </c>
      <c r="E36" s="350">
        <f t="shared" si="0"/>
        <v>40000</v>
      </c>
      <c r="F36" s="351">
        <f t="shared" si="0"/>
        <v>40000</v>
      </c>
    </row>
    <row r="37" spans="2:6" ht="38.25" x14ac:dyDescent="0.2">
      <c r="B37" s="352" t="s">
        <v>328</v>
      </c>
      <c r="C37" s="353" t="s">
        <v>329</v>
      </c>
      <c r="D37" s="354">
        <f t="shared" si="0"/>
        <v>40000</v>
      </c>
      <c r="E37" s="354">
        <f t="shared" si="0"/>
        <v>40000</v>
      </c>
      <c r="F37" s="355">
        <f t="shared" si="0"/>
        <v>40000</v>
      </c>
    </row>
    <row r="38" spans="2:6" ht="63.75" x14ac:dyDescent="0.2">
      <c r="B38" s="352" t="s">
        <v>330</v>
      </c>
      <c r="C38" s="353" t="s">
        <v>331</v>
      </c>
      <c r="D38" s="354">
        <v>40000</v>
      </c>
      <c r="E38" s="354">
        <v>40000</v>
      </c>
      <c r="F38" s="355">
        <v>40000</v>
      </c>
    </row>
    <row r="39" spans="2:6" s="347" customFormat="1" ht="38.25" x14ac:dyDescent="0.2">
      <c r="B39" s="348" t="s">
        <v>332</v>
      </c>
      <c r="C39" s="349" t="s">
        <v>333</v>
      </c>
      <c r="D39" s="350">
        <f t="shared" ref="D39:F41" si="1">D40</f>
        <v>0</v>
      </c>
      <c r="E39" s="350">
        <f t="shared" si="1"/>
        <v>0</v>
      </c>
      <c r="F39" s="351">
        <f t="shared" si="1"/>
        <v>0</v>
      </c>
    </row>
    <row r="40" spans="2:6" x14ac:dyDescent="0.2">
      <c r="B40" s="352" t="s">
        <v>334</v>
      </c>
      <c r="C40" s="353" t="s">
        <v>335</v>
      </c>
      <c r="D40" s="354">
        <f t="shared" si="1"/>
        <v>0</v>
      </c>
      <c r="E40" s="354">
        <f t="shared" si="1"/>
        <v>0</v>
      </c>
      <c r="F40" s="355">
        <f t="shared" si="1"/>
        <v>0</v>
      </c>
    </row>
    <row r="41" spans="2:6" ht="25.5" x14ac:dyDescent="0.2">
      <c r="B41" s="352" t="s">
        <v>336</v>
      </c>
      <c r="C41" s="353" t="s">
        <v>337</v>
      </c>
      <c r="D41" s="354">
        <f t="shared" si="1"/>
        <v>0</v>
      </c>
      <c r="E41" s="354">
        <f t="shared" si="1"/>
        <v>0</v>
      </c>
      <c r="F41" s="355">
        <f t="shared" si="1"/>
        <v>0</v>
      </c>
    </row>
    <row r="42" spans="2:6" ht="38.25" x14ac:dyDescent="0.2">
      <c r="B42" s="352" t="s">
        <v>338</v>
      </c>
      <c r="C42" s="353" t="s">
        <v>339</v>
      </c>
      <c r="D42" s="354"/>
      <c r="E42" s="354"/>
      <c r="F42" s="355"/>
    </row>
    <row r="43" spans="2:6" s="347" customFormat="1" ht="38.25" x14ac:dyDescent="0.2">
      <c r="B43" s="348" t="s">
        <v>340</v>
      </c>
      <c r="C43" s="349" t="s">
        <v>341</v>
      </c>
      <c r="D43" s="350">
        <f>D44+D49</f>
        <v>77000</v>
      </c>
      <c r="E43" s="350">
        <f>E44+E49</f>
        <v>77000</v>
      </c>
      <c r="F43" s="351">
        <f>F44+F49</f>
        <v>77000</v>
      </c>
    </row>
    <row r="44" spans="2:6" ht="76.5" x14ac:dyDescent="0.2">
      <c r="B44" s="352" t="s">
        <v>342</v>
      </c>
      <c r="C44" s="353" t="s">
        <v>343</v>
      </c>
      <c r="D44" s="354">
        <f>D45+D47</f>
        <v>77000</v>
      </c>
      <c r="E44" s="354">
        <f>E45+E47</f>
        <v>77000</v>
      </c>
      <c r="F44" s="355">
        <f>F45+F47</f>
        <v>77000</v>
      </c>
    </row>
    <row r="45" spans="2:6" ht="76.5" x14ac:dyDescent="0.2">
      <c r="B45" s="352" t="s">
        <v>344</v>
      </c>
      <c r="C45" s="353" t="s">
        <v>345</v>
      </c>
      <c r="D45" s="354">
        <f>D46</f>
        <v>64000</v>
      </c>
      <c r="E45" s="354">
        <f>E46</f>
        <v>64000</v>
      </c>
      <c r="F45" s="355">
        <f>F46</f>
        <v>64000</v>
      </c>
    </row>
    <row r="46" spans="2:6" ht="63.75" x14ac:dyDescent="0.2">
      <c r="B46" s="352" t="s">
        <v>346</v>
      </c>
      <c r="C46" s="353" t="s">
        <v>347</v>
      </c>
      <c r="D46" s="354">
        <v>64000</v>
      </c>
      <c r="E46" s="354">
        <v>64000</v>
      </c>
      <c r="F46" s="355">
        <v>64000</v>
      </c>
    </row>
    <row r="47" spans="2:6" ht="76.5" x14ac:dyDescent="0.2">
      <c r="B47" s="352" t="s">
        <v>348</v>
      </c>
      <c r="C47" s="353" t="s">
        <v>349</v>
      </c>
      <c r="D47" s="354">
        <f>D48</f>
        <v>13000</v>
      </c>
      <c r="E47" s="354">
        <f>E48</f>
        <v>13000</v>
      </c>
      <c r="F47" s="355">
        <f>F48</f>
        <v>13000</v>
      </c>
    </row>
    <row r="48" spans="2:6" ht="63.75" x14ac:dyDescent="0.2">
      <c r="B48" s="352" t="s">
        <v>350</v>
      </c>
      <c r="C48" s="353" t="s">
        <v>351</v>
      </c>
      <c r="D48" s="354">
        <v>13000</v>
      </c>
      <c r="E48" s="354">
        <v>13000</v>
      </c>
      <c r="F48" s="355">
        <v>13000</v>
      </c>
    </row>
    <row r="49" spans="2:6" ht="25.5" x14ac:dyDescent="0.2">
      <c r="B49" s="352" t="s">
        <v>352</v>
      </c>
      <c r="C49" s="353" t="s">
        <v>353</v>
      </c>
      <c r="D49" s="354">
        <f t="shared" ref="D49:F50" si="2">D50</f>
        <v>0</v>
      </c>
      <c r="E49" s="354">
        <f t="shared" si="2"/>
        <v>0</v>
      </c>
      <c r="F49" s="355">
        <f t="shared" si="2"/>
        <v>0</v>
      </c>
    </row>
    <row r="50" spans="2:6" ht="38.25" x14ac:dyDescent="0.2">
      <c r="B50" s="352" t="s">
        <v>354</v>
      </c>
      <c r="C50" s="353" t="s">
        <v>355</v>
      </c>
      <c r="D50" s="354">
        <f t="shared" si="2"/>
        <v>0</v>
      </c>
      <c r="E50" s="354">
        <f t="shared" si="2"/>
        <v>0</v>
      </c>
      <c r="F50" s="355">
        <f t="shared" si="2"/>
        <v>0</v>
      </c>
    </row>
    <row r="51" spans="2:6" ht="51" x14ac:dyDescent="0.2">
      <c r="B51" s="352" t="s">
        <v>356</v>
      </c>
      <c r="C51" s="353" t="s">
        <v>357</v>
      </c>
      <c r="D51" s="354"/>
      <c r="E51" s="354"/>
      <c r="F51" s="355"/>
    </row>
    <row r="52" spans="2:6" s="347" customFormat="1" ht="25.5" x14ac:dyDescent="0.2">
      <c r="B52" s="348" t="s">
        <v>358</v>
      </c>
      <c r="C52" s="349" t="s">
        <v>359</v>
      </c>
      <c r="D52" s="350">
        <f>D53</f>
        <v>0</v>
      </c>
      <c r="E52" s="350">
        <f>E53</f>
        <v>0</v>
      </c>
      <c r="F52" s="351">
        <f>F53</f>
        <v>0</v>
      </c>
    </row>
    <row r="53" spans="2:6" x14ac:dyDescent="0.2">
      <c r="B53" s="352" t="s">
        <v>360</v>
      </c>
      <c r="C53" s="353" t="s">
        <v>361</v>
      </c>
      <c r="D53" s="354">
        <f>D56+D54</f>
        <v>0</v>
      </c>
      <c r="E53" s="354">
        <f>E56+E54</f>
        <v>0</v>
      </c>
      <c r="F53" s="355">
        <f>F56+F54</f>
        <v>0</v>
      </c>
    </row>
    <row r="54" spans="2:6" ht="25.5" x14ac:dyDescent="0.2">
      <c r="B54" s="352" t="s">
        <v>362</v>
      </c>
      <c r="C54" s="353" t="s">
        <v>363</v>
      </c>
      <c r="D54" s="354">
        <f>D55</f>
        <v>0</v>
      </c>
      <c r="E54" s="354">
        <f>E55</f>
        <v>0</v>
      </c>
      <c r="F54" s="355">
        <f>F55</f>
        <v>0</v>
      </c>
    </row>
    <row r="55" spans="2:6" ht="38.25" x14ac:dyDescent="0.2">
      <c r="B55" s="352" t="s">
        <v>364</v>
      </c>
      <c r="C55" s="353" t="s">
        <v>365</v>
      </c>
      <c r="D55" s="354"/>
      <c r="E55" s="354"/>
      <c r="F55" s="355"/>
    </row>
    <row r="56" spans="2:6" x14ac:dyDescent="0.2">
      <c r="B56" s="352" t="s">
        <v>366</v>
      </c>
      <c r="C56" s="353" t="s">
        <v>367</v>
      </c>
      <c r="D56" s="354">
        <f>D57</f>
        <v>0</v>
      </c>
      <c r="E56" s="354">
        <f>E57</f>
        <v>0</v>
      </c>
      <c r="F56" s="355">
        <f>F57</f>
        <v>0</v>
      </c>
    </row>
    <row r="57" spans="2:6" ht="25.5" x14ac:dyDescent="0.2">
      <c r="B57" s="352" t="s">
        <v>368</v>
      </c>
      <c r="C57" s="353" t="s">
        <v>369</v>
      </c>
      <c r="D57" s="354"/>
      <c r="E57" s="354"/>
      <c r="F57" s="355"/>
    </row>
    <row r="58" spans="2:6" s="347" customFormat="1" ht="25.5" x14ac:dyDescent="0.2">
      <c r="B58" s="348" t="s">
        <v>370</v>
      </c>
      <c r="C58" s="349" t="s">
        <v>371</v>
      </c>
      <c r="D58" s="350">
        <f>D59+D62</f>
        <v>0</v>
      </c>
      <c r="E58" s="350">
        <f>E59+E62</f>
        <v>0</v>
      </c>
      <c r="F58" s="351">
        <f>F59+F62</f>
        <v>0</v>
      </c>
    </row>
    <row r="59" spans="2:6" ht="76.5" x14ac:dyDescent="0.2">
      <c r="B59" s="352" t="s">
        <v>372</v>
      </c>
      <c r="C59" s="353" t="s">
        <v>373</v>
      </c>
      <c r="D59" s="354">
        <f t="shared" ref="D59:F60" si="3">D60</f>
        <v>0</v>
      </c>
      <c r="E59" s="354">
        <f t="shared" si="3"/>
        <v>0</v>
      </c>
      <c r="F59" s="355">
        <f t="shared" si="3"/>
        <v>0</v>
      </c>
    </row>
    <row r="60" spans="2:6" ht="89.25" x14ac:dyDescent="0.2">
      <c r="B60" s="352" t="s">
        <v>374</v>
      </c>
      <c r="C60" s="353" t="s">
        <v>375</v>
      </c>
      <c r="D60" s="354">
        <f t="shared" si="3"/>
        <v>0</v>
      </c>
      <c r="E60" s="354">
        <f t="shared" si="3"/>
        <v>0</v>
      </c>
      <c r="F60" s="355">
        <f t="shared" si="3"/>
        <v>0</v>
      </c>
    </row>
    <row r="61" spans="2:6" ht="76.5" x14ac:dyDescent="0.2">
      <c r="B61" s="352" t="s">
        <v>376</v>
      </c>
      <c r="C61" s="353" t="s">
        <v>377</v>
      </c>
      <c r="D61" s="354"/>
      <c r="E61" s="354"/>
      <c r="F61" s="355"/>
    </row>
    <row r="62" spans="2:6" ht="25.5" x14ac:dyDescent="0.2">
      <c r="B62" s="352" t="s">
        <v>378</v>
      </c>
      <c r="C62" s="353" t="s">
        <v>379</v>
      </c>
      <c r="D62" s="354">
        <f t="shared" ref="D62:F63" si="4">D63</f>
        <v>0</v>
      </c>
      <c r="E62" s="354">
        <f t="shared" si="4"/>
        <v>0</v>
      </c>
      <c r="F62" s="355">
        <f t="shared" si="4"/>
        <v>0</v>
      </c>
    </row>
    <row r="63" spans="2:6" ht="51" x14ac:dyDescent="0.2">
      <c r="B63" s="352" t="s">
        <v>380</v>
      </c>
      <c r="C63" s="353" t="s">
        <v>381</v>
      </c>
      <c r="D63" s="354">
        <f t="shared" si="4"/>
        <v>0</v>
      </c>
      <c r="E63" s="354">
        <f t="shared" si="4"/>
        <v>0</v>
      </c>
      <c r="F63" s="355">
        <f t="shared" si="4"/>
        <v>0</v>
      </c>
    </row>
    <row r="64" spans="2:6" ht="51" x14ac:dyDescent="0.2">
      <c r="B64" s="352" t="s">
        <v>382</v>
      </c>
      <c r="C64" s="353" t="s">
        <v>383</v>
      </c>
      <c r="D64" s="354"/>
      <c r="E64" s="354"/>
      <c r="F64" s="355"/>
    </row>
    <row r="65" spans="2:6" x14ac:dyDescent="0.2">
      <c r="B65" s="356" t="s">
        <v>384</v>
      </c>
      <c r="C65" s="357" t="s">
        <v>385</v>
      </c>
      <c r="D65" s="354">
        <f t="shared" ref="D65:F66" si="5">D66</f>
        <v>0</v>
      </c>
      <c r="E65" s="354">
        <f t="shared" si="5"/>
        <v>0</v>
      </c>
      <c r="F65" s="355">
        <f t="shared" si="5"/>
        <v>0</v>
      </c>
    </row>
    <row r="66" spans="2:6" ht="38.25" x14ac:dyDescent="0.2">
      <c r="B66" s="358" t="s">
        <v>386</v>
      </c>
      <c r="C66" s="359" t="s">
        <v>387</v>
      </c>
      <c r="D66" s="354">
        <f t="shared" si="5"/>
        <v>0</v>
      </c>
      <c r="E66" s="354">
        <f t="shared" si="5"/>
        <v>0</v>
      </c>
      <c r="F66" s="355">
        <f t="shared" si="5"/>
        <v>0</v>
      </c>
    </row>
    <row r="67" spans="2:6" ht="38.25" x14ac:dyDescent="0.2">
      <c r="B67" s="360" t="s">
        <v>388</v>
      </c>
      <c r="C67" s="361" t="s">
        <v>389</v>
      </c>
      <c r="D67" s="354"/>
      <c r="E67" s="354"/>
      <c r="F67" s="355"/>
    </row>
    <row r="68" spans="2:6" s="347" customFormat="1" x14ac:dyDescent="0.2">
      <c r="B68" s="348" t="s">
        <v>390</v>
      </c>
      <c r="C68" s="349" t="s">
        <v>391</v>
      </c>
      <c r="D68" s="350">
        <f t="shared" ref="D68:F69" si="6">D69</f>
        <v>0</v>
      </c>
      <c r="E68" s="350">
        <f t="shared" si="6"/>
        <v>0</v>
      </c>
      <c r="F68" s="351">
        <f t="shared" si="6"/>
        <v>0</v>
      </c>
    </row>
    <row r="69" spans="2:6" ht="25.5" x14ac:dyDescent="0.2">
      <c r="B69" s="352" t="s">
        <v>392</v>
      </c>
      <c r="C69" s="353" t="s">
        <v>393</v>
      </c>
      <c r="D69" s="354">
        <f t="shared" si="6"/>
        <v>0</v>
      </c>
      <c r="E69" s="354">
        <f t="shared" si="6"/>
        <v>0</v>
      </c>
      <c r="F69" s="355">
        <f t="shared" si="6"/>
        <v>0</v>
      </c>
    </row>
    <row r="70" spans="2:6" ht="38.25" x14ac:dyDescent="0.2">
      <c r="B70" s="352" t="s">
        <v>394</v>
      </c>
      <c r="C70" s="353" t="s">
        <v>395</v>
      </c>
      <c r="D70" s="354"/>
      <c r="E70" s="354"/>
      <c r="F70" s="355"/>
    </row>
    <row r="71" spans="2:6" s="347" customFormat="1" x14ac:dyDescent="0.2">
      <c r="B71" s="348" t="s">
        <v>396</v>
      </c>
      <c r="C71" s="349" t="s">
        <v>397</v>
      </c>
      <c r="D71" s="350">
        <f>D72+D74</f>
        <v>166393.35999999999</v>
      </c>
      <c r="E71" s="350">
        <f>E72+E74</f>
        <v>0</v>
      </c>
      <c r="F71" s="351">
        <f>F72+F74</f>
        <v>0</v>
      </c>
    </row>
    <row r="72" spans="2:6" x14ac:dyDescent="0.2">
      <c r="B72" s="352" t="s">
        <v>398</v>
      </c>
      <c r="C72" s="353" t="s">
        <v>399</v>
      </c>
      <c r="D72" s="354">
        <f>D73</f>
        <v>0</v>
      </c>
      <c r="E72" s="354">
        <f>E73</f>
        <v>0</v>
      </c>
      <c r="F72" s="355">
        <f>F73</f>
        <v>0</v>
      </c>
    </row>
    <row r="73" spans="2:6" ht="25.5" x14ac:dyDescent="0.2">
      <c r="B73" s="352" t="s">
        <v>400</v>
      </c>
      <c r="C73" s="353" t="s">
        <v>401</v>
      </c>
      <c r="D73" s="354"/>
      <c r="E73" s="354"/>
      <c r="F73" s="355"/>
    </row>
    <row r="74" spans="2:6" x14ac:dyDescent="0.2">
      <c r="B74" s="352" t="s">
        <v>402</v>
      </c>
      <c r="C74" s="353" t="s">
        <v>403</v>
      </c>
      <c r="D74" s="354">
        <f>D75</f>
        <v>166393.35999999999</v>
      </c>
      <c r="E74" s="354">
        <f>E75</f>
        <v>0</v>
      </c>
      <c r="F74" s="355">
        <f>F75</f>
        <v>0</v>
      </c>
    </row>
    <row r="75" spans="2:6" ht="25.5" x14ac:dyDescent="0.2">
      <c r="B75" s="352" t="s">
        <v>404</v>
      </c>
      <c r="C75" s="353" t="s">
        <v>405</v>
      </c>
      <c r="D75" s="354">
        <v>166393.35999999999</v>
      </c>
      <c r="E75" s="354"/>
      <c r="F75" s="355"/>
    </row>
    <row r="76" spans="2:6" s="347" customFormat="1" x14ac:dyDescent="0.2">
      <c r="B76" s="362" t="s">
        <v>406</v>
      </c>
      <c r="C76" s="363" t="s">
        <v>407</v>
      </c>
      <c r="D76" s="364">
        <f>D77+D106</f>
        <v>6305742</v>
      </c>
      <c r="E76" s="364">
        <f>E77+E106</f>
        <v>5584742</v>
      </c>
      <c r="F76" s="364">
        <f>F77+F106</f>
        <v>5467742</v>
      </c>
    </row>
    <row r="77" spans="2:6" s="347" customFormat="1" ht="38.25" x14ac:dyDescent="0.2">
      <c r="B77" s="348" t="s">
        <v>408</v>
      </c>
      <c r="C77" s="349" t="s">
        <v>409</v>
      </c>
      <c r="D77" s="350">
        <f>D78+D86+D91</f>
        <v>6305742</v>
      </c>
      <c r="E77" s="350">
        <f>E78+E86+E94</f>
        <v>5584742</v>
      </c>
      <c r="F77" s="350">
        <f>F78+F86+F94</f>
        <v>5467742</v>
      </c>
    </row>
    <row r="78" spans="2:6" ht="25.5" x14ac:dyDescent="0.2">
      <c r="B78" s="352" t="s">
        <v>667</v>
      </c>
      <c r="C78" s="365" t="s">
        <v>410</v>
      </c>
      <c r="D78" s="366">
        <f>D79+D83</f>
        <v>5804000</v>
      </c>
      <c r="E78" s="366">
        <f>E79+E83</f>
        <v>5342000</v>
      </c>
      <c r="F78" s="367">
        <f>F79+F83</f>
        <v>5225000</v>
      </c>
    </row>
    <row r="79" spans="2:6" x14ac:dyDescent="0.2">
      <c r="B79" s="352" t="s">
        <v>668</v>
      </c>
      <c r="C79" s="353" t="s">
        <v>411</v>
      </c>
      <c r="D79" s="354">
        <f>D80</f>
        <v>5462000</v>
      </c>
      <c r="E79" s="354">
        <f>E80</f>
        <v>5342000</v>
      </c>
      <c r="F79" s="355">
        <f>F80</f>
        <v>5225000</v>
      </c>
    </row>
    <row r="80" spans="2:6" ht="25.5" x14ac:dyDescent="0.2">
      <c r="B80" s="352" t="s">
        <v>669</v>
      </c>
      <c r="C80" s="353" t="s">
        <v>412</v>
      </c>
      <c r="D80" s="354">
        <f>D81+D82</f>
        <v>5462000</v>
      </c>
      <c r="E80" s="354">
        <f>E81+E82</f>
        <v>5342000</v>
      </c>
      <c r="F80" s="355">
        <f>F81+F82</f>
        <v>5225000</v>
      </c>
    </row>
    <row r="81" spans="2:6" ht="25.5" x14ac:dyDescent="0.2">
      <c r="B81" s="368" t="s">
        <v>670</v>
      </c>
      <c r="C81" s="369" t="s">
        <v>413</v>
      </c>
      <c r="D81" s="354">
        <v>5394000</v>
      </c>
      <c r="E81" s="354">
        <v>5275000</v>
      </c>
      <c r="F81" s="355">
        <v>5158000</v>
      </c>
    </row>
    <row r="82" spans="2:6" ht="25.5" x14ac:dyDescent="0.2">
      <c r="B82" s="368" t="s">
        <v>671</v>
      </c>
      <c r="C82" s="369" t="s">
        <v>414</v>
      </c>
      <c r="D82" s="354">
        <v>68000</v>
      </c>
      <c r="E82" s="354">
        <v>67000</v>
      </c>
      <c r="F82" s="355">
        <v>67000</v>
      </c>
    </row>
    <row r="83" spans="2:6" ht="25.5" x14ac:dyDescent="0.2">
      <c r="B83" s="352" t="s">
        <v>672</v>
      </c>
      <c r="C83" s="353" t="s">
        <v>415</v>
      </c>
      <c r="D83" s="354">
        <f>D84+D85</f>
        <v>342000</v>
      </c>
      <c r="E83" s="354">
        <f>E85</f>
        <v>0</v>
      </c>
      <c r="F83" s="355">
        <f>F85</f>
        <v>0</v>
      </c>
    </row>
    <row r="84" spans="2:6" ht="38.25" x14ac:dyDescent="0.2">
      <c r="B84" s="352" t="s">
        <v>673</v>
      </c>
      <c r="C84" s="370" t="s">
        <v>634</v>
      </c>
      <c r="D84" s="354">
        <v>342000</v>
      </c>
      <c r="E84" s="354"/>
      <c r="F84" s="355"/>
    </row>
    <row r="85" spans="2:6" ht="38.25" x14ac:dyDescent="0.2">
      <c r="B85" s="352" t="s">
        <v>674</v>
      </c>
      <c r="C85" s="370" t="s">
        <v>416</v>
      </c>
      <c r="D85" s="354"/>
      <c r="E85" s="354"/>
      <c r="F85" s="355"/>
    </row>
    <row r="86" spans="2:6" ht="25.5" x14ac:dyDescent="0.2">
      <c r="B86" s="371" t="s">
        <v>675</v>
      </c>
      <c r="C86" s="365" t="s">
        <v>417</v>
      </c>
      <c r="D86" s="354">
        <f>D87+D89</f>
        <v>242742</v>
      </c>
      <c r="E86" s="354">
        <f>E87+E89</f>
        <v>242742</v>
      </c>
      <c r="F86" s="355">
        <f>F87+F89</f>
        <v>242742</v>
      </c>
    </row>
    <row r="87" spans="2:6" ht="25.5" x14ac:dyDescent="0.2">
      <c r="B87" s="352" t="s">
        <v>676</v>
      </c>
      <c r="C87" s="353" t="s">
        <v>418</v>
      </c>
      <c r="D87" s="354">
        <f>D88</f>
        <v>17900</v>
      </c>
      <c r="E87" s="354">
        <f>E88</f>
        <v>17900</v>
      </c>
      <c r="F87" s="355">
        <f>F88</f>
        <v>17900</v>
      </c>
    </row>
    <row r="88" spans="2:6" ht="38.25" x14ac:dyDescent="0.2">
      <c r="B88" s="352" t="s">
        <v>677</v>
      </c>
      <c r="C88" s="353" t="s">
        <v>419</v>
      </c>
      <c r="D88" s="354">
        <v>17900</v>
      </c>
      <c r="E88" s="354">
        <v>17900</v>
      </c>
      <c r="F88" s="355">
        <v>17900</v>
      </c>
    </row>
    <row r="89" spans="2:6" ht="38.25" x14ac:dyDescent="0.2">
      <c r="B89" s="352" t="s">
        <v>678</v>
      </c>
      <c r="C89" s="353" t="s">
        <v>420</v>
      </c>
      <c r="D89" s="354">
        <f>D90</f>
        <v>224842</v>
      </c>
      <c r="E89" s="354">
        <f>E90</f>
        <v>224842</v>
      </c>
      <c r="F89" s="355">
        <f>F90</f>
        <v>224842</v>
      </c>
    </row>
    <row r="90" spans="2:6" ht="38.25" x14ac:dyDescent="0.2">
      <c r="B90" s="352" t="s">
        <v>679</v>
      </c>
      <c r="C90" s="353" t="s">
        <v>421</v>
      </c>
      <c r="D90" s="354">
        <v>224842</v>
      </c>
      <c r="E90" s="354">
        <v>224842</v>
      </c>
      <c r="F90" s="355">
        <v>224842</v>
      </c>
    </row>
    <row r="91" spans="2:6" x14ac:dyDescent="0.2">
      <c r="B91" s="348" t="s">
        <v>631</v>
      </c>
      <c r="C91" s="349" t="s">
        <v>632</v>
      </c>
      <c r="D91" s="350">
        <f>D92+D93</f>
        <v>259000</v>
      </c>
      <c r="E91" s="350">
        <f>E92</f>
        <v>0</v>
      </c>
      <c r="F91" s="351">
        <f>F92</f>
        <v>0</v>
      </c>
    </row>
    <row r="92" spans="2:6" ht="51" x14ac:dyDescent="0.2">
      <c r="B92" s="352" t="s">
        <v>680</v>
      </c>
      <c r="C92" s="353" t="s">
        <v>633</v>
      </c>
      <c r="D92" s="354">
        <v>100000</v>
      </c>
      <c r="E92" s="354"/>
      <c r="F92" s="355"/>
    </row>
    <row r="93" spans="2:6" ht="25.5" x14ac:dyDescent="0.2">
      <c r="B93" s="352" t="s">
        <v>710</v>
      </c>
      <c r="C93" s="353" t="s">
        <v>711</v>
      </c>
      <c r="D93" s="354">
        <v>159000</v>
      </c>
      <c r="E93" s="354"/>
      <c r="F93" s="355"/>
    </row>
    <row r="94" spans="2:6" hidden="1" x14ac:dyDescent="0.2">
      <c r="B94" s="371" t="s">
        <v>422</v>
      </c>
      <c r="C94" s="365" t="s">
        <v>423</v>
      </c>
      <c r="D94" s="366">
        <f>D95+D97</f>
        <v>0</v>
      </c>
      <c r="E94" s="366">
        <f>E95+E97</f>
        <v>0</v>
      </c>
      <c r="F94" s="366">
        <f>F95+F97</f>
        <v>0</v>
      </c>
    </row>
    <row r="95" spans="2:6" ht="51" hidden="1" x14ac:dyDescent="0.2">
      <c r="B95" s="352" t="s">
        <v>424</v>
      </c>
      <c r="C95" s="353" t="s">
        <v>425</v>
      </c>
      <c r="D95" s="354">
        <f>D96</f>
        <v>0</v>
      </c>
      <c r="E95" s="354">
        <f>E96</f>
        <v>0</v>
      </c>
      <c r="F95" s="355">
        <f>F96</f>
        <v>0</v>
      </c>
    </row>
    <row r="96" spans="2:6" ht="51" hidden="1" x14ac:dyDescent="0.2">
      <c r="B96" s="352" t="s">
        <v>426</v>
      </c>
      <c r="C96" s="353" t="s">
        <v>427</v>
      </c>
      <c r="D96" s="354"/>
      <c r="E96" s="354"/>
      <c r="F96" s="355"/>
    </row>
    <row r="97" spans="2:6" ht="25.5" hidden="1" x14ac:dyDescent="0.2">
      <c r="B97" s="352" t="s">
        <v>428</v>
      </c>
      <c r="C97" s="353" t="s">
        <v>429</v>
      </c>
      <c r="D97" s="354">
        <f>SUM(D98:D105)</f>
        <v>0</v>
      </c>
      <c r="E97" s="354">
        <f>SUM(E98:E105)</f>
        <v>0</v>
      </c>
      <c r="F97" s="354">
        <f>SUM(F98:F105)</f>
        <v>0</v>
      </c>
    </row>
    <row r="98" spans="2:6" ht="38.25" hidden="1" x14ac:dyDescent="0.2">
      <c r="B98" s="352" t="s">
        <v>430</v>
      </c>
      <c r="C98" s="353" t="s">
        <v>431</v>
      </c>
      <c r="D98" s="354"/>
      <c r="E98" s="354"/>
      <c r="F98" s="355"/>
    </row>
    <row r="99" spans="2:6" ht="63.75" hidden="1" x14ac:dyDescent="0.2">
      <c r="B99" s="352" t="s">
        <v>432</v>
      </c>
      <c r="C99" s="353" t="s">
        <v>433</v>
      </c>
      <c r="D99" s="354"/>
      <c r="E99" s="354"/>
      <c r="F99" s="355"/>
    </row>
    <row r="100" spans="2:6" ht="38.25" hidden="1" x14ac:dyDescent="0.2">
      <c r="B100" s="352" t="s">
        <v>434</v>
      </c>
      <c r="C100" s="353" t="s">
        <v>435</v>
      </c>
      <c r="D100" s="354"/>
      <c r="E100" s="354"/>
      <c r="F100" s="355"/>
    </row>
    <row r="101" spans="2:6" ht="51" hidden="1" x14ac:dyDescent="0.2">
      <c r="B101" s="352" t="s">
        <v>436</v>
      </c>
      <c r="C101" s="353" t="s">
        <v>437</v>
      </c>
      <c r="D101" s="354"/>
      <c r="E101" s="354"/>
      <c r="F101" s="355"/>
    </row>
    <row r="102" spans="2:6" ht="51" hidden="1" x14ac:dyDescent="0.2">
      <c r="B102" s="352" t="s">
        <v>438</v>
      </c>
      <c r="C102" s="353" t="s">
        <v>439</v>
      </c>
      <c r="D102" s="354"/>
      <c r="E102" s="354"/>
      <c r="F102" s="355"/>
    </row>
    <row r="103" spans="2:6" ht="76.5" hidden="1" x14ac:dyDescent="0.2">
      <c r="B103" s="352" t="s">
        <v>440</v>
      </c>
      <c r="C103" s="353" t="s">
        <v>441</v>
      </c>
      <c r="D103" s="354"/>
      <c r="E103" s="354"/>
      <c r="F103" s="355"/>
    </row>
    <row r="104" spans="2:6" ht="51" hidden="1" x14ac:dyDescent="0.2">
      <c r="B104" s="352" t="s">
        <v>442</v>
      </c>
      <c r="C104" s="353" t="s">
        <v>443</v>
      </c>
      <c r="D104" s="354"/>
      <c r="E104" s="354"/>
      <c r="F104" s="355"/>
    </row>
    <row r="105" spans="2:6" ht="51" hidden="1" x14ac:dyDescent="0.2">
      <c r="B105" s="352" t="s">
        <v>444</v>
      </c>
      <c r="C105" s="353" t="s">
        <v>445</v>
      </c>
      <c r="D105" s="354"/>
      <c r="E105" s="354"/>
      <c r="F105" s="355"/>
    </row>
    <row r="106" spans="2:6" s="347" customFormat="1" x14ac:dyDescent="0.2">
      <c r="B106" s="348" t="s">
        <v>446</v>
      </c>
      <c r="C106" s="349" t="s">
        <v>447</v>
      </c>
      <c r="D106" s="350">
        <f>D107</f>
        <v>0</v>
      </c>
      <c r="E106" s="350">
        <f>E107</f>
        <v>0</v>
      </c>
      <c r="F106" s="351">
        <f>F107</f>
        <v>0</v>
      </c>
    </row>
    <row r="107" spans="2:6" ht="25.5" x14ac:dyDescent="0.2">
      <c r="B107" s="371" t="s">
        <v>681</v>
      </c>
      <c r="C107" s="365" t="s">
        <v>448</v>
      </c>
      <c r="D107" s="354">
        <f>D108+D109</f>
        <v>0</v>
      </c>
      <c r="E107" s="354">
        <f>E108+E109</f>
        <v>0</v>
      </c>
      <c r="F107" s="355">
        <f>F108+F109</f>
        <v>0</v>
      </c>
    </row>
    <row r="108" spans="2:6" ht="63.75" x14ac:dyDescent="0.2">
      <c r="B108" s="352" t="s">
        <v>682</v>
      </c>
      <c r="C108" s="353" t="s">
        <v>449</v>
      </c>
      <c r="D108" s="354"/>
      <c r="E108" s="354"/>
      <c r="F108" s="355"/>
    </row>
    <row r="109" spans="2:6" ht="25.5" x14ac:dyDescent="0.2">
      <c r="B109" s="352" t="s">
        <v>683</v>
      </c>
      <c r="C109" s="353" t="s">
        <v>448</v>
      </c>
      <c r="D109" s="354"/>
      <c r="E109" s="354"/>
      <c r="F109" s="355"/>
    </row>
    <row r="110" spans="2:6" ht="13.5" thickBot="1" x14ac:dyDescent="0.25">
      <c r="B110" s="372"/>
      <c r="C110" s="373" t="s">
        <v>450</v>
      </c>
      <c r="D110" s="374">
        <f>D76+D12</f>
        <v>20197748.359999999</v>
      </c>
      <c r="E110" s="374">
        <f>E76+E12</f>
        <v>19722355</v>
      </c>
      <c r="F110" s="375">
        <f>F76+F12</f>
        <v>20054355</v>
      </c>
    </row>
  </sheetData>
  <mergeCells count="4">
    <mergeCell ref="E3:F3"/>
    <mergeCell ref="B7:F7"/>
    <mergeCell ref="B8:F8"/>
    <mergeCell ref="B9:F9"/>
  </mergeCells>
  <pageMargins left="1.1811023622047245" right="0.39370078740157483" top="0.39370078740157483" bottom="0.39370078740157483" header="0.15748031496062992" footer="0.51181102362204722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SheetLayoutView="100" workbookViewId="0">
      <selection activeCell="C5" sqref="C5"/>
    </sheetView>
  </sheetViews>
  <sheetFormatPr defaultRowHeight="15" x14ac:dyDescent="0.25"/>
  <cols>
    <col min="1" max="1" width="20.85546875" style="283" customWidth="1"/>
    <col min="2" max="2" width="44.85546875" style="283" customWidth="1"/>
    <col min="3" max="3" width="14.85546875" style="288" customWidth="1"/>
    <col min="4" max="4" width="15.140625" style="289" customWidth="1"/>
    <col min="5" max="5" width="15.28515625" style="289" customWidth="1"/>
    <col min="6" max="256" width="9.140625" style="283"/>
    <col min="257" max="257" width="20.85546875" style="283" customWidth="1"/>
    <col min="258" max="258" width="46.85546875" style="283" customWidth="1"/>
    <col min="259" max="261" width="14" style="283" customWidth="1"/>
    <col min="262" max="512" width="9.140625" style="283"/>
    <col min="513" max="513" width="20.85546875" style="283" customWidth="1"/>
    <col min="514" max="514" width="46.85546875" style="283" customWidth="1"/>
    <col min="515" max="517" width="14" style="283" customWidth="1"/>
    <col min="518" max="768" width="9.140625" style="283"/>
    <col min="769" max="769" width="20.85546875" style="283" customWidth="1"/>
    <col min="770" max="770" width="46.85546875" style="283" customWidth="1"/>
    <col min="771" max="773" width="14" style="283" customWidth="1"/>
    <col min="774" max="1024" width="9.140625" style="283"/>
    <col min="1025" max="1025" width="20.85546875" style="283" customWidth="1"/>
    <col min="1026" max="1026" width="46.85546875" style="283" customWidth="1"/>
    <col min="1027" max="1029" width="14" style="283" customWidth="1"/>
    <col min="1030" max="1280" width="9.140625" style="283"/>
    <col min="1281" max="1281" width="20.85546875" style="283" customWidth="1"/>
    <col min="1282" max="1282" width="46.85546875" style="283" customWidth="1"/>
    <col min="1283" max="1285" width="14" style="283" customWidth="1"/>
    <col min="1286" max="1536" width="9.140625" style="283"/>
    <col min="1537" max="1537" width="20.85546875" style="283" customWidth="1"/>
    <col min="1538" max="1538" width="46.85546875" style="283" customWidth="1"/>
    <col min="1539" max="1541" width="14" style="283" customWidth="1"/>
    <col min="1542" max="1792" width="9.140625" style="283"/>
    <col min="1793" max="1793" width="20.85546875" style="283" customWidth="1"/>
    <col min="1794" max="1794" width="46.85546875" style="283" customWidth="1"/>
    <col min="1795" max="1797" width="14" style="283" customWidth="1"/>
    <col min="1798" max="2048" width="9.140625" style="283"/>
    <col min="2049" max="2049" width="20.85546875" style="283" customWidth="1"/>
    <col min="2050" max="2050" width="46.85546875" style="283" customWidth="1"/>
    <col min="2051" max="2053" width="14" style="283" customWidth="1"/>
    <col min="2054" max="2304" width="9.140625" style="283"/>
    <col min="2305" max="2305" width="20.85546875" style="283" customWidth="1"/>
    <col min="2306" max="2306" width="46.85546875" style="283" customWidth="1"/>
    <col min="2307" max="2309" width="14" style="283" customWidth="1"/>
    <col min="2310" max="2560" width="9.140625" style="283"/>
    <col min="2561" max="2561" width="20.85546875" style="283" customWidth="1"/>
    <col min="2562" max="2562" width="46.85546875" style="283" customWidth="1"/>
    <col min="2563" max="2565" width="14" style="283" customWidth="1"/>
    <col min="2566" max="2816" width="9.140625" style="283"/>
    <col min="2817" max="2817" width="20.85546875" style="283" customWidth="1"/>
    <col min="2818" max="2818" width="46.85546875" style="283" customWidth="1"/>
    <col min="2819" max="2821" width="14" style="283" customWidth="1"/>
    <col min="2822" max="3072" width="9.140625" style="283"/>
    <col min="3073" max="3073" width="20.85546875" style="283" customWidth="1"/>
    <col min="3074" max="3074" width="46.85546875" style="283" customWidth="1"/>
    <col min="3075" max="3077" width="14" style="283" customWidth="1"/>
    <col min="3078" max="3328" width="9.140625" style="283"/>
    <col min="3329" max="3329" width="20.85546875" style="283" customWidth="1"/>
    <col min="3330" max="3330" width="46.85546875" style="283" customWidth="1"/>
    <col min="3331" max="3333" width="14" style="283" customWidth="1"/>
    <col min="3334" max="3584" width="9.140625" style="283"/>
    <col min="3585" max="3585" width="20.85546875" style="283" customWidth="1"/>
    <col min="3586" max="3586" width="46.85546875" style="283" customWidth="1"/>
    <col min="3587" max="3589" width="14" style="283" customWidth="1"/>
    <col min="3590" max="3840" width="9.140625" style="283"/>
    <col min="3841" max="3841" width="20.85546875" style="283" customWidth="1"/>
    <col min="3842" max="3842" width="46.85546875" style="283" customWidth="1"/>
    <col min="3843" max="3845" width="14" style="283" customWidth="1"/>
    <col min="3846" max="4096" width="9.140625" style="283"/>
    <col min="4097" max="4097" width="20.85546875" style="283" customWidth="1"/>
    <col min="4098" max="4098" width="46.85546875" style="283" customWidth="1"/>
    <col min="4099" max="4101" width="14" style="283" customWidth="1"/>
    <col min="4102" max="4352" width="9.140625" style="283"/>
    <col min="4353" max="4353" width="20.85546875" style="283" customWidth="1"/>
    <col min="4354" max="4354" width="46.85546875" style="283" customWidth="1"/>
    <col min="4355" max="4357" width="14" style="283" customWidth="1"/>
    <col min="4358" max="4608" width="9.140625" style="283"/>
    <col min="4609" max="4609" width="20.85546875" style="283" customWidth="1"/>
    <col min="4610" max="4610" width="46.85546875" style="283" customWidth="1"/>
    <col min="4611" max="4613" width="14" style="283" customWidth="1"/>
    <col min="4614" max="4864" width="9.140625" style="283"/>
    <col min="4865" max="4865" width="20.85546875" style="283" customWidth="1"/>
    <col min="4866" max="4866" width="46.85546875" style="283" customWidth="1"/>
    <col min="4867" max="4869" width="14" style="283" customWidth="1"/>
    <col min="4870" max="5120" width="9.140625" style="283"/>
    <col min="5121" max="5121" width="20.85546875" style="283" customWidth="1"/>
    <col min="5122" max="5122" width="46.85546875" style="283" customWidth="1"/>
    <col min="5123" max="5125" width="14" style="283" customWidth="1"/>
    <col min="5126" max="5376" width="9.140625" style="283"/>
    <col min="5377" max="5377" width="20.85546875" style="283" customWidth="1"/>
    <col min="5378" max="5378" width="46.85546875" style="283" customWidth="1"/>
    <col min="5379" max="5381" width="14" style="283" customWidth="1"/>
    <col min="5382" max="5632" width="9.140625" style="283"/>
    <col min="5633" max="5633" width="20.85546875" style="283" customWidth="1"/>
    <col min="5634" max="5634" width="46.85546875" style="283" customWidth="1"/>
    <col min="5635" max="5637" width="14" style="283" customWidth="1"/>
    <col min="5638" max="5888" width="9.140625" style="283"/>
    <col min="5889" max="5889" width="20.85546875" style="283" customWidth="1"/>
    <col min="5890" max="5890" width="46.85546875" style="283" customWidth="1"/>
    <col min="5891" max="5893" width="14" style="283" customWidth="1"/>
    <col min="5894" max="6144" width="9.140625" style="283"/>
    <col min="6145" max="6145" width="20.85546875" style="283" customWidth="1"/>
    <col min="6146" max="6146" width="46.85546875" style="283" customWidth="1"/>
    <col min="6147" max="6149" width="14" style="283" customWidth="1"/>
    <col min="6150" max="6400" width="9.140625" style="283"/>
    <col min="6401" max="6401" width="20.85546875" style="283" customWidth="1"/>
    <col min="6402" max="6402" width="46.85546875" style="283" customWidth="1"/>
    <col min="6403" max="6405" width="14" style="283" customWidth="1"/>
    <col min="6406" max="6656" width="9.140625" style="283"/>
    <col min="6657" max="6657" width="20.85546875" style="283" customWidth="1"/>
    <col min="6658" max="6658" width="46.85546875" style="283" customWidth="1"/>
    <col min="6659" max="6661" width="14" style="283" customWidth="1"/>
    <col min="6662" max="6912" width="9.140625" style="283"/>
    <col min="6913" max="6913" width="20.85546875" style="283" customWidth="1"/>
    <col min="6914" max="6914" width="46.85546875" style="283" customWidth="1"/>
    <col min="6915" max="6917" width="14" style="283" customWidth="1"/>
    <col min="6918" max="7168" width="9.140625" style="283"/>
    <col min="7169" max="7169" width="20.85546875" style="283" customWidth="1"/>
    <col min="7170" max="7170" width="46.85546875" style="283" customWidth="1"/>
    <col min="7171" max="7173" width="14" style="283" customWidth="1"/>
    <col min="7174" max="7424" width="9.140625" style="283"/>
    <col min="7425" max="7425" width="20.85546875" style="283" customWidth="1"/>
    <col min="7426" max="7426" width="46.85546875" style="283" customWidth="1"/>
    <col min="7427" max="7429" width="14" style="283" customWidth="1"/>
    <col min="7430" max="7680" width="9.140625" style="283"/>
    <col min="7681" max="7681" width="20.85546875" style="283" customWidth="1"/>
    <col min="7682" max="7682" width="46.85546875" style="283" customWidth="1"/>
    <col min="7683" max="7685" width="14" style="283" customWidth="1"/>
    <col min="7686" max="7936" width="9.140625" style="283"/>
    <col min="7937" max="7937" width="20.85546875" style="283" customWidth="1"/>
    <col min="7938" max="7938" width="46.85546875" style="283" customWidth="1"/>
    <col min="7939" max="7941" width="14" style="283" customWidth="1"/>
    <col min="7942" max="8192" width="9.140625" style="283"/>
    <col min="8193" max="8193" width="20.85546875" style="283" customWidth="1"/>
    <col min="8194" max="8194" width="46.85546875" style="283" customWidth="1"/>
    <col min="8195" max="8197" width="14" style="283" customWidth="1"/>
    <col min="8198" max="8448" width="9.140625" style="283"/>
    <col min="8449" max="8449" width="20.85546875" style="283" customWidth="1"/>
    <col min="8450" max="8450" width="46.85546875" style="283" customWidth="1"/>
    <col min="8451" max="8453" width="14" style="283" customWidth="1"/>
    <col min="8454" max="8704" width="9.140625" style="283"/>
    <col min="8705" max="8705" width="20.85546875" style="283" customWidth="1"/>
    <col min="8706" max="8706" width="46.85546875" style="283" customWidth="1"/>
    <col min="8707" max="8709" width="14" style="283" customWidth="1"/>
    <col min="8710" max="8960" width="9.140625" style="283"/>
    <col min="8961" max="8961" width="20.85546875" style="283" customWidth="1"/>
    <col min="8962" max="8962" width="46.85546875" style="283" customWidth="1"/>
    <col min="8963" max="8965" width="14" style="283" customWidth="1"/>
    <col min="8966" max="9216" width="9.140625" style="283"/>
    <col min="9217" max="9217" width="20.85546875" style="283" customWidth="1"/>
    <col min="9218" max="9218" width="46.85546875" style="283" customWidth="1"/>
    <col min="9219" max="9221" width="14" style="283" customWidth="1"/>
    <col min="9222" max="9472" width="9.140625" style="283"/>
    <col min="9473" max="9473" width="20.85546875" style="283" customWidth="1"/>
    <col min="9474" max="9474" width="46.85546875" style="283" customWidth="1"/>
    <col min="9475" max="9477" width="14" style="283" customWidth="1"/>
    <col min="9478" max="9728" width="9.140625" style="283"/>
    <col min="9729" max="9729" width="20.85546875" style="283" customWidth="1"/>
    <col min="9730" max="9730" width="46.85546875" style="283" customWidth="1"/>
    <col min="9731" max="9733" width="14" style="283" customWidth="1"/>
    <col min="9734" max="9984" width="9.140625" style="283"/>
    <col min="9985" max="9985" width="20.85546875" style="283" customWidth="1"/>
    <col min="9986" max="9986" width="46.85546875" style="283" customWidth="1"/>
    <col min="9987" max="9989" width="14" style="283" customWidth="1"/>
    <col min="9990" max="10240" width="9.140625" style="283"/>
    <col min="10241" max="10241" width="20.85546875" style="283" customWidth="1"/>
    <col min="10242" max="10242" width="46.85546875" style="283" customWidth="1"/>
    <col min="10243" max="10245" width="14" style="283" customWidth="1"/>
    <col min="10246" max="10496" width="9.140625" style="283"/>
    <col min="10497" max="10497" width="20.85546875" style="283" customWidth="1"/>
    <col min="10498" max="10498" width="46.85546875" style="283" customWidth="1"/>
    <col min="10499" max="10501" width="14" style="283" customWidth="1"/>
    <col min="10502" max="10752" width="9.140625" style="283"/>
    <col min="10753" max="10753" width="20.85546875" style="283" customWidth="1"/>
    <col min="10754" max="10754" width="46.85546875" style="283" customWidth="1"/>
    <col min="10755" max="10757" width="14" style="283" customWidth="1"/>
    <col min="10758" max="11008" width="9.140625" style="283"/>
    <col min="11009" max="11009" width="20.85546875" style="283" customWidth="1"/>
    <col min="11010" max="11010" width="46.85546875" style="283" customWidth="1"/>
    <col min="11011" max="11013" width="14" style="283" customWidth="1"/>
    <col min="11014" max="11264" width="9.140625" style="283"/>
    <col min="11265" max="11265" width="20.85546875" style="283" customWidth="1"/>
    <col min="11266" max="11266" width="46.85546875" style="283" customWidth="1"/>
    <col min="11267" max="11269" width="14" style="283" customWidth="1"/>
    <col min="11270" max="11520" width="9.140625" style="283"/>
    <col min="11521" max="11521" width="20.85546875" style="283" customWidth="1"/>
    <col min="11522" max="11522" width="46.85546875" style="283" customWidth="1"/>
    <col min="11523" max="11525" width="14" style="283" customWidth="1"/>
    <col min="11526" max="11776" width="9.140625" style="283"/>
    <col min="11777" max="11777" width="20.85546875" style="283" customWidth="1"/>
    <col min="11778" max="11778" width="46.85546875" style="283" customWidth="1"/>
    <col min="11779" max="11781" width="14" style="283" customWidth="1"/>
    <col min="11782" max="12032" width="9.140625" style="283"/>
    <col min="12033" max="12033" width="20.85546875" style="283" customWidth="1"/>
    <col min="12034" max="12034" width="46.85546875" style="283" customWidth="1"/>
    <col min="12035" max="12037" width="14" style="283" customWidth="1"/>
    <col min="12038" max="12288" width="9.140625" style="283"/>
    <col min="12289" max="12289" width="20.85546875" style="283" customWidth="1"/>
    <col min="12290" max="12290" width="46.85546875" style="283" customWidth="1"/>
    <col min="12291" max="12293" width="14" style="283" customWidth="1"/>
    <col min="12294" max="12544" width="9.140625" style="283"/>
    <col min="12545" max="12545" width="20.85546875" style="283" customWidth="1"/>
    <col min="12546" max="12546" width="46.85546875" style="283" customWidth="1"/>
    <col min="12547" max="12549" width="14" style="283" customWidth="1"/>
    <col min="12550" max="12800" width="9.140625" style="283"/>
    <col min="12801" max="12801" width="20.85546875" style="283" customWidth="1"/>
    <col min="12802" max="12802" width="46.85546875" style="283" customWidth="1"/>
    <col min="12803" max="12805" width="14" style="283" customWidth="1"/>
    <col min="12806" max="13056" width="9.140625" style="283"/>
    <col min="13057" max="13057" width="20.85546875" style="283" customWidth="1"/>
    <col min="13058" max="13058" width="46.85546875" style="283" customWidth="1"/>
    <col min="13059" max="13061" width="14" style="283" customWidth="1"/>
    <col min="13062" max="13312" width="9.140625" style="283"/>
    <col min="13313" max="13313" width="20.85546875" style="283" customWidth="1"/>
    <col min="13314" max="13314" width="46.85546875" style="283" customWidth="1"/>
    <col min="13315" max="13317" width="14" style="283" customWidth="1"/>
    <col min="13318" max="13568" width="9.140625" style="283"/>
    <col min="13569" max="13569" width="20.85546875" style="283" customWidth="1"/>
    <col min="13570" max="13570" width="46.85546875" style="283" customWidth="1"/>
    <col min="13571" max="13573" width="14" style="283" customWidth="1"/>
    <col min="13574" max="13824" width="9.140625" style="283"/>
    <col min="13825" max="13825" width="20.85546875" style="283" customWidth="1"/>
    <col min="13826" max="13826" width="46.85546875" style="283" customWidth="1"/>
    <col min="13827" max="13829" width="14" style="283" customWidth="1"/>
    <col min="13830" max="14080" width="9.140625" style="283"/>
    <col min="14081" max="14081" width="20.85546875" style="283" customWidth="1"/>
    <col min="14082" max="14082" width="46.85546875" style="283" customWidth="1"/>
    <col min="14083" max="14085" width="14" style="283" customWidth="1"/>
    <col min="14086" max="14336" width="9.140625" style="283"/>
    <col min="14337" max="14337" width="20.85546875" style="283" customWidth="1"/>
    <col min="14338" max="14338" width="46.85546875" style="283" customWidth="1"/>
    <col min="14339" max="14341" width="14" style="283" customWidth="1"/>
    <col min="14342" max="14592" width="9.140625" style="283"/>
    <col min="14593" max="14593" width="20.85546875" style="283" customWidth="1"/>
    <col min="14594" max="14594" width="46.85546875" style="283" customWidth="1"/>
    <col min="14595" max="14597" width="14" style="283" customWidth="1"/>
    <col min="14598" max="14848" width="9.140625" style="283"/>
    <col min="14849" max="14849" width="20.85546875" style="283" customWidth="1"/>
    <col min="14850" max="14850" width="46.85546875" style="283" customWidth="1"/>
    <col min="14851" max="14853" width="14" style="283" customWidth="1"/>
    <col min="14854" max="15104" width="9.140625" style="283"/>
    <col min="15105" max="15105" width="20.85546875" style="283" customWidth="1"/>
    <col min="15106" max="15106" width="46.85546875" style="283" customWidth="1"/>
    <col min="15107" max="15109" width="14" style="283" customWidth="1"/>
    <col min="15110" max="15360" width="9.140625" style="283"/>
    <col min="15361" max="15361" width="20.85546875" style="283" customWidth="1"/>
    <col min="15362" max="15362" width="46.85546875" style="283" customWidth="1"/>
    <col min="15363" max="15365" width="14" style="283" customWidth="1"/>
    <col min="15366" max="15616" width="9.140625" style="283"/>
    <col min="15617" max="15617" width="20.85546875" style="283" customWidth="1"/>
    <col min="15618" max="15618" width="46.85546875" style="283" customWidth="1"/>
    <col min="15619" max="15621" width="14" style="283" customWidth="1"/>
    <col min="15622" max="15872" width="9.140625" style="283"/>
    <col min="15873" max="15873" width="20.85546875" style="283" customWidth="1"/>
    <col min="15874" max="15874" width="46.85546875" style="283" customWidth="1"/>
    <col min="15875" max="15877" width="14" style="283" customWidth="1"/>
    <col min="15878" max="16128" width="9.140625" style="283"/>
    <col min="16129" max="16129" width="20.85546875" style="283" customWidth="1"/>
    <col min="16130" max="16130" width="46.85546875" style="283" customWidth="1"/>
    <col min="16131" max="16133" width="14" style="283" customWidth="1"/>
    <col min="16134" max="16384" width="9.140625" style="283"/>
  </cols>
  <sheetData>
    <row r="1" spans="1:5" ht="15.95" customHeight="1" x14ac:dyDescent="0.2">
      <c r="B1" s="284"/>
      <c r="C1" s="285" t="s">
        <v>619</v>
      </c>
      <c r="D1" s="285"/>
      <c r="E1" s="285"/>
    </row>
    <row r="2" spans="1:5" ht="15.95" customHeight="1" x14ac:dyDescent="0.2">
      <c r="B2" s="284" t="s">
        <v>195</v>
      </c>
      <c r="C2" s="285" t="s">
        <v>196</v>
      </c>
      <c r="D2" s="285"/>
      <c r="E2" s="285"/>
    </row>
    <row r="3" spans="1:5" ht="15.95" customHeight="1" x14ac:dyDescent="0.2">
      <c r="C3" s="645" t="s">
        <v>577</v>
      </c>
      <c r="D3" s="645"/>
      <c r="E3" s="645"/>
    </row>
    <row r="4" spans="1:5" ht="15.95" customHeight="1" x14ac:dyDescent="0.2">
      <c r="C4" s="286" t="s">
        <v>720</v>
      </c>
      <c r="D4" s="286"/>
      <c r="E4" s="286"/>
    </row>
    <row r="5" spans="1:5" ht="12.75" customHeight="1" x14ac:dyDescent="0.2">
      <c r="C5" s="286"/>
      <c r="D5" s="286"/>
      <c r="E5" s="286"/>
    </row>
    <row r="6" spans="1:5" s="287" customFormat="1" ht="18.75" customHeight="1" x14ac:dyDescent="0.25">
      <c r="A6" s="646" t="s">
        <v>197</v>
      </c>
      <c r="B6" s="646"/>
      <c r="C6" s="646"/>
      <c r="D6" s="646"/>
      <c r="E6" s="646"/>
    </row>
    <row r="7" spans="1:5" s="287" customFormat="1" ht="18.75" customHeight="1" x14ac:dyDescent="0.25">
      <c r="A7" s="646" t="s">
        <v>576</v>
      </c>
      <c r="B7" s="646"/>
      <c r="C7" s="646"/>
      <c r="D7" s="646"/>
      <c r="E7" s="646"/>
    </row>
    <row r="8" spans="1:5" s="287" customFormat="1" ht="18.75" customHeight="1" x14ac:dyDescent="0.25">
      <c r="A8" s="646" t="s">
        <v>635</v>
      </c>
      <c r="B8" s="646"/>
      <c r="C8" s="646"/>
      <c r="D8" s="646"/>
      <c r="E8" s="646"/>
    </row>
    <row r="10" spans="1:5" ht="15.75" thickBot="1" x14ac:dyDescent="0.3">
      <c r="E10" s="290" t="s">
        <v>182</v>
      </c>
    </row>
    <row r="11" spans="1:5" ht="57" thickBot="1" x14ac:dyDescent="0.25">
      <c r="A11" s="291" t="s">
        <v>198</v>
      </c>
      <c r="B11" s="292" t="s">
        <v>199</v>
      </c>
      <c r="C11" s="293" t="s">
        <v>187</v>
      </c>
      <c r="D11" s="294" t="s">
        <v>616</v>
      </c>
      <c r="E11" s="295" t="s">
        <v>636</v>
      </c>
    </row>
    <row r="12" spans="1:5" ht="20.100000000000001" customHeight="1" x14ac:dyDescent="0.2">
      <c r="A12" s="296" t="s">
        <v>200</v>
      </c>
      <c r="B12" s="297" t="s">
        <v>201</v>
      </c>
      <c r="C12" s="298">
        <f>C13+C30+C19+C25</f>
        <v>731141.58999999985</v>
      </c>
      <c r="D12" s="298">
        <f>D13+D30+D19+D25</f>
        <v>0</v>
      </c>
      <c r="E12" s="299">
        <f>E13+E30+E19+E25</f>
        <v>0</v>
      </c>
    </row>
    <row r="13" spans="1:5" ht="31.5" customHeight="1" x14ac:dyDescent="0.2">
      <c r="A13" s="300" t="s">
        <v>202</v>
      </c>
      <c r="B13" s="301" t="s">
        <v>203</v>
      </c>
      <c r="C13" s="302">
        <f>ABS(C14)-ABS(C19)-ABS(C25)</f>
        <v>0</v>
      </c>
      <c r="D13" s="302">
        <f>ABS(D14)-ABS(D19)-ABS(D25)</f>
        <v>0</v>
      </c>
      <c r="E13" s="303">
        <f>ABS(E14)-ABS(E19)-ABS(E25)</f>
        <v>0</v>
      </c>
    </row>
    <row r="14" spans="1:5" ht="31.5" customHeight="1" x14ac:dyDescent="0.2">
      <c r="A14" s="300" t="s">
        <v>204</v>
      </c>
      <c r="B14" s="301" t="s">
        <v>205</v>
      </c>
      <c r="C14" s="302">
        <f>C16-ABS(C18)</f>
        <v>0</v>
      </c>
      <c r="D14" s="302">
        <f>D16-ABS(D18)</f>
        <v>0</v>
      </c>
      <c r="E14" s="303">
        <f>E16-ABS(E18)</f>
        <v>0</v>
      </c>
    </row>
    <row r="15" spans="1:5" ht="33.75" customHeight="1" x14ac:dyDescent="0.2">
      <c r="A15" s="304" t="s">
        <v>206</v>
      </c>
      <c r="B15" s="305" t="s">
        <v>207</v>
      </c>
      <c r="C15" s="306">
        <f>C16</f>
        <v>0</v>
      </c>
      <c r="D15" s="306">
        <f>D16</f>
        <v>0</v>
      </c>
      <c r="E15" s="307">
        <f>E16</f>
        <v>0</v>
      </c>
    </row>
    <row r="16" spans="1:5" ht="48" customHeight="1" x14ac:dyDescent="0.2">
      <c r="A16" s="304" t="s">
        <v>208</v>
      </c>
      <c r="B16" s="305" t="s">
        <v>209</v>
      </c>
      <c r="C16" s="306"/>
      <c r="D16" s="308"/>
      <c r="E16" s="309"/>
    </row>
    <row r="17" spans="1:5" ht="35.25" customHeight="1" x14ac:dyDescent="0.2">
      <c r="A17" s="304" t="s">
        <v>210</v>
      </c>
      <c r="B17" s="305" t="s">
        <v>211</v>
      </c>
      <c r="C17" s="306">
        <f>C18</f>
        <v>0</v>
      </c>
      <c r="D17" s="306">
        <f>D18</f>
        <v>0</v>
      </c>
      <c r="E17" s="307">
        <f>E18</f>
        <v>0</v>
      </c>
    </row>
    <row r="18" spans="1:5" ht="46.5" customHeight="1" x14ac:dyDescent="0.2">
      <c r="A18" s="304" t="s">
        <v>212</v>
      </c>
      <c r="B18" s="305" t="s">
        <v>213</v>
      </c>
      <c r="C18" s="306"/>
      <c r="D18" s="308"/>
      <c r="E18" s="309"/>
    </row>
    <row r="19" spans="1:5" ht="33.75" customHeight="1" x14ac:dyDescent="0.2">
      <c r="A19" s="300" t="s">
        <v>214</v>
      </c>
      <c r="B19" s="301" t="s">
        <v>215</v>
      </c>
      <c r="C19" s="302">
        <f>C22-ABS(C24)</f>
        <v>0</v>
      </c>
      <c r="D19" s="310"/>
      <c r="E19" s="311"/>
    </row>
    <row r="20" spans="1:5" ht="45" customHeight="1" x14ac:dyDescent="0.2">
      <c r="A20" s="312" t="s">
        <v>216</v>
      </c>
      <c r="B20" s="313" t="s">
        <v>217</v>
      </c>
      <c r="C20" s="314">
        <f>C21-ABS(C23)</f>
        <v>0</v>
      </c>
      <c r="D20" s="314">
        <f>D21-ABS(D23)</f>
        <v>0</v>
      </c>
      <c r="E20" s="315">
        <f>E21-ABS(E23)</f>
        <v>0</v>
      </c>
    </row>
    <row r="21" spans="1:5" ht="45" customHeight="1" x14ac:dyDescent="0.2">
      <c r="A21" s="312" t="s">
        <v>218</v>
      </c>
      <c r="B21" s="305" t="s">
        <v>219</v>
      </c>
      <c r="C21" s="306">
        <f>C22</f>
        <v>0</v>
      </c>
      <c r="D21" s="306">
        <f>D22</f>
        <v>0</v>
      </c>
      <c r="E21" s="307">
        <f>E22</f>
        <v>0</v>
      </c>
    </row>
    <row r="22" spans="1:5" ht="50.25" customHeight="1" x14ac:dyDescent="0.2">
      <c r="A22" s="312" t="s">
        <v>220</v>
      </c>
      <c r="B22" s="305" t="s">
        <v>221</v>
      </c>
      <c r="C22" s="306"/>
      <c r="D22" s="308"/>
      <c r="E22" s="309"/>
    </row>
    <row r="23" spans="1:5" ht="49.5" customHeight="1" x14ac:dyDescent="0.2">
      <c r="A23" s="312" t="s">
        <v>222</v>
      </c>
      <c r="B23" s="305" t="s">
        <v>223</v>
      </c>
      <c r="C23" s="306">
        <f>C24</f>
        <v>0</v>
      </c>
      <c r="D23" s="306">
        <f>D24</f>
        <v>0</v>
      </c>
      <c r="E23" s="307">
        <f>E24</f>
        <v>0</v>
      </c>
    </row>
    <row r="24" spans="1:5" ht="48.75" customHeight="1" x14ac:dyDescent="0.2">
      <c r="A24" s="312" t="s">
        <v>224</v>
      </c>
      <c r="B24" s="305" t="s">
        <v>225</v>
      </c>
      <c r="C24" s="306"/>
      <c r="D24" s="308"/>
      <c r="E24" s="309"/>
    </row>
    <row r="25" spans="1:5" ht="30.75" customHeight="1" x14ac:dyDescent="0.2">
      <c r="A25" s="300" t="s">
        <v>226</v>
      </c>
      <c r="B25" s="301" t="s">
        <v>227</v>
      </c>
      <c r="C25" s="302">
        <f>ABS(C27)-ABS(C29)</f>
        <v>0</v>
      </c>
      <c r="D25" s="302">
        <f>ABS(D27)-D29</f>
        <v>0</v>
      </c>
      <c r="E25" s="303">
        <f>ABS(E27)-E29</f>
        <v>0</v>
      </c>
    </row>
    <row r="26" spans="1:5" ht="31.5" customHeight="1" x14ac:dyDescent="0.2">
      <c r="A26" s="312" t="s">
        <v>228</v>
      </c>
      <c r="B26" s="313" t="s">
        <v>229</v>
      </c>
      <c r="C26" s="306">
        <f>C27</f>
        <v>0</v>
      </c>
      <c r="D26" s="306">
        <f>D27</f>
        <v>0</v>
      </c>
      <c r="E26" s="307">
        <f>E27</f>
        <v>0</v>
      </c>
    </row>
    <row r="27" spans="1:5" ht="94.5" customHeight="1" x14ac:dyDescent="0.2">
      <c r="A27" s="312" t="s">
        <v>230</v>
      </c>
      <c r="B27" s="305" t="s">
        <v>231</v>
      </c>
      <c r="C27" s="306"/>
      <c r="D27" s="308"/>
      <c r="E27" s="309"/>
    </row>
    <row r="28" spans="1:5" ht="35.25" customHeight="1" x14ac:dyDescent="0.2">
      <c r="A28" s="312" t="s">
        <v>232</v>
      </c>
      <c r="B28" s="305" t="s">
        <v>233</v>
      </c>
      <c r="C28" s="306">
        <f>C29</f>
        <v>0</v>
      </c>
      <c r="D28" s="306">
        <f>D29</f>
        <v>0</v>
      </c>
      <c r="E28" s="307">
        <f>E29</f>
        <v>0</v>
      </c>
    </row>
    <row r="29" spans="1:5" ht="51" customHeight="1" x14ac:dyDescent="0.2">
      <c r="A29" s="312" t="s">
        <v>234</v>
      </c>
      <c r="B29" s="305" t="s">
        <v>235</v>
      </c>
      <c r="C29" s="306"/>
      <c r="D29" s="308"/>
      <c r="E29" s="309"/>
    </row>
    <row r="30" spans="1:5" ht="27" customHeight="1" x14ac:dyDescent="0.2">
      <c r="A30" s="300" t="s">
        <v>202</v>
      </c>
      <c r="B30" s="301" t="s">
        <v>236</v>
      </c>
      <c r="C30" s="583">
        <f>C36-ABS(C31)</f>
        <v>731141.58999999985</v>
      </c>
      <c r="D30" s="302">
        <f>D36-ABS(D31)</f>
        <v>0</v>
      </c>
      <c r="E30" s="303">
        <f>E36-ABS(E31)</f>
        <v>0</v>
      </c>
    </row>
    <row r="31" spans="1:5" ht="36.75" customHeight="1" x14ac:dyDescent="0.2">
      <c r="A31" s="312" t="s">
        <v>237</v>
      </c>
      <c r="B31" s="313" t="s">
        <v>238</v>
      </c>
      <c r="C31" s="581">
        <f>C32</f>
        <v>-20197748.359999999</v>
      </c>
      <c r="D31" s="306">
        <f t="shared" ref="C31:E34" si="0">D32</f>
        <v>-19722355</v>
      </c>
      <c r="E31" s="307">
        <f t="shared" si="0"/>
        <v>-20054355</v>
      </c>
    </row>
    <row r="32" spans="1:5" ht="27" customHeight="1" x14ac:dyDescent="0.2">
      <c r="A32" s="312" t="s">
        <v>239</v>
      </c>
      <c r="B32" s="313" t="s">
        <v>240</v>
      </c>
      <c r="C32" s="581">
        <f>C34</f>
        <v>-20197748.359999999</v>
      </c>
      <c r="D32" s="306">
        <f>D34</f>
        <v>-19722355</v>
      </c>
      <c r="E32" s="307">
        <f>E34</f>
        <v>-20054355</v>
      </c>
    </row>
    <row r="33" spans="1:5" ht="27" customHeight="1" x14ac:dyDescent="0.2">
      <c r="A33" s="312" t="s">
        <v>609</v>
      </c>
      <c r="B33" s="305" t="s">
        <v>610</v>
      </c>
      <c r="C33" s="581">
        <f>C34</f>
        <v>-20197748.359999999</v>
      </c>
      <c r="D33" s="306">
        <f>D34</f>
        <v>-19722355</v>
      </c>
      <c r="E33" s="307">
        <f>E34</f>
        <v>-20054355</v>
      </c>
    </row>
    <row r="34" spans="1:5" ht="33" customHeight="1" x14ac:dyDescent="0.2">
      <c r="A34" s="312" t="s">
        <v>241</v>
      </c>
      <c r="B34" s="313" t="s">
        <v>242</v>
      </c>
      <c r="C34" s="581">
        <f t="shared" si="0"/>
        <v>-20197748.359999999</v>
      </c>
      <c r="D34" s="306">
        <f t="shared" si="0"/>
        <v>-19722355</v>
      </c>
      <c r="E34" s="307">
        <f t="shared" si="0"/>
        <v>-20054355</v>
      </c>
    </row>
    <row r="35" spans="1:5" ht="35.25" customHeight="1" x14ac:dyDescent="0.2">
      <c r="A35" s="312" t="s">
        <v>243</v>
      </c>
      <c r="B35" s="305" t="s">
        <v>244</v>
      </c>
      <c r="C35" s="581">
        <v>-20197748.359999999</v>
      </c>
      <c r="D35" s="306">
        <v>-19722355</v>
      </c>
      <c r="E35" s="306">
        <v>-20054355</v>
      </c>
    </row>
    <row r="36" spans="1:5" ht="27" customHeight="1" x14ac:dyDescent="0.2">
      <c r="A36" s="312" t="s">
        <v>245</v>
      </c>
      <c r="B36" s="313" t="s">
        <v>246</v>
      </c>
      <c r="C36" s="581">
        <f>C37</f>
        <v>20928889.949999999</v>
      </c>
      <c r="D36" s="306">
        <f t="shared" ref="D36:E38" si="1">D37</f>
        <v>19722355</v>
      </c>
      <c r="E36" s="307">
        <f t="shared" si="1"/>
        <v>20054355</v>
      </c>
    </row>
    <row r="37" spans="1:5" ht="30.75" customHeight="1" x14ac:dyDescent="0.2">
      <c r="A37" s="304" t="s">
        <v>247</v>
      </c>
      <c r="B37" s="305" t="s">
        <v>248</v>
      </c>
      <c r="C37" s="581">
        <f>C38</f>
        <v>20928889.949999999</v>
      </c>
      <c r="D37" s="306">
        <f t="shared" si="1"/>
        <v>19722355</v>
      </c>
      <c r="E37" s="307">
        <f t="shared" si="1"/>
        <v>20054355</v>
      </c>
    </row>
    <row r="38" spans="1:5" ht="34.5" customHeight="1" x14ac:dyDescent="0.2">
      <c r="A38" s="312" t="s">
        <v>249</v>
      </c>
      <c r="B38" s="313" t="s">
        <v>250</v>
      </c>
      <c r="C38" s="581">
        <f>C39</f>
        <v>20928889.949999999</v>
      </c>
      <c r="D38" s="306">
        <f t="shared" si="1"/>
        <v>19722355</v>
      </c>
      <c r="E38" s="307">
        <f t="shared" si="1"/>
        <v>20054355</v>
      </c>
    </row>
    <row r="39" spans="1:5" ht="31.5" customHeight="1" thickBot="1" x14ac:dyDescent="0.25">
      <c r="A39" s="316" t="s">
        <v>251</v>
      </c>
      <c r="B39" s="317" t="s">
        <v>252</v>
      </c>
      <c r="C39" s="582">
        <v>20928889.949999999</v>
      </c>
      <c r="D39" s="318">
        <v>19722355</v>
      </c>
      <c r="E39" s="319">
        <v>20054355</v>
      </c>
    </row>
  </sheetData>
  <mergeCells count="4">
    <mergeCell ref="C3:E3"/>
    <mergeCell ref="A6:E6"/>
    <mergeCell ref="A7:E7"/>
    <mergeCell ref="A8:E8"/>
  </mergeCells>
  <pageMargins left="1.1811023622047245" right="0.39370078740157483" top="0.39370078740157483" bottom="0.39370078740157483" header="0.15748031496062992" footer="0.19685039370078741"/>
  <pageSetup paperSize="9" scale="7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showGridLines="0" view="pageBreakPreview" zoomScaleSheetLayoutView="100" workbookViewId="0">
      <selection activeCell="V6" sqref="V6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620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66"/>
      <c r="N3" s="567"/>
      <c r="O3" s="568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69"/>
      <c r="N4" s="570"/>
      <c r="O4" s="570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721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77" t="s">
        <v>637</v>
      </c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3"/>
      <c r="AB8" s="2"/>
    </row>
    <row r="9" spans="1:28" ht="12.75" customHeight="1" x14ac:dyDescent="0.25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3"/>
      <c r="AB9" s="2"/>
    </row>
    <row r="10" spans="1:28" ht="27.75" customHeight="1" x14ac:dyDescent="0.25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669" t="s">
        <v>176</v>
      </c>
      <c r="S13" s="669"/>
      <c r="T13" s="669"/>
      <c r="U13" s="669"/>
      <c r="V13" s="62" t="s">
        <v>175</v>
      </c>
      <c r="W13" s="61" t="s">
        <v>174</v>
      </c>
      <c r="X13" s="61">
        <v>2019</v>
      </c>
      <c r="Y13" s="60">
        <v>2020</v>
      </c>
      <c r="Z13" s="59">
        <v>2021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670">
        <v>5</v>
      </c>
      <c r="S14" s="670"/>
      <c r="T14" s="670"/>
      <c r="U14" s="670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671" t="s">
        <v>583</v>
      </c>
      <c r="D15" s="672"/>
      <c r="E15" s="672"/>
      <c r="F15" s="672"/>
      <c r="G15" s="672"/>
      <c r="H15" s="672"/>
      <c r="I15" s="672"/>
      <c r="J15" s="672"/>
      <c r="K15" s="672"/>
      <c r="L15" s="672"/>
      <c r="M15" s="673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22"/>
      <c r="W15" s="223"/>
      <c r="X15" s="224"/>
      <c r="Y15" s="224"/>
      <c r="Z15" s="225"/>
      <c r="AA15" s="8"/>
      <c r="AB15" s="3"/>
    </row>
    <row r="16" spans="1:28" ht="23.25" customHeight="1" x14ac:dyDescent="0.2">
      <c r="A16" s="21"/>
      <c r="B16" s="20"/>
      <c r="C16" s="109"/>
      <c r="D16" s="661" t="s">
        <v>173</v>
      </c>
      <c r="E16" s="662"/>
      <c r="F16" s="662"/>
      <c r="G16" s="662"/>
      <c r="H16" s="662"/>
      <c r="I16" s="662"/>
      <c r="J16" s="662"/>
      <c r="K16" s="662"/>
      <c r="L16" s="662"/>
      <c r="M16" s="674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26"/>
      <c r="W16" s="227"/>
      <c r="X16" s="228">
        <f>X18+X22+X32</f>
        <v>11084608.199999999</v>
      </c>
      <c r="Y16" s="228">
        <f>Y18+Y22+Y32</f>
        <v>10434876</v>
      </c>
      <c r="Z16" s="229">
        <f>Z18+Z22+Z32</f>
        <v>9843980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521"/>
      <c r="F17" s="521"/>
      <c r="G17" s="521"/>
      <c r="H17" s="521"/>
      <c r="I17" s="521"/>
      <c r="J17" s="521"/>
      <c r="K17" s="521"/>
      <c r="L17" s="521"/>
      <c r="M17" s="522" t="s">
        <v>579</v>
      </c>
      <c r="N17" s="523">
        <v>616</v>
      </c>
      <c r="O17" s="47">
        <v>1</v>
      </c>
      <c r="P17" s="46"/>
      <c r="Q17" s="12"/>
      <c r="R17" s="44"/>
      <c r="S17" s="45"/>
      <c r="T17" s="44"/>
      <c r="U17" s="43"/>
      <c r="V17" s="226"/>
      <c r="W17" s="227"/>
      <c r="X17" s="228">
        <f>X18+X23+X42</f>
        <v>10539991.199999999</v>
      </c>
      <c r="Y17" s="228">
        <f>Y19+Y23+Y42</f>
        <v>10187156</v>
      </c>
      <c r="Z17" s="229">
        <f>Z19+Z23+Z42</f>
        <v>9425260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653" t="s">
        <v>172</v>
      </c>
      <c r="F18" s="654"/>
      <c r="G18" s="654"/>
      <c r="H18" s="654"/>
      <c r="I18" s="654"/>
      <c r="J18" s="654"/>
      <c r="K18" s="654"/>
      <c r="L18" s="654"/>
      <c r="M18" s="665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30"/>
      <c r="W18" s="231"/>
      <c r="X18" s="232">
        <f t="shared" ref="X18:Z20" si="0">X19</f>
        <v>935289</v>
      </c>
      <c r="Y18" s="232">
        <f t="shared" si="0"/>
        <v>935289</v>
      </c>
      <c r="Z18" s="233">
        <f t="shared" si="0"/>
        <v>935289</v>
      </c>
      <c r="AA18" s="8"/>
      <c r="AB18" s="3"/>
    </row>
    <row r="19" spans="1:28" ht="78" customHeight="1" x14ac:dyDescent="0.2">
      <c r="A19" s="21"/>
      <c r="B19" s="20"/>
      <c r="C19" s="110"/>
      <c r="D19" s="19"/>
      <c r="E19" s="29"/>
      <c r="F19" s="647" t="s">
        <v>579</v>
      </c>
      <c r="G19" s="647"/>
      <c r="H19" s="647"/>
      <c r="I19" s="648"/>
      <c r="J19" s="648"/>
      <c r="K19" s="648"/>
      <c r="L19" s="648"/>
      <c r="M19" s="649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234"/>
      <c r="W19" s="227"/>
      <c r="X19" s="235">
        <f t="shared" si="0"/>
        <v>935289</v>
      </c>
      <c r="Y19" s="235">
        <f t="shared" si="0"/>
        <v>935289</v>
      </c>
      <c r="Z19" s="236">
        <f t="shared" si="0"/>
        <v>935289</v>
      </c>
      <c r="AA19" s="8"/>
      <c r="AB19" s="3"/>
    </row>
    <row r="20" spans="1:28" ht="29.25" customHeight="1" x14ac:dyDescent="0.2">
      <c r="A20" s="21"/>
      <c r="B20" s="20"/>
      <c r="C20" s="110"/>
      <c r="D20" s="19"/>
      <c r="E20" s="18"/>
      <c r="F20" s="16"/>
      <c r="G20" s="16"/>
      <c r="H20" s="16"/>
      <c r="I20" s="647" t="s">
        <v>171</v>
      </c>
      <c r="J20" s="648"/>
      <c r="K20" s="648"/>
      <c r="L20" s="648"/>
      <c r="M20" s="649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234"/>
      <c r="W20" s="227"/>
      <c r="X20" s="235">
        <f t="shared" si="0"/>
        <v>935289</v>
      </c>
      <c r="Y20" s="235">
        <f t="shared" si="0"/>
        <v>935289</v>
      </c>
      <c r="Z20" s="236">
        <f t="shared" si="0"/>
        <v>935289</v>
      </c>
      <c r="AA20" s="8"/>
      <c r="AB20" s="3"/>
    </row>
    <row r="21" spans="1:28" ht="39" customHeight="1" x14ac:dyDescent="0.2">
      <c r="A21" s="21"/>
      <c r="B21" s="20"/>
      <c r="C21" s="110"/>
      <c r="D21" s="19"/>
      <c r="E21" s="37"/>
      <c r="F21" s="36"/>
      <c r="G21" s="36"/>
      <c r="H21" s="36"/>
      <c r="I21" s="35"/>
      <c r="J21" s="657" t="s">
        <v>145</v>
      </c>
      <c r="K21" s="657"/>
      <c r="L21" s="657"/>
      <c r="M21" s="658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237" t="s">
        <v>144</v>
      </c>
      <c r="W21" s="227"/>
      <c r="X21" s="238">
        <v>935289</v>
      </c>
      <c r="Y21" s="238">
        <v>935289</v>
      </c>
      <c r="Z21" s="239">
        <v>935289</v>
      </c>
      <c r="AA21" s="8"/>
      <c r="AB21" s="3"/>
    </row>
    <row r="22" spans="1:28" ht="76.5" customHeight="1" x14ac:dyDescent="0.2">
      <c r="A22" s="21"/>
      <c r="B22" s="20"/>
      <c r="C22" s="110"/>
      <c r="D22" s="19"/>
      <c r="E22" s="653" t="s">
        <v>168</v>
      </c>
      <c r="F22" s="654"/>
      <c r="G22" s="654"/>
      <c r="H22" s="654"/>
      <c r="I22" s="654"/>
      <c r="J22" s="655"/>
      <c r="K22" s="655"/>
      <c r="L22" s="655"/>
      <c r="M22" s="656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240"/>
      <c r="W22" s="231"/>
      <c r="X22" s="241">
        <f t="shared" ref="X22:Z24" si="1">X23</f>
        <v>2884801.2</v>
      </c>
      <c r="Y22" s="241">
        <f t="shared" si="1"/>
        <v>2876301</v>
      </c>
      <c r="Z22" s="242">
        <f t="shared" si="1"/>
        <v>2876301</v>
      </c>
      <c r="AA22" s="8"/>
      <c r="AB22" s="3"/>
    </row>
    <row r="23" spans="1:28" ht="75.75" customHeight="1" x14ac:dyDescent="0.2">
      <c r="A23" s="21"/>
      <c r="B23" s="20"/>
      <c r="C23" s="110"/>
      <c r="D23" s="19"/>
      <c r="E23" s="29"/>
      <c r="F23" s="647" t="s">
        <v>638</v>
      </c>
      <c r="G23" s="647"/>
      <c r="H23" s="648"/>
      <c r="I23" s="648"/>
      <c r="J23" s="648"/>
      <c r="K23" s="648"/>
      <c r="L23" s="648"/>
      <c r="M23" s="649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234"/>
      <c r="W23" s="227"/>
      <c r="X23" s="235">
        <f t="shared" si="1"/>
        <v>2884801.2</v>
      </c>
      <c r="Y23" s="235">
        <f t="shared" si="1"/>
        <v>2876301</v>
      </c>
      <c r="Z23" s="236">
        <f t="shared" si="1"/>
        <v>2876301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647" t="s">
        <v>167</v>
      </c>
      <c r="I24" s="648"/>
      <c r="J24" s="648"/>
      <c r="K24" s="648"/>
      <c r="L24" s="648"/>
      <c r="M24" s="649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234"/>
      <c r="W24" s="227"/>
      <c r="X24" s="235">
        <f t="shared" si="1"/>
        <v>2884801.2</v>
      </c>
      <c r="Y24" s="235">
        <f t="shared" si="1"/>
        <v>2876301</v>
      </c>
      <c r="Z24" s="236">
        <f t="shared" si="1"/>
        <v>2876301</v>
      </c>
      <c r="AA24" s="8"/>
      <c r="AB24" s="3"/>
    </row>
    <row r="25" spans="1:28" ht="23.25" customHeight="1" x14ac:dyDescent="0.2">
      <c r="A25" s="21"/>
      <c r="B25" s="20"/>
      <c r="C25" s="110"/>
      <c r="D25" s="19"/>
      <c r="E25" s="18"/>
      <c r="F25" s="17"/>
      <c r="G25" s="17"/>
      <c r="H25" s="16"/>
      <c r="I25" s="647" t="s">
        <v>165</v>
      </c>
      <c r="J25" s="648"/>
      <c r="K25" s="648"/>
      <c r="L25" s="648"/>
      <c r="M25" s="649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234"/>
      <c r="W25" s="227"/>
      <c r="X25" s="235">
        <f>X26+X27+X28</f>
        <v>2884801.2</v>
      </c>
      <c r="Y25" s="235">
        <f>Y26+Y27</f>
        <v>2876301</v>
      </c>
      <c r="Z25" s="236">
        <f>Z26+Z27</f>
        <v>2876301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7"/>
      <c r="G26" s="17"/>
      <c r="H26" s="17"/>
      <c r="I26" s="16"/>
      <c r="J26" s="675" t="s">
        <v>145</v>
      </c>
      <c r="K26" s="675"/>
      <c r="L26" s="675"/>
      <c r="M26" s="676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243" t="s">
        <v>144</v>
      </c>
      <c r="W26" s="227"/>
      <c r="X26" s="244">
        <v>2694711</v>
      </c>
      <c r="Y26" s="244">
        <v>2694711</v>
      </c>
      <c r="Z26" s="245">
        <v>2694711</v>
      </c>
      <c r="AA26" s="8"/>
      <c r="AB26" s="3"/>
    </row>
    <row r="27" spans="1:28" ht="43.5" customHeight="1" x14ac:dyDescent="0.2">
      <c r="A27" s="21"/>
      <c r="B27" s="20"/>
      <c r="C27" s="110"/>
      <c r="D27" s="19"/>
      <c r="E27" s="37"/>
      <c r="F27" s="36"/>
      <c r="G27" s="36"/>
      <c r="H27" s="36"/>
      <c r="I27" s="36"/>
      <c r="J27" s="657" t="s">
        <v>57</v>
      </c>
      <c r="K27" s="657"/>
      <c r="L27" s="657"/>
      <c r="M27" s="658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237" t="s">
        <v>52</v>
      </c>
      <c r="W27" s="227"/>
      <c r="X27" s="238">
        <v>167090.20000000001</v>
      </c>
      <c r="Y27" s="238">
        <v>181590</v>
      </c>
      <c r="Z27" s="239">
        <v>181590</v>
      </c>
      <c r="AA27" s="8"/>
      <c r="AB27" s="3"/>
    </row>
    <row r="28" spans="1:28" ht="33.75" customHeight="1" x14ac:dyDescent="0.2">
      <c r="A28" s="21"/>
      <c r="B28" s="20"/>
      <c r="C28" s="110"/>
      <c r="D28" s="19"/>
      <c r="E28" s="37"/>
      <c r="F28" s="558"/>
      <c r="G28" s="558"/>
      <c r="H28" s="558"/>
      <c r="I28" s="558"/>
      <c r="J28" s="85"/>
      <c r="K28" s="85"/>
      <c r="L28" s="85"/>
      <c r="M28" s="557" t="s">
        <v>665</v>
      </c>
      <c r="N28" s="561">
        <v>616</v>
      </c>
      <c r="O28" s="556">
        <v>1</v>
      </c>
      <c r="P28" s="13">
        <v>4</v>
      </c>
      <c r="Q28" s="12"/>
      <c r="R28" s="24">
        <v>86</v>
      </c>
      <c r="S28" s="25">
        <v>0</v>
      </c>
      <c r="T28" s="24">
        <v>6</v>
      </c>
      <c r="U28" s="468">
        <v>90008</v>
      </c>
      <c r="V28" s="544">
        <v>240</v>
      </c>
      <c r="W28" s="227"/>
      <c r="X28" s="238">
        <v>23000</v>
      </c>
      <c r="Y28" s="238"/>
      <c r="Z28" s="238"/>
      <c r="AA28" s="8"/>
      <c r="AB28" s="3"/>
    </row>
    <row r="29" spans="1:28" ht="47.25" customHeight="1" x14ac:dyDescent="0.25">
      <c r="A29" s="21"/>
      <c r="B29" s="20"/>
      <c r="C29" s="110"/>
      <c r="D29" s="19"/>
      <c r="E29" s="37"/>
      <c r="F29" s="531"/>
      <c r="G29" s="531"/>
      <c r="H29" s="531"/>
      <c r="I29" s="531"/>
      <c r="J29" s="85"/>
      <c r="K29" s="85"/>
      <c r="L29" s="85"/>
      <c r="M29" s="562" t="s">
        <v>661</v>
      </c>
      <c r="N29" s="560">
        <v>616</v>
      </c>
      <c r="O29" s="83">
        <v>1</v>
      </c>
      <c r="P29" s="83">
        <v>6</v>
      </c>
      <c r="Q29" s="563"/>
      <c r="R29" s="559"/>
      <c r="S29" s="470"/>
      <c r="T29" s="559"/>
      <c r="U29" s="547"/>
      <c r="V29" s="564"/>
      <c r="W29" s="565"/>
      <c r="X29" s="256">
        <f>X30</f>
        <v>46412.800000000003</v>
      </c>
      <c r="Y29" s="256"/>
      <c r="Z29" s="256"/>
      <c r="AA29" s="8"/>
      <c r="AB29" s="3"/>
    </row>
    <row r="30" spans="1:28" ht="47.25" customHeight="1" x14ac:dyDescent="0.25">
      <c r="A30" s="21"/>
      <c r="B30" s="20"/>
      <c r="C30" s="110"/>
      <c r="D30" s="19"/>
      <c r="E30" s="37"/>
      <c r="F30" s="539"/>
      <c r="G30" s="539"/>
      <c r="H30" s="539"/>
      <c r="I30" s="539"/>
      <c r="J30" s="85"/>
      <c r="K30" s="85"/>
      <c r="L30" s="85"/>
      <c r="M30" s="551" t="s">
        <v>662</v>
      </c>
      <c r="N30" s="541">
        <v>616</v>
      </c>
      <c r="O30" s="13">
        <v>1</v>
      </c>
      <c r="P30" s="13">
        <v>6</v>
      </c>
      <c r="Q30" s="467"/>
      <c r="R30" s="540">
        <v>75</v>
      </c>
      <c r="S30" s="11">
        <v>0</v>
      </c>
      <c r="T30" s="540">
        <v>0</v>
      </c>
      <c r="U30" s="468">
        <v>61002</v>
      </c>
      <c r="V30" s="471"/>
      <c r="W30" s="455"/>
      <c r="X30" s="472">
        <f>X31</f>
        <v>46412.800000000003</v>
      </c>
      <c r="Y30" s="472"/>
      <c r="Z30" s="472"/>
      <c r="AA30" s="8"/>
      <c r="AB30" s="3"/>
    </row>
    <row r="31" spans="1:28" ht="26.25" customHeight="1" x14ac:dyDescent="0.2">
      <c r="A31" s="21"/>
      <c r="B31" s="20"/>
      <c r="C31" s="110"/>
      <c r="D31" s="19"/>
      <c r="E31" s="37"/>
      <c r="F31" s="531"/>
      <c r="G31" s="531"/>
      <c r="H31" s="531"/>
      <c r="I31" s="531"/>
      <c r="J31" s="85"/>
      <c r="K31" s="85"/>
      <c r="L31" s="85"/>
      <c r="M31" s="529" t="s">
        <v>423</v>
      </c>
      <c r="N31" s="537">
        <v>616</v>
      </c>
      <c r="O31" s="13">
        <v>1</v>
      </c>
      <c r="P31" s="13">
        <v>6</v>
      </c>
      <c r="Q31" s="467"/>
      <c r="R31" s="528">
        <v>75</v>
      </c>
      <c r="S31" s="11">
        <v>0</v>
      </c>
      <c r="T31" s="528">
        <v>0</v>
      </c>
      <c r="U31" s="468">
        <v>61002</v>
      </c>
      <c r="V31" s="544">
        <v>540</v>
      </c>
      <c r="W31" s="455"/>
      <c r="X31" s="456">
        <v>46412.800000000003</v>
      </c>
      <c r="Y31" s="456"/>
      <c r="Z31" s="456"/>
      <c r="AA31" s="8"/>
      <c r="AB31" s="3"/>
    </row>
    <row r="32" spans="1:28" ht="23.25" customHeight="1" x14ac:dyDescent="0.2">
      <c r="A32" s="21"/>
      <c r="B32" s="20"/>
      <c r="C32" s="110"/>
      <c r="D32" s="19"/>
      <c r="E32" s="653" t="s">
        <v>162</v>
      </c>
      <c r="F32" s="654"/>
      <c r="G32" s="654"/>
      <c r="H32" s="654"/>
      <c r="I32" s="654"/>
      <c r="J32" s="655"/>
      <c r="K32" s="655"/>
      <c r="L32" s="655"/>
      <c r="M32" s="656"/>
      <c r="N32" s="89">
        <v>616</v>
      </c>
      <c r="O32" s="90">
        <v>1</v>
      </c>
      <c r="P32" s="91">
        <v>13</v>
      </c>
      <c r="Q32" s="542" t="s">
        <v>1</v>
      </c>
      <c r="R32" s="111" t="s">
        <v>1</v>
      </c>
      <c r="S32" s="112" t="s">
        <v>1</v>
      </c>
      <c r="T32" s="111" t="s">
        <v>1</v>
      </c>
      <c r="U32" s="113" t="s">
        <v>1</v>
      </c>
      <c r="V32" s="240"/>
      <c r="W32" s="543"/>
      <c r="X32" s="241">
        <f>X33+X42</f>
        <v>7264518</v>
      </c>
      <c r="Y32" s="241">
        <f>Y33+Y42</f>
        <v>6623286</v>
      </c>
      <c r="Z32" s="242">
        <f>Z33+Z42</f>
        <v>6032390</v>
      </c>
      <c r="AA32" s="8"/>
      <c r="AB32" s="3"/>
    </row>
    <row r="33" spans="1:28" ht="29.25" customHeight="1" x14ac:dyDescent="0.2">
      <c r="A33" s="21"/>
      <c r="B33" s="20"/>
      <c r="C33" s="110"/>
      <c r="D33" s="19"/>
      <c r="E33" s="29"/>
      <c r="F33" s="647" t="s">
        <v>137</v>
      </c>
      <c r="G33" s="647"/>
      <c r="H33" s="647"/>
      <c r="I33" s="648"/>
      <c r="J33" s="648"/>
      <c r="K33" s="648"/>
      <c r="L33" s="648"/>
      <c r="M33" s="649"/>
      <c r="N33" s="28">
        <v>616</v>
      </c>
      <c r="O33" s="27">
        <v>1</v>
      </c>
      <c r="P33" s="26">
        <v>13</v>
      </c>
      <c r="Q33" s="12" t="s">
        <v>136</v>
      </c>
      <c r="R33" s="24" t="s">
        <v>133</v>
      </c>
      <c r="S33" s="25" t="s">
        <v>6</v>
      </c>
      <c r="T33" s="24" t="s">
        <v>5</v>
      </c>
      <c r="U33" s="23" t="s">
        <v>4</v>
      </c>
      <c r="V33" s="234"/>
      <c r="W33" s="227"/>
      <c r="X33" s="235">
        <f>X34+X38</f>
        <v>544617</v>
      </c>
      <c r="Y33" s="235">
        <f>Y34+Y38</f>
        <v>247720</v>
      </c>
      <c r="Z33" s="236">
        <f>Z34+Z38</f>
        <v>418720</v>
      </c>
      <c r="AA33" s="8"/>
      <c r="AB33" s="3"/>
    </row>
    <row r="34" spans="1:28" ht="23.25" customHeight="1" x14ac:dyDescent="0.2">
      <c r="A34" s="21"/>
      <c r="B34" s="20"/>
      <c r="C34" s="110"/>
      <c r="D34" s="19"/>
      <c r="E34" s="18"/>
      <c r="F34" s="16"/>
      <c r="G34" s="16"/>
      <c r="H34" s="16"/>
      <c r="I34" s="647" t="s">
        <v>155</v>
      </c>
      <c r="J34" s="648"/>
      <c r="K34" s="648"/>
      <c r="L34" s="648"/>
      <c r="M34" s="649"/>
      <c r="N34" s="28">
        <v>616</v>
      </c>
      <c r="O34" s="27">
        <v>1</v>
      </c>
      <c r="P34" s="26">
        <v>13</v>
      </c>
      <c r="Q34" s="12" t="s">
        <v>160</v>
      </c>
      <c r="R34" s="24" t="s">
        <v>133</v>
      </c>
      <c r="S34" s="25" t="s">
        <v>6</v>
      </c>
      <c r="T34" s="24" t="s">
        <v>5</v>
      </c>
      <c r="U34" s="23">
        <v>90000</v>
      </c>
      <c r="V34" s="234"/>
      <c r="W34" s="227"/>
      <c r="X34" s="235">
        <f>X35+X36+X37</f>
        <v>500964</v>
      </c>
      <c r="Y34" s="235">
        <f>Y35+Y36</f>
        <v>226220</v>
      </c>
      <c r="Z34" s="236">
        <f>Z35+Z36</f>
        <v>398720</v>
      </c>
      <c r="AA34" s="8"/>
      <c r="AB34" s="3"/>
    </row>
    <row r="35" spans="1:28" ht="23.25" customHeight="1" x14ac:dyDescent="0.2">
      <c r="A35" s="21"/>
      <c r="B35" s="20"/>
      <c r="C35" s="110"/>
      <c r="D35" s="19"/>
      <c r="E35" s="18"/>
      <c r="F35" s="17"/>
      <c r="G35" s="17"/>
      <c r="H35" s="17"/>
      <c r="I35" s="35"/>
      <c r="J35" s="657" t="s">
        <v>161</v>
      </c>
      <c r="K35" s="657"/>
      <c r="L35" s="657"/>
      <c r="M35" s="658"/>
      <c r="N35" s="15">
        <v>616</v>
      </c>
      <c r="O35" s="14">
        <v>1</v>
      </c>
      <c r="P35" s="13">
        <v>13</v>
      </c>
      <c r="Q35" s="12" t="s">
        <v>160</v>
      </c>
      <c r="R35" s="24" t="s">
        <v>133</v>
      </c>
      <c r="S35" s="25" t="s">
        <v>6</v>
      </c>
      <c r="T35" s="24" t="s">
        <v>5</v>
      </c>
      <c r="U35" s="23" t="s">
        <v>159</v>
      </c>
      <c r="V35" s="237" t="s">
        <v>152</v>
      </c>
      <c r="W35" s="227"/>
      <c r="X35" s="238">
        <v>4300</v>
      </c>
      <c r="Y35" s="238">
        <v>4300</v>
      </c>
      <c r="Z35" s="239">
        <v>4300</v>
      </c>
      <c r="AA35" s="8"/>
      <c r="AB35" s="3"/>
    </row>
    <row r="36" spans="1:28" ht="23.25" customHeight="1" x14ac:dyDescent="0.2">
      <c r="A36" s="21"/>
      <c r="B36" s="20"/>
      <c r="C36" s="110"/>
      <c r="D36" s="19"/>
      <c r="E36" s="18"/>
      <c r="F36" s="17"/>
      <c r="G36" s="17"/>
      <c r="H36" s="17"/>
      <c r="I36" s="409"/>
      <c r="J36" s="85"/>
      <c r="K36" s="85"/>
      <c r="L36" s="85"/>
      <c r="M36" s="410" t="s">
        <v>155</v>
      </c>
      <c r="N36" s="414">
        <v>616</v>
      </c>
      <c r="O36" s="13">
        <v>1</v>
      </c>
      <c r="P36" s="13">
        <v>13</v>
      </c>
      <c r="Q36" s="467"/>
      <c r="R36" s="457">
        <v>75</v>
      </c>
      <c r="S36" s="11">
        <v>0</v>
      </c>
      <c r="T36" s="458">
        <v>0</v>
      </c>
      <c r="U36" s="468">
        <v>90009</v>
      </c>
      <c r="V36" s="483">
        <v>850</v>
      </c>
      <c r="W36" s="455"/>
      <c r="X36" s="456">
        <v>50664</v>
      </c>
      <c r="Y36" s="456">
        <v>221920</v>
      </c>
      <c r="Z36" s="456">
        <v>394420</v>
      </c>
      <c r="AA36" s="8"/>
      <c r="AB36" s="3"/>
    </row>
    <row r="37" spans="1:28" ht="23.25" customHeight="1" x14ac:dyDescent="0.2">
      <c r="A37" s="21"/>
      <c r="B37" s="20"/>
      <c r="C37" s="110"/>
      <c r="D37" s="19"/>
      <c r="E37" s="18"/>
      <c r="F37" s="17"/>
      <c r="G37" s="17"/>
      <c r="H37" s="17"/>
      <c r="I37" s="579"/>
      <c r="J37" s="85"/>
      <c r="K37" s="85"/>
      <c r="L37" s="85"/>
      <c r="M37" s="578" t="s">
        <v>155</v>
      </c>
      <c r="N37" s="580">
        <v>616</v>
      </c>
      <c r="O37" s="576">
        <v>1</v>
      </c>
      <c r="P37" s="13">
        <v>13</v>
      </c>
      <c r="Q37" s="12"/>
      <c r="R37" s="577">
        <v>86</v>
      </c>
      <c r="S37" s="11">
        <v>0</v>
      </c>
      <c r="T37" s="577">
        <v>7</v>
      </c>
      <c r="U37" s="9">
        <v>95555</v>
      </c>
      <c r="V37" s="483">
        <v>850</v>
      </c>
      <c r="W37" s="227"/>
      <c r="X37" s="238">
        <v>446000</v>
      </c>
      <c r="Y37" s="238"/>
      <c r="Z37" s="238"/>
      <c r="AA37" s="8"/>
      <c r="AB37" s="3"/>
    </row>
    <row r="38" spans="1:28" ht="29.25" customHeight="1" x14ac:dyDescent="0.2">
      <c r="A38" s="21"/>
      <c r="B38" s="20"/>
      <c r="C38" s="110"/>
      <c r="D38" s="19"/>
      <c r="E38" s="18"/>
      <c r="F38" s="17"/>
      <c r="G38" s="17"/>
      <c r="H38" s="17"/>
      <c r="I38" s="647" t="s">
        <v>158</v>
      </c>
      <c r="J38" s="659"/>
      <c r="K38" s="659"/>
      <c r="L38" s="659"/>
      <c r="M38" s="660"/>
      <c r="N38" s="42">
        <v>616</v>
      </c>
      <c r="O38" s="41">
        <v>1</v>
      </c>
      <c r="P38" s="40">
        <v>13</v>
      </c>
      <c r="Q38" s="452" t="s">
        <v>154</v>
      </c>
      <c r="R38" s="114" t="s">
        <v>133</v>
      </c>
      <c r="S38" s="115" t="s">
        <v>6</v>
      </c>
      <c r="T38" s="114" t="s">
        <v>5</v>
      </c>
      <c r="U38" s="116" t="s">
        <v>153</v>
      </c>
      <c r="V38" s="246"/>
      <c r="W38" s="453"/>
      <c r="X38" s="247">
        <f>X39+X40+X41</f>
        <v>43653</v>
      </c>
      <c r="Y38" s="247">
        <f>Y39+Y40+Y41</f>
        <v>21500</v>
      </c>
      <c r="Z38" s="248">
        <f>Z39+Z40+Z41</f>
        <v>20000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18"/>
      <c r="F39" s="17"/>
      <c r="G39" s="17"/>
      <c r="H39" s="17"/>
      <c r="I39" s="16"/>
      <c r="J39" s="675" t="s">
        <v>57</v>
      </c>
      <c r="K39" s="675"/>
      <c r="L39" s="675"/>
      <c r="M39" s="676"/>
      <c r="N39" s="28">
        <v>616</v>
      </c>
      <c r="O39" s="27">
        <v>1</v>
      </c>
      <c r="P39" s="26">
        <v>13</v>
      </c>
      <c r="Q39" s="12" t="s">
        <v>154</v>
      </c>
      <c r="R39" s="24" t="s">
        <v>133</v>
      </c>
      <c r="S39" s="25" t="s">
        <v>6</v>
      </c>
      <c r="T39" s="24" t="s">
        <v>5</v>
      </c>
      <c r="U39" s="23" t="s">
        <v>153</v>
      </c>
      <c r="V39" s="243" t="s">
        <v>52</v>
      </c>
      <c r="W39" s="227"/>
      <c r="X39" s="244">
        <v>25353</v>
      </c>
      <c r="Y39" s="244">
        <v>21500</v>
      </c>
      <c r="Z39" s="245">
        <v>20000</v>
      </c>
      <c r="AA39" s="8"/>
      <c r="AB39" s="3"/>
    </row>
    <row r="40" spans="1:28" ht="23.25" customHeight="1" x14ac:dyDescent="0.2">
      <c r="A40" s="21"/>
      <c r="B40" s="20"/>
      <c r="C40" s="110"/>
      <c r="D40" s="19"/>
      <c r="E40" s="18"/>
      <c r="F40" s="17"/>
      <c r="G40" s="17"/>
      <c r="H40" s="17"/>
      <c r="I40" s="17"/>
      <c r="J40" s="675" t="s">
        <v>157</v>
      </c>
      <c r="K40" s="675"/>
      <c r="L40" s="675"/>
      <c r="M40" s="676"/>
      <c r="N40" s="28">
        <v>616</v>
      </c>
      <c r="O40" s="27">
        <v>1</v>
      </c>
      <c r="P40" s="26">
        <v>13</v>
      </c>
      <c r="Q40" s="12" t="s">
        <v>154</v>
      </c>
      <c r="R40" s="24" t="s">
        <v>133</v>
      </c>
      <c r="S40" s="25" t="s">
        <v>6</v>
      </c>
      <c r="T40" s="24" t="s">
        <v>5</v>
      </c>
      <c r="U40" s="23" t="s">
        <v>153</v>
      </c>
      <c r="V40" s="243" t="s">
        <v>156</v>
      </c>
      <c r="W40" s="227"/>
      <c r="X40" s="244">
        <v>18300</v>
      </c>
      <c r="Y40" s="244"/>
      <c r="Z40" s="245"/>
      <c r="AA40" s="8"/>
      <c r="AB40" s="3"/>
    </row>
    <row r="41" spans="1:28" ht="23.25" customHeight="1" x14ac:dyDescent="0.2">
      <c r="A41" s="21"/>
      <c r="B41" s="20"/>
      <c r="C41" s="110"/>
      <c r="D41" s="38"/>
      <c r="E41" s="37"/>
      <c r="F41" s="36"/>
      <c r="G41" s="36"/>
      <c r="H41" s="36"/>
      <c r="I41" s="36"/>
      <c r="J41" s="657" t="s">
        <v>155</v>
      </c>
      <c r="K41" s="657"/>
      <c r="L41" s="657"/>
      <c r="M41" s="658"/>
      <c r="N41" s="15">
        <v>616</v>
      </c>
      <c r="O41" s="14">
        <v>1</v>
      </c>
      <c r="P41" s="13">
        <v>13</v>
      </c>
      <c r="Q41" s="12" t="s">
        <v>154</v>
      </c>
      <c r="R41" s="10" t="s">
        <v>133</v>
      </c>
      <c r="S41" s="11" t="s">
        <v>6</v>
      </c>
      <c r="T41" s="10" t="s">
        <v>5</v>
      </c>
      <c r="U41" s="9" t="s">
        <v>153</v>
      </c>
      <c r="V41" s="237" t="s">
        <v>152</v>
      </c>
      <c r="W41" s="227"/>
      <c r="X41" s="238"/>
      <c r="Y41" s="238"/>
      <c r="Z41" s="239"/>
      <c r="AA41" s="8"/>
      <c r="AB41" s="3"/>
    </row>
    <row r="42" spans="1:28" ht="76.5" customHeight="1" x14ac:dyDescent="0.2">
      <c r="A42" s="21"/>
      <c r="B42" s="20"/>
      <c r="C42" s="110"/>
      <c r="D42" s="404"/>
      <c r="E42" s="37"/>
      <c r="F42" s="402"/>
      <c r="G42" s="402"/>
      <c r="H42" s="402"/>
      <c r="I42" s="402"/>
      <c r="J42" s="85"/>
      <c r="K42" s="85"/>
      <c r="L42" s="85"/>
      <c r="M42" s="400" t="s">
        <v>639</v>
      </c>
      <c r="N42" s="405">
        <v>616</v>
      </c>
      <c r="O42" s="13">
        <v>1</v>
      </c>
      <c r="P42" s="13">
        <v>13</v>
      </c>
      <c r="Q42" s="454"/>
      <c r="R42" s="650">
        <v>8600300000</v>
      </c>
      <c r="S42" s="679"/>
      <c r="T42" s="679"/>
      <c r="U42" s="680"/>
      <c r="V42" s="252"/>
      <c r="W42" s="459"/>
      <c r="X42" s="460">
        <f t="shared" ref="X42:Z43" si="2">X43</f>
        <v>6719901</v>
      </c>
      <c r="Y42" s="460">
        <f t="shared" si="2"/>
        <v>6375566</v>
      </c>
      <c r="Z42" s="460">
        <f t="shared" si="2"/>
        <v>5613670</v>
      </c>
      <c r="AA42" s="8"/>
      <c r="AB42" s="3"/>
    </row>
    <row r="43" spans="1:28" ht="45.75" customHeight="1" x14ac:dyDescent="0.2">
      <c r="A43" s="21"/>
      <c r="B43" s="20"/>
      <c r="C43" s="110"/>
      <c r="D43" s="404"/>
      <c r="E43" s="37"/>
      <c r="F43" s="402"/>
      <c r="G43" s="402"/>
      <c r="H43" s="402"/>
      <c r="I43" s="402"/>
      <c r="J43" s="85"/>
      <c r="K43" s="85"/>
      <c r="L43" s="85"/>
      <c r="M43" s="400" t="s">
        <v>580</v>
      </c>
      <c r="N43" s="405">
        <v>616</v>
      </c>
      <c r="O43" s="13">
        <v>1</v>
      </c>
      <c r="P43" s="13">
        <v>13</v>
      </c>
      <c r="Q43" s="454"/>
      <c r="R43" s="650">
        <v>8600370003</v>
      </c>
      <c r="S43" s="651"/>
      <c r="T43" s="651"/>
      <c r="U43" s="652"/>
      <c r="V43" s="252"/>
      <c r="W43" s="459"/>
      <c r="X43" s="460">
        <f t="shared" si="2"/>
        <v>6719901</v>
      </c>
      <c r="Y43" s="460">
        <f t="shared" si="2"/>
        <v>6375566</v>
      </c>
      <c r="Z43" s="460">
        <f t="shared" si="2"/>
        <v>5613670</v>
      </c>
      <c r="AA43" s="8"/>
      <c r="AB43" s="3"/>
    </row>
    <row r="44" spans="1:28" ht="45.75" customHeight="1" x14ac:dyDescent="0.2">
      <c r="A44" s="21"/>
      <c r="B44" s="20"/>
      <c r="C44" s="110"/>
      <c r="D44" s="404"/>
      <c r="E44" s="37"/>
      <c r="F44" s="402"/>
      <c r="G44" s="402"/>
      <c r="H44" s="402"/>
      <c r="I44" s="402"/>
      <c r="J44" s="85"/>
      <c r="K44" s="85"/>
      <c r="L44" s="85"/>
      <c r="M44" s="400" t="s">
        <v>581</v>
      </c>
      <c r="N44" s="405">
        <v>616</v>
      </c>
      <c r="O44" s="13">
        <v>1</v>
      </c>
      <c r="P44" s="13">
        <v>13</v>
      </c>
      <c r="Q44" s="454"/>
      <c r="R44" s="650">
        <v>8600370003</v>
      </c>
      <c r="S44" s="651"/>
      <c r="T44" s="651"/>
      <c r="U44" s="652"/>
      <c r="V44" s="252"/>
      <c r="W44" s="459"/>
      <c r="X44" s="460">
        <f>X45+X47+X46</f>
        <v>6719901</v>
      </c>
      <c r="Y44" s="460">
        <f>Y45+Y47</f>
        <v>6375566</v>
      </c>
      <c r="Z44" s="460">
        <f>Z45+Z47</f>
        <v>5613670</v>
      </c>
      <c r="AA44" s="8"/>
      <c r="AB44" s="3"/>
    </row>
    <row r="45" spans="1:28" ht="28.5" customHeight="1" x14ac:dyDescent="0.2">
      <c r="A45" s="21"/>
      <c r="B45" s="20"/>
      <c r="C45" s="110"/>
      <c r="D45" s="404"/>
      <c r="E45" s="37"/>
      <c r="F45" s="402"/>
      <c r="G45" s="402"/>
      <c r="H45" s="402"/>
      <c r="I45" s="402"/>
      <c r="J45" s="85"/>
      <c r="K45" s="85"/>
      <c r="L45" s="85"/>
      <c r="M45" s="400" t="s">
        <v>145</v>
      </c>
      <c r="N45" s="405">
        <v>616</v>
      </c>
      <c r="O45" s="13">
        <v>1</v>
      </c>
      <c r="P45" s="13">
        <v>13</v>
      </c>
      <c r="Q45" s="454"/>
      <c r="R45" s="650">
        <v>8600370003</v>
      </c>
      <c r="S45" s="651"/>
      <c r="T45" s="651"/>
      <c r="U45" s="652"/>
      <c r="V45" s="461">
        <v>110</v>
      </c>
      <c r="W45" s="455"/>
      <c r="X45" s="456">
        <v>5488900</v>
      </c>
      <c r="Y45" s="456">
        <v>5388900</v>
      </c>
      <c r="Z45" s="456">
        <v>4563500</v>
      </c>
      <c r="AA45" s="8"/>
      <c r="AB45" s="3"/>
    </row>
    <row r="46" spans="1:28" ht="31.5" customHeight="1" x14ac:dyDescent="0.2">
      <c r="A46" s="21"/>
      <c r="B46" s="20"/>
      <c r="C46" s="110"/>
      <c r="D46" s="552"/>
      <c r="E46" s="37"/>
      <c r="F46" s="553"/>
      <c r="G46" s="553"/>
      <c r="H46" s="553"/>
      <c r="I46" s="553"/>
      <c r="J46" s="85"/>
      <c r="K46" s="85"/>
      <c r="L46" s="85"/>
      <c r="M46" s="554" t="s">
        <v>663</v>
      </c>
      <c r="N46" s="555">
        <v>616</v>
      </c>
      <c r="O46" s="13">
        <v>1</v>
      </c>
      <c r="P46" s="13">
        <v>13</v>
      </c>
      <c r="Q46" s="454"/>
      <c r="R46" s="650">
        <v>8600378888</v>
      </c>
      <c r="S46" s="651"/>
      <c r="T46" s="651"/>
      <c r="U46" s="652"/>
      <c r="V46" s="461">
        <v>110</v>
      </c>
      <c r="W46" s="455"/>
      <c r="X46" s="456">
        <v>100000</v>
      </c>
      <c r="Y46" s="456"/>
      <c r="Z46" s="456"/>
      <c r="AA46" s="8"/>
      <c r="AB46" s="3"/>
    </row>
    <row r="47" spans="1:28" ht="42.75" customHeight="1" x14ac:dyDescent="0.2">
      <c r="A47" s="21"/>
      <c r="B47" s="20"/>
      <c r="C47" s="110"/>
      <c r="D47" s="404"/>
      <c r="E47" s="37"/>
      <c r="F47" s="402"/>
      <c r="G47" s="402"/>
      <c r="H47" s="402"/>
      <c r="I47" s="402"/>
      <c r="J47" s="85"/>
      <c r="K47" s="85"/>
      <c r="L47" s="85"/>
      <c r="M47" s="400" t="s">
        <v>57</v>
      </c>
      <c r="N47" s="405">
        <v>616</v>
      </c>
      <c r="O47" s="13">
        <v>1</v>
      </c>
      <c r="P47" s="13">
        <v>13</v>
      </c>
      <c r="Q47" s="454"/>
      <c r="R47" s="650">
        <v>8600370003</v>
      </c>
      <c r="S47" s="651"/>
      <c r="T47" s="651"/>
      <c r="U47" s="652"/>
      <c r="V47" s="461">
        <v>240</v>
      </c>
      <c r="W47" s="455"/>
      <c r="X47" s="456">
        <v>1131001</v>
      </c>
      <c r="Y47" s="456">
        <v>986666</v>
      </c>
      <c r="Z47" s="456">
        <v>1050170</v>
      </c>
      <c r="AA47" s="8"/>
      <c r="AB47" s="3"/>
    </row>
    <row r="48" spans="1:28" ht="23.25" customHeight="1" x14ac:dyDescent="0.2">
      <c r="A48" s="21"/>
      <c r="B48" s="20"/>
      <c r="C48" s="110"/>
      <c r="D48" s="661" t="s">
        <v>151</v>
      </c>
      <c r="E48" s="662"/>
      <c r="F48" s="662"/>
      <c r="G48" s="662"/>
      <c r="H48" s="662"/>
      <c r="I48" s="662"/>
      <c r="J48" s="663"/>
      <c r="K48" s="663"/>
      <c r="L48" s="663"/>
      <c r="M48" s="664"/>
      <c r="N48" s="34">
        <v>616</v>
      </c>
      <c r="O48" s="33">
        <v>2</v>
      </c>
      <c r="P48" s="32" t="s">
        <v>1</v>
      </c>
      <c r="Q48" s="452" t="s">
        <v>1</v>
      </c>
      <c r="R48" s="117" t="s">
        <v>1</v>
      </c>
      <c r="S48" s="118" t="s">
        <v>1</v>
      </c>
      <c r="T48" s="117" t="s">
        <v>1</v>
      </c>
      <c r="U48" s="119" t="s">
        <v>1</v>
      </c>
      <c r="V48" s="249"/>
      <c r="W48" s="453"/>
      <c r="X48" s="250">
        <f t="shared" ref="X48:Z51" si="3">X49</f>
        <v>224842</v>
      </c>
      <c r="Y48" s="250">
        <f t="shared" si="3"/>
        <v>224842</v>
      </c>
      <c r="Z48" s="251">
        <f t="shared" si="3"/>
        <v>224842</v>
      </c>
      <c r="AA48" s="8"/>
      <c r="AB48" s="3"/>
    </row>
    <row r="49" spans="1:28" ht="23.25" customHeight="1" x14ac:dyDescent="0.2">
      <c r="A49" s="21"/>
      <c r="B49" s="20"/>
      <c r="C49" s="110"/>
      <c r="D49" s="30"/>
      <c r="E49" s="653" t="s">
        <v>150</v>
      </c>
      <c r="F49" s="654"/>
      <c r="G49" s="654"/>
      <c r="H49" s="654"/>
      <c r="I49" s="654"/>
      <c r="J49" s="654"/>
      <c r="K49" s="654"/>
      <c r="L49" s="654"/>
      <c r="M49" s="665"/>
      <c r="N49" s="94">
        <v>616</v>
      </c>
      <c r="O49" s="95">
        <v>2</v>
      </c>
      <c r="P49" s="96">
        <v>3</v>
      </c>
      <c r="Q49" s="92" t="s">
        <v>1</v>
      </c>
      <c r="R49" s="97" t="s">
        <v>1</v>
      </c>
      <c r="S49" s="98" t="s">
        <v>1</v>
      </c>
      <c r="T49" s="97" t="s">
        <v>1</v>
      </c>
      <c r="U49" s="99" t="s">
        <v>1</v>
      </c>
      <c r="V49" s="230"/>
      <c r="W49" s="231"/>
      <c r="X49" s="232">
        <f t="shared" si="3"/>
        <v>224842</v>
      </c>
      <c r="Y49" s="232">
        <f t="shared" si="3"/>
        <v>224842</v>
      </c>
      <c r="Z49" s="233">
        <f t="shared" si="3"/>
        <v>224842</v>
      </c>
      <c r="AA49" s="8"/>
      <c r="AB49" s="3"/>
    </row>
    <row r="50" spans="1:28" ht="79.5" customHeight="1" x14ac:dyDescent="0.2">
      <c r="A50" s="21"/>
      <c r="B50" s="20"/>
      <c r="C50" s="110"/>
      <c r="D50" s="19"/>
      <c r="E50" s="29"/>
      <c r="F50" s="647" t="s">
        <v>638</v>
      </c>
      <c r="G50" s="647"/>
      <c r="H50" s="648"/>
      <c r="I50" s="648"/>
      <c r="J50" s="648"/>
      <c r="K50" s="648"/>
      <c r="L50" s="648"/>
      <c r="M50" s="649"/>
      <c r="N50" s="28">
        <v>616</v>
      </c>
      <c r="O50" s="27">
        <v>2</v>
      </c>
      <c r="P50" s="26">
        <v>3</v>
      </c>
      <c r="Q50" s="12" t="s">
        <v>149</v>
      </c>
      <c r="R50" s="24" t="s">
        <v>142</v>
      </c>
      <c r="S50" s="25" t="s">
        <v>6</v>
      </c>
      <c r="T50" s="24" t="s">
        <v>5</v>
      </c>
      <c r="U50" s="23" t="s">
        <v>4</v>
      </c>
      <c r="V50" s="234"/>
      <c r="W50" s="227"/>
      <c r="X50" s="235">
        <f t="shared" si="3"/>
        <v>224842</v>
      </c>
      <c r="Y50" s="235">
        <f t="shared" si="3"/>
        <v>224842</v>
      </c>
      <c r="Z50" s="236">
        <f t="shared" si="3"/>
        <v>224842</v>
      </c>
      <c r="AA50" s="8"/>
      <c r="AB50" s="3"/>
    </row>
    <row r="51" spans="1:28" ht="43.5" customHeight="1" x14ac:dyDescent="0.2">
      <c r="A51" s="21"/>
      <c r="B51" s="20"/>
      <c r="C51" s="110"/>
      <c r="D51" s="19"/>
      <c r="E51" s="18"/>
      <c r="F51" s="16"/>
      <c r="G51" s="16"/>
      <c r="H51" s="647" t="s">
        <v>148</v>
      </c>
      <c r="I51" s="648"/>
      <c r="J51" s="648"/>
      <c r="K51" s="648"/>
      <c r="L51" s="648"/>
      <c r="M51" s="649"/>
      <c r="N51" s="28">
        <v>616</v>
      </c>
      <c r="O51" s="27">
        <v>2</v>
      </c>
      <c r="P51" s="26">
        <v>3</v>
      </c>
      <c r="Q51" s="12" t="s">
        <v>147</v>
      </c>
      <c r="R51" s="24" t="s">
        <v>142</v>
      </c>
      <c r="S51" s="25" t="s">
        <v>6</v>
      </c>
      <c r="T51" s="24" t="s">
        <v>141</v>
      </c>
      <c r="U51" s="23" t="s">
        <v>4</v>
      </c>
      <c r="V51" s="234"/>
      <c r="W51" s="227"/>
      <c r="X51" s="235">
        <f t="shared" si="3"/>
        <v>224842</v>
      </c>
      <c r="Y51" s="235">
        <f t="shared" si="3"/>
        <v>224842</v>
      </c>
      <c r="Z51" s="236">
        <f t="shared" si="3"/>
        <v>224842</v>
      </c>
      <c r="AA51" s="8"/>
      <c r="AB51" s="3"/>
    </row>
    <row r="52" spans="1:28" ht="43.5" customHeight="1" x14ac:dyDescent="0.2">
      <c r="A52" s="21"/>
      <c r="B52" s="20"/>
      <c r="C52" s="110"/>
      <c r="D52" s="19"/>
      <c r="E52" s="18"/>
      <c r="F52" s="17"/>
      <c r="G52" s="17"/>
      <c r="H52" s="16"/>
      <c r="I52" s="647" t="s">
        <v>146</v>
      </c>
      <c r="J52" s="648"/>
      <c r="K52" s="648"/>
      <c r="L52" s="648"/>
      <c r="M52" s="649"/>
      <c r="N52" s="28">
        <v>616</v>
      </c>
      <c r="O52" s="27">
        <v>2</v>
      </c>
      <c r="P52" s="26">
        <v>3</v>
      </c>
      <c r="Q52" s="12" t="s">
        <v>143</v>
      </c>
      <c r="R52" s="24" t="s">
        <v>142</v>
      </c>
      <c r="S52" s="25" t="s">
        <v>6</v>
      </c>
      <c r="T52" s="24" t="s">
        <v>141</v>
      </c>
      <c r="U52" s="23" t="s">
        <v>140</v>
      </c>
      <c r="V52" s="234"/>
      <c r="W52" s="227"/>
      <c r="X52" s="235">
        <f>X54+X53</f>
        <v>224842</v>
      </c>
      <c r="Y52" s="235">
        <f>Y54+Y53</f>
        <v>224842</v>
      </c>
      <c r="Z52" s="236">
        <f>Z54+Z53</f>
        <v>224842</v>
      </c>
      <c r="AA52" s="8"/>
      <c r="AB52" s="3"/>
    </row>
    <row r="53" spans="1:28" ht="29.25" customHeight="1" x14ac:dyDescent="0.2">
      <c r="A53" s="21"/>
      <c r="B53" s="20"/>
      <c r="C53" s="110"/>
      <c r="D53" s="19"/>
      <c r="E53" s="18"/>
      <c r="F53" s="17"/>
      <c r="G53" s="17"/>
      <c r="H53" s="17"/>
      <c r="I53" s="16"/>
      <c r="J53" s="675" t="s">
        <v>145</v>
      </c>
      <c r="K53" s="675"/>
      <c r="L53" s="675"/>
      <c r="M53" s="676"/>
      <c r="N53" s="28">
        <v>616</v>
      </c>
      <c r="O53" s="27">
        <v>2</v>
      </c>
      <c r="P53" s="26">
        <v>3</v>
      </c>
      <c r="Q53" s="12" t="s">
        <v>143</v>
      </c>
      <c r="R53" s="24" t="s">
        <v>142</v>
      </c>
      <c r="S53" s="25" t="s">
        <v>6</v>
      </c>
      <c r="T53" s="24" t="s">
        <v>141</v>
      </c>
      <c r="U53" s="23" t="s">
        <v>140</v>
      </c>
      <c r="V53" s="243" t="s">
        <v>144</v>
      </c>
      <c r="W53" s="227"/>
      <c r="X53" s="244">
        <v>200572</v>
      </c>
      <c r="Y53" s="244">
        <v>200572</v>
      </c>
      <c r="Z53" s="245">
        <v>200572</v>
      </c>
      <c r="AA53" s="8"/>
      <c r="AB53" s="3"/>
    </row>
    <row r="54" spans="1:28" ht="43.5" customHeight="1" x14ac:dyDescent="0.2">
      <c r="A54" s="21"/>
      <c r="B54" s="20"/>
      <c r="C54" s="110"/>
      <c r="D54" s="38"/>
      <c r="E54" s="37"/>
      <c r="F54" s="36"/>
      <c r="G54" s="36"/>
      <c r="H54" s="36"/>
      <c r="I54" s="36"/>
      <c r="J54" s="657" t="s">
        <v>57</v>
      </c>
      <c r="K54" s="657"/>
      <c r="L54" s="657"/>
      <c r="M54" s="658"/>
      <c r="N54" s="15">
        <v>616</v>
      </c>
      <c r="O54" s="14">
        <v>2</v>
      </c>
      <c r="P54" s="13">
        <v>3</v>
      </c>
      <c r="Q54" s="12" t="s">
        <v>143</v>
      </c>
      <c r="R54" s="10" t="s">
        <v>142</v>
      </c>
      <c r="S54" s="11" t="s">
        <v>6</v>
      </c>
      <c r="T54" s="10" t="s">
        <v>141</v>
      </c>
      <c r="U54" s="9" t="s">
        <v>140</v>
      </c>
      <c r="V54" s="237" t="s">
        <v>52</v>
      </c>
      <c r="W54" s="227"/>
      <c r="X54" s="238">
        <v>24270</v>
      </c>
      <c r="Y54" s="238">
        <v>24270</v>
      </c>
      <c r="Z54" s="239">
        <v>24270</v>
      </c>
      <c r="AA54" s="8"/>
      <c r="AB54" s="3"/>
    </row>
    <row r="55" spans="1:28" ht="29.25" customHeight="1" x14ac:dyDescent="0.2">
      <c r="A55" s="21"/>
      <c r="B55" s="20"/>
      <c r="C55" s="110"/>
      <c r="D55" s="661" t="s">
        <v>139</v>
      </c>
      <c r="E55" s="662"/>
      <c r="F55" s="662"/>
      <c r="G55" s="662"/>
      <c r="H55" s="662"/>
      <c r="I55" s="662"/>
      <c r="J55" s="663"/>
      <c r="K55" s="663"/>
      <c r="L55" s="663"/>
      <c r="M55" s="664"/>
      <c r="N55" s="34">
        <v>616</v>
      </c>
      <c r="O55" s="33">
        <v>3</v>
      </c>
      <c r="P55" s="32" t="s">
        <v>1</v>
      </c>
      <c r="Q55" s="12" t="s">
        <v>1</v>
      </c>
      <c r="R55" s="117" t="s">
        <v>1</v>
      </c>
      <c r="S55" s="118" t="s">
        <v>1</v>
      </c>
      <c r="T55" s="117" t="s">
        <v>1</v>
      </c>
      <c r="U55" s="119" t="s">
        <v>1</v>
      </c>
      <c r="V55" s="249"/>
      <c r="W55" s="227"/>
      <c r="X55" s="250">
        <f>X56+X60+X66+X72</f>
        <v>447900</v>
      </c>
      <c r="Y55" s="250">
        <f>Y56+Y60+Y66+Y72</f>
        <v>122600</v>
      </c>
      <c r="Z55" s="251">
        <f>Z56+Z60+Z66+Z72</f>
        <v>138330</v>
      </c>
      <c r="AA55" s="8"/>
      <c r="AB55" s="3"/>
    </row>
    <row r="56" spans="1:28" ht="23.25" customHeight="1" x14ac:dyDescent="0.2">
      <c r="A56" s="21"/>
      <c r="B56" s="20"/>
      <c r="C56" s="110"/>
      <c r="D56" s="30"/>
      <c r="E56" s="653" t="s">
        <v>138</v>
      </c>
      <c r="F56" s="654"/>
      <c r="G56" s="654"/>
      <c r="H56" s="654"/>
      <c r="I56" s="654"/>
      <c r="J56" s="654"/>
      <c r="K56" s="654"/>
      <c r="L56" s="654"/>
      <c r="M56" s="665"/>
      <c r="N56" s="94">
        <v>616</v>
      </c>
      <c r="O56" s="95">
        <v>3</v>
      </c>
      <c r="P56" s="96">
        <v>4</v>
      </c>
      <c r="Q56" s="92" t="s">
        <v>1</v>
      </c>
      <c r="R56" s="97" t="s">
        <v>1</v>
      </c>
      <c r="S56" s="98" t="s">
        <v>1</v>
      </c>
      <c r="T56" s="97" t="s">
        <v>1</v>
      </c>
      <c r="U56" s="99" t="s">
        <v>1</v>
      </c>
      <c r="V56" s="230"/>
      <c r="W56" s="231"/>
      <c r="X56" s="232">
        <f t="shared" ref="X56:Z58" si="4">X57</f>
        <v>17900</v>
      </c>
      <c r="Y56" s="232">
        <f t="shared" si="4"/>
        <v>17900</v>
      </c>
      <c r="Z56" s="233">
        <f t="shared" si="4"/>
        <v>17900</v>
      </c>
      <c r="AA56" s="8"/>
      <c r="AB56" s="3"/>
    </row>
    <row r="57" spans="1:28" ht="29.25" customHeight="1" x14ac:dyDescent="0.2">
      <c r="A57" s="21"/>
      <c r="B57" s="20"/>
      <c r="C57" s="110"/>
      <c r="D57" s="19"/>
      <c r="E57" s="29"/>
      <c r="F57" s="647" t="s">
        <v>137</v>
      </c>
      <c r="G57" s="647"/>
      <c r="H57" s="647"/>
      <c r="I57" s="648"/>
      <c r="J57" s="648"/>
      <c r="K57" s="648"/>
      <c r="L57" s="648"/>
      <c r="M57" s="649"/>
      <c r="N57" s="28">
        <v>616</v>
      </c>
      <c r="O57" s="27">
        <v>3</v>
      </c>
      <c r="P57" s="26">
        <v>4</v>
      </c>
      <c r="Q57" s="12" t="s">
        <v>136</v>
      </c>
      <c r="R57" s="24" t="s">
        <v>133</v>
      </c>
      <c r="S57" s="25" t="s">
        <v>6</v>
      </c>
      <c r="T57" s="24" t="s">
        <v>5</v>
      </c>
      <c r="U57" s="23" t="s">
        <v>4</v>
      </c>
      <c r="V57" s="234"/>
      <c r="W57" s="227"/>
      <c r="X57" s="235">
        <f t="shared" si="4"/>
        <v>17900</v>
      </c>
      <c r="Y57" s="235">
        <f t="shared" si="4"/>
        <v>17900</v>
      </c>
      <c r="Z57" s="236">
        <f t="shared" si="4"/>
        <v>17900</v>
      </c>
      <c r="AA57" s="8"/>
      <c r="AB57" s="3"/>
    </row>
    <row r="58" spans="1:28" ht="126.75" customHeight="1" x14ac:dyDescent="0.2">
      <c r="A58" s="21"/>
      <c r="B58" s="20"/>
      <c r="C58" s="110"/>
      <c r="D58" s="19"/>
      <c r="E58" s="18"/>
      <c r="F58" s="16"/>
      <c r="G58" s="16"/>
      <c r="H58" s="16"/>
      <c r="I58" s="647" t="s">
        <v>135</v>
      </c>
      <c r="J58" s="648"/>
      <c r="K58" s="648"/>
      <c r="L58" s="648"/>
      <c r="M58" s="649"/>
      <c r="N58" s="28">
        <v>616</v>
      </c>
      <c r="O58" s="27">
        <v>3</v>
      </c>
      <c r="P58" s="26">
        <v>4</v>
      </c>
      <c r="Q58" s="12" t="s">
        <v>134</v>
      </c>
      <c r="R58" s="24" t="s">
        <v>133</v>
      </c>
      <c r="S58" s="25" t="s">
        <v>6</v>
      </c>
      <c r="T58" s="24" t="s">
        <v>5</v>
      </c>
      <c r="U58" s="23" t="s">
        <v>132</v>
      </c>
      <c r="V58" s="234"/>
      <c r="W58" s="227"/>
      <c r="X58" s="235">
        <f t="shared" si="4"/>
        <v>17900</v>
      </c>
      <c r="Y58" s="235">
        <f t="shared" si="4"/>
        <v>17900</v>
      </c>
      <c r="Z58" s="236">
        <f t="shared" si="4"/>
        <v>17900</v>
      </c>
      <c r="AA58" s="8"/>
      <c r="AB58" s="3"/>
    </row>
    <row r="59" spans="1:28" ht="43.5" customHeight="1" x14ac:dyDescent="0.2">
      <c r="A59" s="21"/>
      <c r="B59" s="20"/>
      <c r="C59" s="110"/>
      <c r="D59" s="19"/>
      <c r="E59" s="37"/>
      <c r="F59" s="36"/>
      <c r="G59" s="36"/>
      <c r="H59" s="36"/>
      <c r="I59" s="35"/>
      <c r="J59" s="657" t="s">
        <v>57</v>
      </c>
      <c r="K59" s="657"/>
      <c r="L59" s="657"/>
      <c r="M59" s="658"/>
      <c r="N59" s="15">
        <v>616</v>
      </c>
      <c r="O59" s="14">
        <v>3</v>
      </c>
      <c r="P59" s="13">
        <v>4</v>
      </c>
      <c r="Q59" s="12" t="s">
        <v>134</v>
      </c>
      <c r="R59" s="10" t="s">
        <v>133</v>
      </c>
      <c r="S59" s="11" t="s">
        <v>6</v>
      </c>
      <c r="T59" s="10" t="s">
        <v>5</v>
      </c>
      <c r="U59" s="9">
        <v>59301</v>
      </c>
      <c r="V59" s="237" t="s">
        <v>52</v>
      </c>
      <c r="W59" s="227"/>
      <c r="X59" s="238">
        <v>17900</v>
      </c>
      <c r="Y59" s="238">
        <v>17900</v>
      </c>
      <c r="Z59" s="239">
        <v>17900</v>
      </c>
      <c r="AA59" s="8"/>
      <c r="AB59" s="3"/>
    </row>
    <row r="60" spans="1:28" ht="63" customHeight="1" x14ac:dyDescent="0.2">
      <c r="A60" s="21"/>
      <c r="B60" s="20"/>
      <c r="C60" s="110"/>
      <c r="D60" s="19"/>
      <c r="E60" s="653" t="s">
        <v>131</v>
      </c>
      <c r="F60" s="654"/>
      <c r="G60" s="654"/>
      <c r="H60" s="654"/>
      <c r="I60" s="654"/>
      <c r="J60" s="655"/>
      <c r="K60" s="655"/>
      <c r="L60" s="655"/>
      <c r="M60" s="656"/>
      <c r="N60" s="89">
        <v>616</v>
      </c>
      <c r="O60" s="90">
        <v>3</v>
      </c>
      <c r="P60" s="91">
        <v>9</v>
      </c>
      <c r="Q60" s="92" t="s">
        <v>1</v>
      </c>
      <c r="R60" s="111" t="s">
        <v>1</v>
      </c>
      <c r="S60" s="112" t="s">
        <v>1</v>
      </c>
      <c r="T60" s="111" t="s">
        <v>1</v>
      </c>
      <c r="U60" s="113" t="s">
        <v>1</v>
      </c>
      <c r="V60" s="240"/>
      <c r="W60" s="231"/>
      <c r="X60" s="241">
        <f>X61</f>
        <v>0</v>
      </c>
      <c r="Y60" s="241">
        <f>Y61</f>
        <v>0</v>
      </c>
      <c r="Z60" s="242">
        <f>Z61</f>
        <v>0</v>
      </c>
      <c r="AA60" s="8"/>
      <c r="AB60" s="3"/>
    </row>
    <row r="61" spans="1:28" ht="72" customHeight="1" x14ac:dyDescent="0.2">
      <c r="A61" s="21"/>
      <c r="B61" s="20"/>
      <c r="C61" s="110"/>
      <c r="D61" s="19"/>
      <c r="E61" s="29"/>
      <c r="F61" s="647" t="s">
        <v>20</v>
      </c>
      <c r="G61" s="648"/>
      <c r="H61" s="648"/>
      <c r="I61" s="648"/>
      <c r="J61" s="648"/>
      <c r="K61" s="648"/>
      <c r="L61" s="648"/>
      <c r="M61" s="649"/>
      <c r="N61" s="28">
        <v>616</v>
      </c>
      <c r="O61" s="27">
        <v>3</v>
      </c>
      <c r="P61" s="26">
        <v>9</v>
      </c>
      <c r="Q61" s="12" t="s">
        <v>19</v>
      </c>
      <c r="R61" s="24" t="s">
        <v>11</v>
      </c>
      <c r="S61" s="25" t="s">
        <v>6</v>
      </c>
      <c r="T61" s="24" t="s">
        <v>5</v>
      </c>
      <c r="U61" s="23" t="s">
        <v>4</v>
      </c>
      <c r="V61" s="234"/>
      <c r="W61" s="227"/>
      <c r="X61" s="235">
        <f t="shared" ref="X61:Z63" si="5">X62</f>
        <v>0</v>
      </c>
      <c r="Y61" s="235">
        <f t="shared" si="5"/>
        <v>0</v>
      </c>
      <c r="Z61" s="236">
        <f t="shared" si="5"/>
        <v>0</v>
      </c>
      <c r="AA61" s="8"/>
      <c r="AB61" s="3"/>
    </row>
    <row r="62" spans="1:28" ht="57.75" customHeight="1" x14ac:dyDescent="0.2">
      <c r="A62" s="21"/>
      <c r="B62" s="20"/>
      <c r="C62" s="110"/>
      <c r="D62" s="19"/>
      <c r="E62" s="18"/>
      <c r="F62" s="16"/>
      <c r="G62" s="647" t="s">
        <v>130</v>
      </c>
      <c r="H62" s="648"/>
      <c r="I62" s="648"/>
      <c r="J62" s="648"/>
      <c r="K62" s="648"/>
      <c r="L62" s="648"/>
      <c r="M62" s="649"/>
      <c r="N62" s="28">
        <v>616</v>
      </c>
      <c r="O62" s="27">
        <v>3</v>
      </c>
      <c r="P62" s="26">
        <v>9</v>
      </c>
      <c r="Q62" s="12" t="s">
        <v>129</v>
      </c>
      <c r="R62" s="24" t="s">
        <v>11</v>
      </c>
      <c r="S62" s="25" t="s">
        <v>124</v>
      </c>
      <c r="T62" s="24" t="s">
        <v>5</v>
      </c>
      <c r="U62" s="23" t="s">
        <v>4</v>
      </c>
      <c r="V62" s="234"/>
      <c r="W62" s="227"/>
      <c r="X62" s="235">
        <f t="shared" si="5"/>
        <v>0</v>
      </c>
      <c r="Y62" s="235">
        <f t="shared" si="5"/>
        <v>0</v>
      </c>
      <c r="Z62" s="236">
        <f t="shared" si="5"/>
        <v>0</v>
      </c>
      <c r="AA62" s="8"/>
      <c r="AB62" s="3"/>
    </row>
    <row r="63" spans="1:28" ht="43.5" customHeight="1" x14ac:dyDescent="0.2">
      <c r="A63" s="21"/>
      <c r="B63" s="20"/>
      <c r="C63" s="110"/>
      <c r="D63" s="19"/>
      <c r="E63" s="18"/>
      <c r="F63" s="17"/>
      <c r="G63" s="16"/>
      <c r="H63" s="647" t="s">
        <v>128</v>
      </c>
      <c r="I63" s="648"/>
      <c r="J63" s="648"/>
      <c r="K63" s="648"/>
      <c r="L63" s="648"/>
      <c r="M63" s="649"/>
      <c r="N63" s="28">
        <v>616</v>
      </c>
      <c r="O63" s="27">
        <v>3</v>
      </c>
      <c r="P63" s="26">
        <v>9</v>
      </c>
      <c r="Q63" s="12" t="s">
        <v>127</v>
      </c>
      <c r="R63" s="24" t="s">
        <v>11</v>
      </c>
      <c r="S63" s="25" t="s">
        <v>124</v>
      </c>
      <c r="T63" s="24" t="s">
        <v>9</v>
      </c>
      <c r="U63" s="23" t="s">
        <v>4</v>
      </c>
      <c r="V63" s="234"/>
      <c r="W63" s="227"/>
      <c r="X63" s="235">
        <f t="shared" si="5"/>
        <v>0</v>
      </c>
      <c r="Y63" s="235">
        <f t="shared" si="5"/>
        <v>0</v>
      </c>
      <c r="Z63" s="236">
        <f t="shared" si="5"/>
        <v>0</v>
      </c>
      <c r="AA63" s="8"/>
      <c r="AB63" s="3"/>
    </row>
    <row r="64" spans="1:28" ht="43.5" customHeight="1" x14ac:dyDescent="0.2">
      <c r="A64" s="21"/>
      <c r="B64" s="20"/>
      <c r="C64" s="110"/>
      <c r="D64" s="19"/>
      <c r="E64" s="18"/>
      <c r="F64" s="17"/>
      <c r="G64" s="17"/>
      <c r="H64" s="16"/>
      <c r="I64" s="647" t="s">
        <v>126</v>
      </c>
      <c r="J64" s="648"/>
      <c r="K64" s="648"/>
      <c r="L64" s="648"/>
      <c r="M64" s="649"/>
      <c r="N64" s="28">
        <v>616</v>
      </c>
      <c r="O64" s="27">
        <v>3</v>
      </c>
      <c r="P64" s="26">
        <v>9</v>
      </c>
      <c r="Q64" s="12" t="s">
        <v>125</v>
      </c>
      <c r="R64" s="24" t="s">
        <v>11</v>
      </c>
      <c r="S64" s="25" t="s">
        <v>124</v>
      </c>
      <c r="T64" s="24" t="s">
        <v>9</v>
      </c>
      <c r="U64" s="23" t="s">
        <v>123</v>
      </c>
      <c r="V64" s="234"/>
      <c r="W64" s="227"/>
      <c r="X64" s="235">
        <f>X65</f>
        <v>0</v>
      </c>
      <c r="Y64" s="235">
        <f>Y65</f>
        <v>0</v>
      </c>
      <c r="Z64" s="236">
        <f>Z65</f>
        <v>0</v>
      </c>
      <c r="AA64" s="8"/>
      <c r="AB64" s="3"/>
    </row>
    <row r="65" spans="1:28" ht="43.5" customHeight="1" x14ac:dyDescent="0.2">
      <c r="A65" s="21"/>
      <c r="B65" s="20"/>
      <c r="C65" s="110"/>
      <c r="D65" s="19"/>
      <c r="E65" s="37"/>
      <c r="F65" s="36"/>
      <c r="G65" s="36"/>
      <c r="H65" s="36"/>
      <c r="I65" s="35"/>
      <c r="J65" s="657" t="s">
        <v>57</v>
      </c>
      <c r="K65" s="657"/>
      <c r="L65" s="657"/>
      <c r="M65" s="658"/>
      <c r="N65" s="15">
        <v>616</v>
      </c>
      <c r="O65" s="14">
        <v>3</v>
      </c>
      <c r="P65" s="13">
        <v>9</v>
      </c>
      <c r="Q65" s="12" t="s">
        <v>125</v>
      </c>
      <c r="R65" s="10" t="s">
        <v>11</v>
      </c>
      <c r="S65" s="11" t="s">
        <v>124</v>
      </c>
      <c r="T65" s="10" t="s">
        <v>9</v>
      </c>
      <c r="U65" s="9" t="s">
        <v>123</v>
      </c>
      <c r="V65" s="237" t="s">
        <v>52</v>
      </c>
      <c r="W65" s="227"/>
      <c r="X65" s="238"/>
      <c r="Y65" s="238"/>
      <c r="Z65" s="239"/>
      <c r="AA65" s="8"/>
      <c r="AB65" s="3"/>
    </row>
    <row r="66" spans="1:28" ht="23.25" customHeight="1" x14ac:dyDescent="0.2">
      <c r="A66" s="21"/>
      <c r="B66" s="20"/>
      <c r="C66" s="110"/>
      <c r="D66" s="19"/>
      <c r="E66" s="653" t="s">
        <v>122</v>
      </c>
      <c r="F66" s="654"/>
      <c r="G66" s="654"/>
      <c r="H66" s="654"/>
      <c r="I66" s="654"/>
      <c r="J66" s="655"/>
      <c r="K66" s="655"/>
      <c r="L66" s="655"/>
      <c r="M66" s="656"/>
      <c r="N66" s="89">
        <v>616</v>
      </c>
      <c r="O66" s="90">
        <v>3</v>
      </c>
      <c r="P66" s="91">
        <v>10</v>
      </c>
      <c r="Q66" s="92" t="s">
        <v>1</v>
      </c>
      <c r="R66" s="111" t="s">
        <v>1</v>
      </c>
      <c r="S66" s="112" t="s">
        <v>1</v>
      </c>
      <c r="T66" s="111" t="s">
        <v>1</v>
      </c>
      <c r="U66" s="113" t="s">
        <v>1</v>
      </c>
      <c r="V66" s="240"/>
      <c r="W66" s="231"/>
      <c r="X66" s="241">
        <f t="shared" ref="X66:Z70" si="6">X67</f>
        <v>370000</v>
      </c>
      <c r="Y66" s="241">
        <f t="shared" si="6"/>
        <v>104700</v>
      </c>
      <c r="Z66" s="242">
        <f t="shared" si="6"/>
        <v>120430</v>
      </c>
      <c r="AA66" s="8"/>
      <c r="AB66" s="3"/>
    </row>
    <row r="67" spans="1:28" ht="78.75" customHeight="1" x14ac:dyDescent="0.2">
      <c r="A67" s="21"/>
      <c r="B67" s="20"/>
      <c r="C67" s="110"/>
      <c r="D67" s="19"/>
      <c r="E67" s="29"/>
      <c r="F67" s="647" t="s">
        <v>640</v>
      </c>
      <c r="G67" s="648"/>
      <c r="H67" s="648"/>
      <c r="I67" s="648"/>
      <c r="J67" s="648"/>
      <c r="K67" s="648"/>
      <c r="L67" s="648"/>
      <c r="M67" s="649"/>
      <c r="N67" s="28">
        <v>616</v>
      </c>
      <c r="O67" s="27">
        <v>3</v>
      </c>
      <c r="P67" s="26">
        <v>10</v>
      </c>
      <c r="Q67" s="12" t="s">
        <v>19</v>
      </c>
      <c r="R67" s="24">
        <v>85</v>
      </c>
      <c r="S67" s="25" t="s">
        <v>6</v>
      </c>
      <c r="T67" s="24" t="s">
        <v>5</v>
      </c>
      <c r="U67" s="23" t="s">
        <v>4</v>
      </c>
      <c r="V67" s="234"/>
      <c r="W67" s="227"/>
      <c r="X67" s="235">
        <f t="shared" si="6"/>
        <v>370000</v>
      </c>
      <c r="Y67" s="235">
        <f t="shared" si="6"/>
        <v>104700</v>
      </c>
      <c r="Z67" s="236">
        <f t="shared" si="6"/>
        <v>120430</v>
      </c>
      <c r="AA67" s="8"/>
      <c r="AB67" s="3"/>
    </row>
    <row r="68" spans="1:28" ht="23.25" customHeight="1" x14ac:dyDescent="0.2">
      <c r="A68" s="21"/>
      <c r="B68" s="20"/>
      <c r="C68" s="110"/>
      <c r="D68" s="19"/>
      <c r="E68" s="18"/>
      <c r="F68" s="16"/>
      <c r="G68" s="647" t="s">
        <v>121</v>
      </c>
      <c r="H68" s="648"/>
      <c r="I68" s="648"/>
      <c r="J68" s="648"/>
      <c r="K68" s="648"/>
      <c r="L68" s="648"/>
      <c r="M68" s="649"/>
      <c r="N68" s="28">
        <v>616</v>
      </c>
      <c r="O68" s="27">
        <v>3</v>
      </c>
      <c r="P68" s="26">
        <v>10</v>
      </c>
      <c r="Q68" s="12" t="s">
        <v>120</v>
      </c>
      <c r="R68" s="24">
        <v>85</v>
      </c>
      <c r="S68" s="25">
        <v>9</v>
      </c>
      <c r="T68" s="24">
        <v>1</v>
      </c>
      <c r="U68" s="23" t="s">
        <v>4</v>
      </c>
      <c r="V68" s="234"/>
      <c r="W68" s="227"/>
      <c r="X68" s="235">
        <f t="shared" si="6"/>
        <v>370000</v>
      </c>
      <c r="Y68" s="235">
        <f t="shared" si="6"/>
        <v>104700</v>
      </c>
      <c r="Z68" s="236">
        <f t="shared" si="6"/>
        <v>120430</v>
      </c>
      <c r="AA68" s="8"/>
      <c r="AB68" s="3"/>
    </row>
    <row r="69" spans="1:28" ht="43.5" customHeight="1" x14ac:dyDescent="0.2">
      <c r="A69" s="21"/>
      <c r="B69" s="20"/>
      <c r="C69" s="110"/>
      <c r="D69" s="19"/>
      <c r="E69" s="18"/>
      <c r="F69" s="17"/>
      <c r="G69" s="16"/>
      <c r="H69" s="647" t="s">
        <v>119</v>
      </c>
      <c r="I69" s="648"/>
      <c r="J69" s="648"/>
      <c r="K69" s="648"/>
      <c r="L69" s="648"/>
      <c r="M69" s="649"/>
      <c r="N69" s="28">
        <v>616</v>
      </c>
      <c r="O69" s="27">
        <v>3</v>
      </c>
      <c r="P69" s="26">
        <v>10</v>
      </c>
      <c r="Q69" s="12" t="s">
        <v>118</v>
      </c>
      <c r="R69" s="24">
        <v>85</v>
      </c>
      <c r="S69" s="25">
        <v>9</v>
      </c>
      <c r="T69" s="24" t="s">
        <v>9</v>
      </c>
      <c r="U69" s="23">
        <v>90053</v>
      </c>
      <c r="V69" s="234"/>
      <c r="W69" s="227"/>
      <c r="X69" s="235">
        <f t="shared" si="6"/>
        <v>370000</v>
      </c>
      <c r="Y69" s="235">
        <f t="shared" si="6"/>
        <v>104700</v>
      </c>
      <c r="Z69" s="236">
        <f t="shared" si="6"/>
        <v>120430</v>
      </c>
      <c r="AA69" s="8"/>
      <c r="AB69" s="3"/>
    </row>
    <row r="70" spans="1:28" ht="43.5" customHeight="1" x14ac:dyDescent="0.2">
      <c r="A70" s="21"/>
      <c r="B70" s="20"/>
      <c r="C70" s="110"/>
      <c r="D70" s="19"/>
      <c r="E70" s="18"/>
      <c r="F70" s="17"/>
      <c r="G70" s="17"/>
      <c r="H70" s="16"/>
      <c r="I70" s="647" t="s">
        <v>117</v>
      </c>
      <c r="J70" s="648"/>
      <c r="K70" s="648"/>
      <c r="L70" s="648"/>
      <c r="M70" s="649"/>
      <c r="N70" s="28">
        <v>616</v>
      </c>
      <c r="O70" s="27">
        <v>3</v>
      </c>
      <c r="P70" s="26">
        <v>10</v>
      </c>
      <c r="Q70" s="12" t="s">
        <v>116</v>
      </c>
      <c r="R70" s="24" t="s">
        <v>11</v>
      </c>
      <c r="S70" s="25">
        <v>9</v>
      </c>
      <c r="T70" s="24" t="s">
        <v>9</v>
      </c>
      <c r="U70" s="23">
        <v>90053</v>
      </c>
      <c r="V70" s="234"/>
      <c r="W70" s="227"/>
      <c r="X70" s="235">
        <f t="shared" si="6"/>
        <v>370000</v>
      </c>
      <c r="Y70" s="235">
        <f t="shared" si="6"/>
        <v>104700</v>
      </c>
      <c r="Z70" s="236">
        <f t="shared" si="6"/>
        <v>120430</v>
      </c>
      <c r="AA70" s="8"/>
      <c r="AB70" s="3"/>
    </row>
    <row r="71" spans="1:28" ht="43.5" customHeight="1" x14ac:dyDescent="0.2">
      <c r="A71" s="21"/>
      <c r="B71" s="20"/>
      <c r="C71" s="110"/>
      <c r="D71" s="38"/>
      <c r="E71" s="37"/>
      <c r="F71" s="36"/>
      <c r="G71" s="36"/>
      <c r="H71" s="36"/>
      <c r="I71" s="35"/>
      <c r="J71" s="657" t="s">
        <v>57</v>
      </c>
      <c r="K71" s="657"/>
      <c r="L71" s="657"/>
      <c r="M71" s="658"/>
      <c r="N71" s="15">
        <v>616</v>
      </c>
      <c r="O71" s="14">
        <v>3</v>
      </c>
      <c r="P71" s="13">
        <v>10</v>
      </c>
      <c r="Q71" s="12" t="s">
        <v>116</v>
      </c>
      <c r="R71" s="24" t="s">
        <v>11</v>
      </c>
      <c r="S71" s="25">
        <v>9</v>
      </c>
      <c r="T71" s="24" t="s">
        <v>9</v>
      </c>
      <c r="U71" s="23">
        <v>90013</v>
      </c>
      <c r="V71" s="237" t="s">
        <v>52</v>
      </c>
      <c r="W71" s="227"/>
      <c r="X71" s="238">
        <v>370000</v>
      </c>
      <c r="Y71" s="238">
        <v>104700</v>
      </c>
      <c r="Z71" s="239">
        <v>120430</v>
      </c>
      <c r="AA71" s="8"/>
      <c r="AB71" s="3"/>
    </row>
    <row r="72" spans="1:28" ht="43.5" customHeight="1" x14ac:dyDescent="0.2">
      <c r="A72" s="21"/>
      <c r="B72" s="20"/>
      <c r="C72" s="110"/>
      <c r="D72" s="407"/>
      <c r="E72" s="37"/>
      <c r="F72" s="408"/>
      <c r="G72" s="408"/>
      <c r="H72" s="408"/>
      <c r="I72" s="409"/>
      <c r="J72" s="85"/>
      <c r="K72" s="85"/>
      <c r="L72" s="85"/>
      <c r="M72" s="473" t="s">
        <v>589</v>
      </c>
      <c r="N72" s="474">
        <v>616</v>
      </c>
      <c r="O72" s="475">
        <v>3</v>
      </c>
      <c r="P72" s="475">
        <v>14</v>
      </c>
      <c r="Q72" s="476"/>
      <c r="R72" s="477"/>
      <c r="S72" s="478"/>
      <c r="T72" s="477"/>
      <c r="U72" s="479"/>
      <c r="V72" s="480"/>
      <c r="W72" s="481"/>
      <c r="X72" s="482">
        <f t="shared" ref="X72:Z74" si="7">X73</f>
        <v>60000</v>
      </c>
      <c r="Y72" s="482">
        <f t="shared" si="7"/>
        <v>0</v>
      </c>
      <c r="Z72" s="482">
        <f t="shared" si="7"/>
        <v>0</v>
      </c>
      <c r="AA72" s="8"/>
      <c r="AB72" s="3"/>
    </row>
    <row r="73" spans="1:28" ht="23.25" customHeight="1" x14ac:dyDescent="0.2">
      <c r="A73" s="21"/>
      <c r="B73" s="20"/>
      <c r="C73" s="110"/>
      <c r="D73" s="407"/>
      <c r="E73" s="37"/>
      <c r="F73" s="408"/>
      <c r="G73" s="408"/>
      <c r="H73" s="408"/>
      <c r="I73" s="409"/>
      <c r="J73" s="85"/>
      <c r="K73" s="85"/>
      <c r="L73" s="85"/>
      <c r="M73" s="410" t="s">
        <v>590</v>
      </c>
      <c r="N73" s="414">
        <v>616</v>
      </c>
      <c r="O73" s="13">
        <v>3</v>
      </c>
      <c r="P73" s="13">
        <v>14</v>
      </c>
      <c r="Q73" s="467"/>
      <c r="R73" s="458">
        <v>75</v>
      </c>
      <c r="S73" s="11">
        <v>0</v>
      </c>
      <c r="T73" s="458">
        <v>0</v>
      </c>
      <c r="U73" s="468">
        <v>0</v>
      </c>
      <c r="V73" s="471"/>
      <c r="W73" s="455"/>
      <c r="X73" s="472">
        <f t="shared" si="7"/>
        <v>60000</v>
      </c>
      <c r="Y73" s="472">
        <f t="shared" si="7"/>
        <v>0</v>
      </c>
      <c r="Z73" s="472">
        <f t="shared" si="7"/>
        <v>0</v>
      </c>
      <c r="AA73" s="8"/>
      <c r="AB73" s="3"/>
    </row>
    <row r="74" spans="1:28" ht="63" customHeight="1" x14ac:dyDescent="0.2">
      <c r="A74" s="21"/>
      <c r="B74" s="20"/>
      <c r="C74" s="110"/>
      <c r="D74" s="407"/>
      <c r="E74" s="37"/>
      <c r="F74" s="408"/>
      <c r="G74" s="408"/>
      <c r="H74" s="408"/>
      <c r="I74" s="409"/>
      <c r="J74" s="85"/>
      <c r="K74" s="85"/>
      <c r="L74" s="85"/>
      <c r="M74" s="410" t="s">
        <v>591</v>
      </c>
      <c r="N74" s="414">
        <v>616</v>
      </c>
      <c r="O74" s="13">
        <v>3</v>
      </c>
      <c r="P74" s="13">
        <v>14</v>
      </c>
      <c r="Q74" s="467"/>
      <c r="R74" s="458">
        <v>75</v>
      </c>
      <c r="S74" s="11">
        <v>0</v>
      </c>
      <c r="T74" s="458">
        <v>0</v>
      </c>
      <c r="U74" s="468">
        <v>90003</v>
      </c>
      <c r="V74" s="471"/>
      <c r="W74" s="455"/>
      <c r="X74" s="472">
        <f t="shared" si="7"/>
        <v>60000</v>
      </c>
      <c r="Y74" s="472">
        <f t="shared" si="7"/>
        <v>0</v>
      </c>
      <c r="Z74" s="472">
        <f t="shared" si="7"/>
        <v>0</v>
      </c>
      <c r="AA74" s="8"/>
      <c r="AB74" s="3"/>
    </row>
    <row r="75" spans="1:28" ht="43.5" customHeight="1" x14ac:dyDescent="0.2">
      <c r="A75" s="21"/>
      <c r="B75" s="20"/>
      <c r="C75" s="110"/>
      <c r="D75" s="407"/>
      <c r="E75" s="37"/>
      <c r="F75" s="408"/>
      <c r="G75" s="408"/>
      <c r="H75" s="408"/>
      <c r="I75" s="409"/>
      <c r="J75" s="85"/>
      <c r="K75" s="85"/>
      <c r="L75" s="85"/>
      <c r="M75" s="410" t="s">
        <v>57</v>
      </c>
      <c r="N75" s="414">
        <v>616</v>
      </c>
      <c r="O75" s="13">
        <v>3</v>
      </c>
      <c r="P75" s="13">
        <v>14</v>
      </c>
      <c r="Q75" s="467"/>
      <c r="R75" s="458">
        <v>75</v>
      </c>
      <c r="S75" s="11">
        <v>0</v>
      </c>
      <c r="T75" s="458">
        <v>0</v>
      </c>
      <c r="U75" s="468">
        <v>90003</v>
      </c>
      <c r="V75" s="483">
        <v>240</v>
      </c>
      <c r="W75" s="455"/>
      <c r="X75" s="456">
        <v>60000</v>
      </c>
      <c r="Y75" s="456"/>
      <c r="Z75" s="456"/>
      <c r="AA75" s="8"/>
      <c r="AB75" s="3"/>
    </row>
    <row r="76" spans="1:28" ht="23.25" customHeight="1" x14ac:dyDescent="0.2">
      <c r="A76" s="21"/>
      <c r="B76" s="20"/>
      <c r="C76" s="110"/>
      <c r="D76" s="661" t="s">
        <v>114</v>
      </c>
      <c r="E76" s="662"/>
      <c r="F76" s="662"/>
      <c r="G76" s="662"/>
      <c r="H76" s="662"/>
      <c r="I76" s="662"/>
      <c r="J76" s="663"/>
      <c r="K76" s="663"/>
      <c r="L76" s="663"/>
      <c r="M76" s="664"/>
      <c r="N76" s="34">
        <v>616</v>
      </c>
      <c r="O76" s="33">
        <v>4</v>
      </c>
      <c r="P76" s="32" t="s">
        <v>1</v>
      </c>
      <c r="Q76" s="452" t="s">
        <v>1</v>
      </c>
      <c r="R76" s="117" t="s">
        <v>1</v>
      </c>
      <c r="S76" s="118" t="s">
        <v>1</v>
      </c>
      <c r="T76" s="117" t="s">
        <v>1</v>
      </c>
      <c r="U76" s="119" t="s">
        <v>1</v>
      </c>
      <c r="V76" s="249"/>
      <c r="W76" s="453"/>
      <c r="X76" s="250">
        <f>X77+X86</f>
        <v>2532411.15</v>
      </c>
      <c r="Y76" s="250">
        <f>Y77+Y86</f>
        <v>1963613</v>
      </c>
      <c r="Z76" s="251">
        <f>Z77+Z86</f>
        <v>1983613</v>
      </c>
      <c r="AA76" s="8"/>
      <c r="AB76" s="3"/>
    </row>
    <row r="77" spans="1:28" ht="23.25" customHeight="1" x14ac:dyDescent="0.2">
      <c r="A77" s="21"/>
      <c r="B77" s="20"/>
      <c r="C77" s="110"/>
      <c r="D77" s="30"/>
      <c r="E77" s="653" t="s">
        <v>113</v>
      </c>
      <c r="F77" s="654"/>
      <c r="G77" s="654"/>
      <c r="H77" s="654"/>
      <c r="I77" s="654"/>
      <c r="J77" s="654"/>
      <c r="K77" s="654"/>
      <c r="L77" s="654"/>
      <c r="M77" s="665"/>
      <c r="N77" s="94">
        <v>616</v>
      </c>
      <c r="O77" s="95">
        <v>4</v>
      </c>
      <c r="P77" s="96">
        <v>9</v>
      </c>
      <c r="Q77" s="92" t="s">
        <v>1</v>
      </c>
      <c r="R77" s="97" t="s">
        <v>1</v>
      </c>
      <c r="S77" s="98" t="s">
        <v>1</v>
      </c>
      <c r="T77" s="97" t="s">
        <v>1</v>
      </c>
      <c r="U77" s="99" t="s">
        <v>1</v>
      </c>
      <c r="V77" s="230"/>
      <c r="W77" s="231"/>
      <c r="X77" s="232">
        <f t="shared" ref="X77:Z78" si="8">X78</f>
        <v>2502411.15</v>
      </c>
      <c r="Y77" s="232">
        <f t="shared" si="8"/>
        <v>1933613</v>
      </c>
      <c r="Z77" s="233">
        <f t="shared" si="8"/>
        <v>1933613</v>
      </c>
      <c r="AA77" s="8"/>
      <c r="AB77" s="3"/>
    </row>
    <row r="78" spans="1:28" ht="78" customHeight="1" x14ac:dyDescent="0.2">
      <c r="A78" s="21"/>
      <c r="B78" s="20"/>
      <c r="C78" s="110"/>
      <c r="D78" s="19"/>
      <c r="E78" s="29"/>
      <c r="F78" s="647" t="s">
        <v>640</v>
      </c>
      <c r="G78" s="648"/>
      <c r="H78" s="648"/>
      <c r="I78" s="648"/>
      <c r="J78" s="648"/>
      <c r="K78" s="648"/>
      <c r="L78" s="648"/>
      <c r="M78" s="649"/>
      <c r="N78" s="28">
        <v>616</v>
      </c>
      <c r="O78" s="27">
        <v>4</v>
      </c>
      <c r="P78" s="26">
        <v>9</v>
      </c>
      <c r="Q78" s="12" t="s">
        <v>19</v>
      </c>
      <c r="R78" s="24" t="s">
        <v>11</v>
      </c>
      <c r="S78" s="25" t="s">
        <v>6</v>
      </c>
      <c r="T78" s="24" t="s">
        <v>5</v>
      </c>
      <c r="U78" s="23" t="s">
        <v>4</v>
      </c>
      <c r="V78" s="234"/>
      <c r="W78" s="227"/>
      <c r="X78" s="235">
        <f t="shared" si="8"/>
        <v>2502411.15</v>
      </c>
      <c r="Y78" s="235">
        <f t="shared" si="8"/>
        <v>1933613</v>
      </c>
      <c r="Z78" s="236">
        <f t="shared" si="8"/>
        <v>1933613</v>
      </c>
      <c r="AA78" s="8"/>
      <c r="AB78" s="3"/>
    </row>
    <row r="79" spans="1:28" ht="23.25" customHeight="1" x14ac:dyDescent="0.2">
      <c r="A79" s="21"/>
      <c r="B79" s="20"/>
      <c r="C79" s="110"/>
      <c r="D79" s="19"/>
      <c r="E79" s="18"/>
      <c r="F79" s="16"/>
      <c r="G79" s="647" t="s">
        <v>112</v>
      </c>
      <c r="H79" s="648"/>
      <c r="I79" s="648"/>
      <c r="J79" s="648"/>
      <c r="K79" s="648"/>
      <c r="L79" s="648"/>
      <c r="M79" s="649"/>
      <c r="N79" s="28">
        <v>616</v>
      </c>
      <c r="O79" s="27">
        <v>4</v>
      </c>
      <c r="P79" s="26">
        <v>9</v>
      </c>
      <c r="Q79" s="12" t="s">
        <v>111</v>
      </c>
      <c r="R79" s="24" t="s">
        <v>11</v>
      </c>
      <c r="S79" s="25" t="s">
        <v>32</v>
      </c>
      <c r="T79" s="24" t="s">
        <v>5</v>
      </c>
      <c r="U79" s="23" t="s">
        <v>4</v>
      </c>
      <c r="V79" s="234"/>
      <c r="W79" s="227"/>
      <c r="X79" s="235">
        <f>X80+X83</f>
        <v>2502411.15</v>
      </c>
      <c r="Y79" s="235">
        <f>Y80+Y83</f>
        <v>1933613</v>
      </c>
      <c r="Z79" s="236">
        <f>Z80+Z83</f>
        <v>1933613</v>
      </c>
      <c r="AA79" s="8"/>
      <c r="AB79" s="3"/>
    </row>
    <row r="80" spans="1:28" ht="43.5" customHeight="1" x14ac:dyDescent="0.2">
      <c r="A80" s="21"/>
      <c r="B80" s="20"/>
      <c r="C80" s="110"/>
      <c r="D80" s="19"/>
      <c r="E80" s="18"/>
      <c r="F80" s="17"/>
      <c r="G80" s="16"/>
      <c r="H80" s="647" t="s">
        <v>110</v>
      </c>
      <c r="I80" s="648"/>
      <c r="J80" s="648"/>
      <c r="K80" s="648"/>
      <c r="L80" s="648"/>
      <c r="M80" s="649"/>
      <c r="N80" s="28">
        <v>616</v>
      </c>
      <c r="O80" s="27">
        <v>4</v>
      </c>
      <c r="P80" s="26">
        <v>9</v>
      </c>
      <c r="Q80" s="12" t="s">
        <v>109</v>
      </c>
      <c r="R80" s="24" t="s">
        <v>11</v>
      </c>
      <c r="S80" s="25" t="s">
        <v>32</v>
      </c>
      <c r="T80" s="24" t="s">
        <v>106</v>
      </c>
      <c r="U80" s="23" t="s">
        <v>4</v>
      </c>
      <c r="V80" s="234"/>
      <c r="W80" s="227"/>
      <c r="X80" s="235">
        <f t="shared" ref="X80:Z80" si="9">X81</f>
        <v>2202411.15</v>
      </c>
      <c r="Y80" s="235">
        <f t="shared" si="9"/>
        <v>1633613</v>
      </c>
      <c r="Z80" s="236">
        <f t="shared" si="9"/>
        <v>1633613</v>
      </c>
      <c r="AA80" s="8"/>
      <c r="AB80" s="3"/>
    </row>
    <row r="81" spans="1:28" ht="29.25" customHeight="1" x14ac:dyDescent="0.2">
      <c r="A81" s="21"/>
      <c r="B81" s="20"/>
      <c r="C81" s="110"/>
      <c r="D81" s="19"/>
      <c r="E81" s="18"/>
      <c r="F81" s="17"/>
      <c r="G81" s="17"/>
      <c r="H81" s="16"/>
      <c r="I81" s="647" t="s">
        <v>108</v>
      </c>
      <c r="J81" s="648"/>
      <c r="K81" s="648"/>
      <c r="L81" s="648"/>
      <c r="M81" s="649"/>
      <c r="N81" s="28">
        <v>616</v>
      </c>
      <c r="O81" s="27">
        <v>4</v>
      </c>
      <c r="P81" s="26">
        <v>9</v>
      </c>
      <c r="Q81" s="12" t="s">
        <v>107</v>
      </c>
      <c r="R81" s="24" t="s">
        <v>11</v>
      </c>
      <c r="S81" s="25" t="s">
        <v>32</v>
      </c>
      <c r="T81" s="24" t="s">
        <v>106</v>
      </c>
      <c r="U81" s="23" t="s">
        <v>105</v>
      </c>
      <c r="V81" s="234"/>
      <c r="W81" s="227"/>
      <c r="X81" s="235">
        <f>X82</f>
        <v>2202411.15</v>
      </c>
      <c r="Y81" s="235">
        <f>Y82</f>
        <v>1633613</v>
      </c>
      <c r="Z81" s="236">
        <f>Z82</f>
        <v>1633613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18"/>
      <c r="F82" s="17"/>
      <c r="G82" s="17"/>
      <c r="H82" s="36"/>
      <c r="I82" s="35"/>
      <c r="J82" s="657" t="s">
        <v>57</v>
      </c>
      <c r="K82" s="657"/>
      <c r="L82" s="657"/>
      <c r="M82" s="658"/>
      <c r="N82" s="15">
        <v>616</v>
      </c>
      <c r="O82" s="14">
        <v>4</v>
      </c>
      <c r="P82" s="13">
        <v>9</v>
      </c>
      <c r="Q82" s="12" t="s">
        <v>107</v>
      </c>
      <c r="R82" s="10" t="s">
        <v>11</v>
      </c>
      <c r="S82" s="11" t="s">
        <v>32</v>
      </c>
      <c r="T82" s="10" t="s">
        <v>106</v>
      </c>
      <c r="U82" s="9" t="s">
        <v>105</v>
      </c>
      <c r="V82" s="237" t="s">
        <v>52</v>
      </c>
      <c r="W82" s="227"/>
      <c r="X82" s="238">
        <v>2202411.15</v>
      </c>
      <c r="Y82" s="238">
        <v>1633613</v>
      </c>
      <c r="Z82" s="239">
        <v>1633613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7"/>
      <c r="H83" s="647" t="s">
        <v>104</v>
      </c>
      <c r="I83" s="648"/>
      <c r="J83" s="659"/>
      <c r="K83" s="659"/>
      <c r="L83" s="659"/>
      <c r="M83" s="660"/>
      <c r="N83" s="42">
        <v>616</v>
      </c>
      <c r="O83" s="41">
        <v>4</v>
      </c>
      <c r="P83" s="40">
        <v>9</v>
      </c>
      <c r="Q83" s="12" t="s">
        <v>103</v>
      </c>
      <c r="R83" s="114" t="s">
        <v>11</v>
      </c>
      <c r="S83" s="115" t="s">
        <v>32</v>
      </c>
      <c r="T83" s="114" t="s">
        <v>100</v>
      </c>
      <c r="U83" s="116" t="s">
        <v>4</v>
      </c>
      <c r="V83" s="246"/>
      <c r="W83" s="227"/>
      <c r="X83" s="235">
        <f t="shared" ref="X83:Z84" si="10">X84</f>
        <v>300000</v>
      </c>
      <c r="Y83" s="235">
        <f t="shared" si="10"/>
        <v>300000</v>
      </c>
      <c r="Z83" s="236">
        <f t="shared" si="10"/>
        <v>300000</v>
      </c>
      <c r="AA83" s="8"/>
      <c r="AB83" s="3"/>
    </row>
    <row r="84" spans="1:28" ht="29.25" customHeight="1" x14ac:dyDescent="0.2">
      <c r="A84" s="21"/>
      <c r="B84" s="20"/>
      <c r="C84" s="110"/>
      <c r="D84" s="19"/>
      <c r="E84" s="18"/>
      <c r="F84" s="17"/>
      <c r="G84" s="17"/>
      <c r="H84" s="16"/>
      <c r="I84" s="647" t="s">
        <v>102</v>
      </c>
      <c r="J84" s="648"/>
      <c r="K84" s="648"/>
      <c r="L84" s="648"/>
      <c r="M84" s="649"/>
      <c r="N84" s="28">
        <v>616</v>
      </c>
      <c r="O84" s="27">
        <v>4</v>
      </c>
      <c r="P84" s="26">
        <v>9</v>
      </c>
      <c r="Q84" s="12" t="s">
        <v>101</v>
      </c>
      <c r="R84" s="24" t="s">
        <v>11</v>
      </c>
      <c r="S84" s="25" t="s">
        <v>32</v>
      </c>
      <c r="T84" s="24" t="s">
        <v>100</v>
      </c>
      <c r="U84" s="23" t="s">
        <v>99</v>
      </c>
      <c r="V84" s="234"/>
      <c r="W84" s="227"/>
      <c r="X84" s="235">
        <f t="shared" si="10"/>
        <v>300000</v>
      </c>
      <c r="Y84" s="235">
        <f t="shared" si="10"/>
        <v>300000</v>
      </c>
      <c r="Z84" s="236">
        <f t="shared" si="10"/>
        <v>300000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657" t="s">
        <v>57</v>
      </c>
      <c r="K85" s="657"/>
      <c r="L85" s="657"/>
      <c r="M85" s="658"/>
      <c r="N85" s="15">
        <v>616</v>
      </c>
      <c r="O85" s="14">
        <v>4</v>
      </c>
      <c r="P85" s="13">
        <v>9</v>
      </c>
      <c r="Q85" s="12" t="s">
        <v>101</v>
      </c>
      <c r="R85" s="10" t="s">
        <v>11</v>
      </c>
      <c r="S85" s="11" t="s">
        <v>32</v>
      </c>
      <c r="T85" s="10" t="s">
        <v>100</v>
      </c>
      <c r="U85" s="9" t="s">
        <v>99</v>
      </c>
      <c r="V85" s="237" t="s">
        <v>52</v>
      </c>
      <c r="W85" s="227"/>
      <c r="X85" s="238">
        <v>300000</v>
      </c>
      <c r="Y85" s="238">
        <v>300000</v>
      </c>
      <c r="Z85" s="239">
        <v>300000</v>
      </c>
      <c r="AA85" s="8"/>
      <c r="AB85" s="3"/>
    </row>
    <row r="86" spans="1:28" ht="29.25" customHeight="1" x14ac:dyDescent="0.2">
      <c r="A86" s="21"/>
      <c r="B86" s="20"/>
      <c r="C86" s="110"/>
      <c r="D86" s="19"/>
      <c r="E86" s="653" t="s">
        <v>98</v>
      </c>
      <c r="F86" s="654"/>
      <c r="G86" s="654"/>
      <c r="H86" s="654"/>
      <c r="I86" s="654"/>
      <c r="J86" s="655"/>
      <c r="K86" s="655"/>
      <c r="L86" s="655"/>
      <c r="M86" s="656"/>
      <c r="N86" s="89">
        <v>616</v>
      </c>
      <c r="O86" s="90">
        <v>4</v>
      </c>
      <c r="P86" s="91">
        <v>12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240"/>
      <c r="W86" s="231"/>
      <c r="X86" s="232">
        <f t="shared" ref="X86:Z89" si="11">X87</f>
        <v>30000</v>
      </c>
      <c r="Y86" s="232">
        <f t="shared" si="11"/>
        <v>30000</v>
      </c>
      <c r="Z86" s="233">
        <f t="shared" si="11"/>
        <v>50000</v>
      </c>
      <c r="AA86" s="8"/>
      <c r="AB86" s="3"/>
    </row>
    <row r="87" spans="1:28" ht="75.75" customHeight="1" x14ac:dyDescent="0.2">
      <c r="A87" s="21"/>
      <c r="B87" s="20"/>
      <c r="C87" s="110"/>
      <c r="D87" s="19"/>
      <c r="E87" s="29"/>
      <c r="F87" s="647" t="s">
        <v>640</v>
      </c>
      <c r="G87" s="648"/>
      <c r="H87" s="648"/>
      <c r="I87" s="648"/>
      <c r="J87" s="648"/>
      <c r="K87" s="648"/>
      <c r="L87" s="648"/>
      <c r="M87" s="649"/>
      <c r="N87" s="28">
        <v>616</v>
      </c>
      <c r="O87" s="27">
        <v>4</v>
      </c>
      <c r="P87" s="26">
        <v>12</v>
      </c>
      <c r="Q87" s="12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34"/>
      <c r="W87" s="227"/>
      <c r="X87" s="235">
        <f t="shared" si="11"/>
        <v>30000</v>
      </c>
      <c r="Y87" s="235">
        <f t="shared" si="11"/>
        <v>30000</v>
      </c>
      <c r="Z87" s="236">
        <f t="shared" si="11"/>
        <v>50000</v>
      </c>
      <c r="AA87" s="8"/>
      <c r="AB87" s="3"/>
    </row>
    <row r="88" spans="1:28" ht="29.25" customHeight="1" x14ac:dyDescent="0.2">
      <c r="A88" s="21"/>
      <c r="B88" s="20"/>
      <c r="C88" s="110"/>
      <c r="D88" s="19"/>
      <c r="E88" s="18"/>
      <c r="F88" s="16"/>
      <c r="G88" s="647" t="s">
        <v>97</v>
      </c>
      <c r="H88" s="648"/>
      <c r="I88" s="648"/>
      <c r="J88" s="648"/>
      <c r="K88" s="648"/>
      <c r="L88" s="648"/>
      <c r="M88" s="649"/>
      <c r="N88" s="28">
        <v>616</v>
      </c>
      <c r="O88" s="27">
        <v>4</v>
      </c>
      <c r="P88" s="26">
        <v>12</v>
      </c>
      <c r="Q88" s="12" t="s">
        <v>96</v>
      </c>
      <c r="R88" s="24" t="s">
        <v>11</v>
      </c>
      <c r="S88" s="25" t="s">
        <v>89</v>
      </c>
      <c r="T88" s="24" t="s">
        <v>5</v>
      </c>
      <c r="U88" s="23" t="s">
        <v>4</v>
      </c>
      <c r="V88" s="234"/>
      <c r="W88" s="227"/>
      <c r="X88" s="235">
        <f>X89+X92</f>
        <v>30000</v>
      </c>
      <c r="Y88" s="235">
        <f>Y89+Y92</f>
        <v>30000</v>
      </c>
      <c r="Z88" s="236">
        <f>Z89+Z92</f>
        <v>50000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647" t="s">
        <v>594</v>
      </c>
      <c r="I89" s="648"/>
      <c r="J89" s="648"/>
      <c r="K89" s="648"/>
      <c r="L89" s="648"/>
      <c r="M89" s="649"/>
      <c r="N89" s="28">
        <v>616</v>
      </c>
      <c r="O89" s="27">
        <v>4</v>
      </c>
      <c r="P89" s="26">
        <v>12</v>
      </c>
      <c r="Q89" s="12" t="s">
        <v>95</v>
      </c>
      <c r="R89" s="24" t="s">
        <v>11</v>
      </c>
      <c r="S89" s="25" t="s">
        <v>89</v>
      </c>
      <c r="T89" s="24" t="s">
        <v>79</v>
      </c>
      <c r="U89" s="23" t="s">
        <v>4</v>
      </c>
      <c r="V89" s="234"/>
      <c r="W89" s="227"/>
      <c r="X89" s="235">
        <f t="shared" si="11"/>
        <v>0</v>
      </c>
      <c r="Y89" s="235">
        <f t="shared" si="11"/>
        <v>0</v>
      </c>
      <c r="Z89" s="236">
        <f t="shared" si="11"/>
        <v>0</v>
      </c>
      <c r="AA89" s="8"/>
      <c r="AB89" s="3"/>
    </row>
    <row r="90" spans="1:28" ht="29.25" customHeight="1" x14ac:dyDescent="0.2">
      <c r="A90" s="21"/>
      <c r="B90" s="20"/>
      <c r="C90" s="110"/>
      <c r="D90" s="19"/>
      <c r="E90" s="18"/>
      <c r="F90" s="17"/>
      <c r="G90" s="17"/>
      <c r="H90" s="16"/>
      <c r="I90" s="647" t="s">
        <v>595</v>
      </c>
      <c r="J90" s="648"/>
      <c r="K90" s="648"/>
      <c r="L90" s="648"/>
      <c r="M90" s="649"/>
      <c r="N90" s="28">
        <v>616</v>
      </c>
      <c r="O90" s="27">
        <v>4</v>
      </c>
      <c r="P90" s="26">
        <v>12</v>
      </c>
      <c r="Q90" s="12" t="s">
        <v>94</v>
      </c>
      <c r="R90" s="24" t="s">
        <v>11</v>
      </c>
      <c r="S90" s="25" t="s">
        <v>89</v>
      </c>
      <c r="T90" s="24" t="s">
        <v>79</v>
      </c>
      <c r="U90" s="23" t="s">
        <v>93</v>
      </c>
      <c r="V90" s="234"/>
      <c r="W90" s="227"/>
      <c r="X90" s="235">
        <f>X91</f>
        <v>0</v>
      </c>
      <c r="Y90" s="235">
        <f>Y91</f>
        <v>0</v>
      </c>
      <c r="Z90" s="236">
        <f>Z91</f>
        <v>0</v>
      </c>
      <c r="AA90" s="8"/>
      <c r="AB90" s="3"/>
    </row>
    <row r="91" spans="1:28" ht="24.75" customHeight="1" x14ac:dyDescent="0.2">
      <c r="A91" s="21"/>
      <c r="B91" s="20"/>
      <c r="C91" s="110"/>
      <c r="D91" s="19"/>
      <c r="E91" s="18"/>
      <c r="F91" s="17"/>
      <c r="G91" s="17"/>
      <c r="H91" s="36"/>
      <c r="I91" s="35"/>
      <c r="J91" s="657" t="s">
        <v>91</v>
      </c>
      <c r="K91" s="657"/>
      <c r="L91" s="657"/>
      <c r="M91" s="658"/>
      <c r="N91" s="15">
        <v>616</v>
      </c>
      <c r="O91" s="14">
        <v>4</v>
      </c>
      <c r="P91" s="13">
        <v>12</v>
      </c>
      <c r="Q91" s="12" t="s">
        <v>94</v>
      </c>
      <c r="R91" s="10" t="s">
        <v>11</v>
      </c>
      <c r="S91" s="11" t="s">
        <v>89</v>
      </c>
      <c r="T91" s="10" t="s">
        <v>79</v>
      </c>
      <c r="U91" s="9" t="s">
        <v>93</v>
      </c>
      <c r="V91" s="461">
        <v>410</v>
      </c>
      <c r="W91" s="227"/>
      <c r="X91" s="238"/>
      <c r="Y91" s="238"/>
      <c r="Z91" s="239"/>
      <c r="AA91" s="8"/>
      <c r="AB91" s="3"/>
    </row>
    <row r="92" spans="1:28" ht="43.5" customHeight="1" x14ac:dyDescent="0.2">
      <c r="A92" s="21"/>
      <c r="B92" s="20"/>
      <c r="C92" s="110"/>
      <c r="D92" s="19"/>
      <c r="E92" s="18"/>
      <c r="F92" s="17"/>
      <c r="G92" s="17"/>
      <c r="H92" s="647" t="s">
        <v>592</v>
      </c>
      <c r="I92" s="648"/>
      <c r="J92" s="659"/>
      <c r="K92" s="659"/>
      <c r="L92" s="659"/>
      <c r="M92" s="660"/>
      <c r="N92" s="42">
        <v>616</v>
      </c>
      <c r="O92" s="41">
        <v>4</v>
      </c>
      <c r="P92" s="40">
        <v>12</v>
      </c>
      <c r="Q92" s="12" t="s">
        <v>92</v>
      </c>
      <c r="R92" s="114" t="s">
        <v>11</v>
      </c>
      <c r="S92" s="115">
        <v>1</v>
      </c>
      <c r="T92" s="114">
        <v>2</v>
      </c>
      <c r="U92" s="116" t="s">
        <v>4</v>
      </c>
      <c r="V92" s="246"/>
      <c r="W92" s="227"/>
      <c r="X92" s="235">
        <f t="shared" ref="X92:Z93" si="12">X93</f>
        <v>30000</v>
      </c>
      <c r="Y92" s="235">
        <f t="shared" si="12"/>
        <v>30000</v>
      </c>
      <c r="Z92" s="236">
        <f t="shared" si="12"/>
        <v>50000</v>
      </c>
      <c r="AA92" s="8"/>
      <c r="AB92" s="3"/>
    </row>
    <row r="93" spans="1:28" ht="29.25" customHeight="1" x14ac:dyDescent="0.2">
      <c r="A93" s="21"/>
      <c r="B93" s="20"/>
      <c r="C93" s="110"/>
      <c r="D93" s="19"/>
      <c r="E93" s="18"/>
      <c r="F93" s="17"/>
      <c r="G93" s="17"/>
      <c r="H93" s="16"/>
      <c r="I93" s="647" t="s">
        <v>593</v>
      </c>
      <c r="J93" s="648"/>
      <c r="K93" s="648"/>
      <c r="L93" s="648"/>
      <c r="M93" s="649"/>
      <c r="N93" s="28">
        <v>616</v>
      </c>
      <c r="O93" s="27">
        <v>4</v>
      </c>
      <c r="P93" s="26">
        <v>12</v>
      </c>
      <c r="Q93" s="12" t="s">
        <v>90</v>
      </c>
      <c r="R93" s="24" t="s">
        <v>11</v>
      </c>
      <c r="S93" s="25">
        <v>1</v>
      </c>
      <c r="T93" s="24">
        <v>2</v>
      </c>
      <c r="U93" s="23">
        <v>90044</v>
      </c>
      <c r="V93" s="234"/>
      <c r="W93" s="227"/>
      <c r="X93" s="235">
        <f t="shared" si="12"/>
        <v>30000</v>
      </c>
      <c r="Y93" s="235">
        <f t="shared" si="12"/>
        <v>30000</v>
      </c>
      <c r="Z93" s="236">
        <f t="shared" si="12"/>
        <v>50000</v>
      </c>
      <c r="AA93" s="8"/>
      <c r="AB93" s="3"/>
    </row>
    <row r="94" spans="1:28" ht="45" customHeight="1" x14ac:dyDescent="0.2">
      <c r="A94" s="21"/>
      <c r="B94" s="20"/>
      <c r="C94" s="110"/>
      <c r="D94" s="38"/>
      <c r="E94" s="37"/>
      <c r="F94" s="36"/>
      <c r="G94" s="36"/>
      <c r="H94" s="36"/>
      <c r="I94" s="35"/>
      <c r="J94" s="657" t="s">
        <v>57</v>
      </c>
      <c r="K94" s="657"/>
      <c r="L94" s="657"/>
      <c r="M94" s="658"/>
      <c r="N94" s="15">
        <v>616</v>
      </c>
      <c r="O94" s="14">
        <v>4</v>
      </c>
      <c r="P94" s="13">
        <v>12</v>
      </c>
      <c r="Q94" s="12" t="s">
        <v>90</v>
      </c>
      <c r="R94" s="10" t="s">
        <v>11</v>
      </c>
      <c r="S94" s="11">
        <v>1</v>
      </c>
      <c r="T94" s="10">
        <v>2</v>
      </c>
      <c r="U94" s="9">
        <v>90044</v>
      </c>
      <c r="V94" s="461">
        <v>240</v>
      </c>
      <c r="W94" s="227"/>
      <c r="X94" s="238">
        <v>30000</v>
      </c>
      <c r="Y94" s="238">
        <v>30000</v>
      </c>
      <c r="Z94" s="239">
        <v>50000</v>
      </c>
      <c r="AA94" s="8"/>
      <c r="AB94" s="3"/>
    </row>
    <row r="95" spans="1:28" ht="29.25" customHeight="1" x14ac:dyDescent="0.2">
      <c r="A95" s="21"/>
      <c r="B95" s="20"/>
      <c r="C95" s="110"/>
      <c r="D95" s="661" t="s">
        <v>88</v>
      </c>
      <c r="E95" s="662"/>
      <c r="F95" s="662"/>
      <c r="G95" s="662"/>
      <c r="H95" s="662"/>
      <c r="I95" s="662"/>
      <c r="J95" s="663"/>
      <c r="K95" s="663"/>
      <c r="L95" s="663"/>
      <c r="M95" s="664"/>
      <c r="N95" s="34">
        <v>616</v>
      </c>
      <c r="O95" s="33">
        <v>5</v>
      </c>
      <c r="P95" s="32" t="s">
        <v>1</v>
      </c>
      <c r="Q95" s="12" t="s">
        <v>1</v>
      </c>
      <c r="R95" s="117" t="s">
        <v>1</v>
      </c>
      <c r="S95" s="118" t="s">
        <v>1</v>
      </c>
      <c r="T95" s="117" t="s">
        <v>1</v>
      </c>
      <c r="U95" s="119" t="s">
        <v>1</v>
      </c>
      <c r="V95" s="249"/>
      <c r="W95" s="227"/>
      <c r="X95" s="250">
        <f>X96+X102+X108</f>
        <v>2997983.3</v>
      </c>
      <c r="Y95" s="250">
        <f>Y96+Y102+Y108</f>
        <v>2567545</v>
      </c>
      <c r="Z95" s="251">
        <f>Z96+Z102+Z108</f>
        <v>2925483</v>
      </c>
      <c r="AA95" s="8"/>
      <c r="AB95" s="3"/>
    </row>
    <row r="96" spans="1:28" ht="23.25" customHeight="1" x14ac:dyDescent="0.2">
      <c r="A96" s="21"/>
      <c r="B96" s="20"/>
      <c r="C96" s="110"/>
      <c r="D96" s="30"/>
      <c r="E96" s="653" t="s">
        <v>87</v>
      </c>
      <c r="F96" s="654"/>
      <c r="G96" s="654"/>
      <c r="H96" s="654"/>
      <c r="I96" s="654"/>
      <c r="J96" s="654"/>
      <c r="K96" s="654"/>
      <c r="L96" s="654"/>
      <c r="M96" s="665"/>
      <c r="N96" s="94">
        <v>616</v>
      </c>
      <c r="O96" s="95">
        <v>5</v>
      </c>
      <c r="P96" s="96">
        <v>1</v>
      </c>
      <c r="Q96" s="92" t="s">
        <v>1</v>
      </c>
      <c r="R96" s="97" t="s">
        <v>1</v>
      </c>
      <c r="S96" s="98" t="s">
        <v>1</v>
      </c>
      <c r="T96" s="97" t="s">
        <v>1</v>
      </c>
      <c r="U96" s="99" t="s">
        <v>1</v>
      </c>
      <c r="V96" s="230"/>
      <c r="W96" s="231"/>
      <c r="X96" s="232">
        <f>X97</f>
        <v>3547.8</v>
      </c>
      <c r="Y96" s="232">
        <f t="shared" ref="X96:Z99" si="13">Y97</f>
        <v>3500</v>
      </c>
      <c r="Z96" s="233">
        <f t="shared" si="13"/>
        <v>3500</v>
      </c>
      <c r="AA96" s="8"/>
      <c r="AB96" s="3"/>
    </row>
    <row r="97" spans="1:28" ht="78.75" customHeight="1" x14ac:dyDescent="0.2">
      <c r="A97" s="21"/>
      <c r="B97" s="20"/>
      <c r="C97" s="110"/>
      <c r="D97" s="19"/>
      <c r="E97" s="29"/>
      <c r="F97" s="647" t="s">
        <v>640</v>
      </c>
      <c r="G97" s="648"/>
      <c r="H97" s="648"/>
      <c r="I97" s="648"/>
      <c r="J97" s="648"/>
      <c r="K97" s="648"/>
      <c r="L97" s="648"/>
      <c r="M97" s="649"/>
      <c r="N97" s="28">
        <v>616</v>
      </c>
      <c r="O97" s="27">
        <v>5</v>
      </c>
      <c r="P97" s="26">
        <v>1</v>
      </c>
      <c r="Q97" s="12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34"/>
      <c r="W97" s="227"/>
      <c r="X97" s="235">
        <f t="shared" si="13"/>
        <v>3547.8</v>
      </c>
      <c r="Y97" s="235">
        <f t="shared" si="13"/>
        <v>3500</v>
      </c>
      <c r="Z97" s="236">
        <f t="shared" si="13"/>
        <v>3500</v>
      </c>
      <c r="AA97" s="8"/>
      <c r="AB97" s="3"/>
    </row>
    <row r="98" spans="1:28" ht="23.25" customHeight="1" x14ac:dyDescent="0.2">
      <c r="A98" s="21"/>
      <c r="B98" s="20"/>
      <c r="C98" s="110"/>
      <c r="D98" s="19"/>
      <c r="E98" s="18"/>
      <c r="F98" s="16"/>
      <c r="G98" s="647" t="s">
        <v>86</v>
      </c>
      <c r="H98" s="648"/>
      <c r="I98" s="648"/>
      <c r="J98" s="648"/>
      <c r="K98" s="648"/>
      <c r="L98" s="648"/>
      <c r="M98" s="649"/>
      <c r="N98" s="28">
        <v>616</v>
      </c>
      <c r="O98" s="27">
        <v>5</v>
      </c>
      <c r="P98" s="26">
        <v>1</v>
      </c>
      <c r="Q98" s="12" t="s">
        <v>85</v>
      </c>
      <c r="R98" s="24" t="s">
        <v>11</v>
      </c>
      <c r="S98" s="25" t="s">
        <v>80</v>
      </c>
      <c r="T98" s="24" t="s">
        <v>5</v>
      </c>
      <c r="U98" s="23" t="s">
        <v>4</v>
      </c>
      <c r="V98" s="234"/>
      <c r="W98" s="227"/>
      <c r="X98" s="235">
        <f t="shared" si="13"/>
        <v>3547.8</v>
      </c>
      <c r="Y98" s="235">
        <f t="shared" si="13"/>
        <v>3500</v>
      </c>
      <c r="Z98" s="236">
        <f t="shared" si="13"/>
        <v>3500</v>
      </c>
      <c r="AA98" s="8"/>
      <c r="AB98" s="3"/>
    </row>
    <row r="99" spans="1:28" ht="29.25" customHeight="1" x14ac:dyDescent="0.2">
      <c r="A99" s="21"/>
      <c r="B99" s="20"/>
      <c r="C99" s="110"/>
      <c r="D99" s="19"/>
      <c r="E99" s="18"/>
      <c r="F99" s="17"/>
      <c r="G99" s="16"/>
      <c r="H99" s="647" t="s">
        <v>84</v>
      </c>
      <c r="I99" s="648"/>
      <c r="J99" s="648"/>
      <c r="K99" s="648"/>
      <c r="L99" s="648"/>
      <c r="M99" s="649"/>
      <c r="N99" s="28">
        <v>616</v>
      </c>
      <c r="O99" s="27">
        <v>5</v>
      </c>
      <c r="P99" s="26">
        <v>1</v>
      </c>
      <c r="Q99" s="12" t="s">
        <v>83</v>
      </c>
      <c r="R99" s="24" t="s">
        <v>11</v>
      </c>
      <c r="S99" s="25" t="s">
        <v>80</v>
      </c>
      <c r="T99" s="24" t="s">
        <v>79</v>
      </c>
      <c r="U99" s="23" t="s">
        <v>4</v>
      </c>
      <c r="V99" s="234"/>
      <c r="W99" s="227"/>
      <c r="X99" s="235">
        <f t="shared" si="13"/>
        <v>3547.8</v>
      </c>
      <c r="Y99" s="235">
        <f t="shared" si="13"/>
        <v>3500</v>
      </c>
      <c r="Z99" s="236">
        <f t="shared" si="13"/>
        <v>3500</v>
      </c>
      <c r="AA99" s="8"/>
      <c r="AB99" s="3"/>
    </row>
    <row r="100" spans="1:28" ht="23.25" customHeight="1" x14ac:dyDescent="0.2">
      <c r="A100" s="21"/>
      <c r="B100" s="20"/>
      <c r="C100" s="110"/>
      <c r="D100" s="19"/>
      <c r="E100" s="18"/>
      <c r="F100" s="17"/>
      <c r="G100" s="17"/>
      <c r="H100" s="16"/>
      <c r="I100" s="647" t="s">
        <v>82</v>
      </c>
      <c r="J100" s="648"/>
      <c r="K100" s="648"/>
      <c r="L100" s="648"/>
      <c r="M100" s="649"/>
      <c r="N100" s="28">
        <v>616</v>
      </c>
      <c r="O100" s="27">
        <v>5</v>
      </c>
      <c r="P100" s="26">
        <v>1</v>
      </c>
      <c r="Q100" s="12" t="s">
        <v>81</v>
      </c>
      <c r="R100" s="24" t="s">
        <v>11</v>
      </c>
      <c r="S100" s="25" t="s">
        <v>80</v>
      </c>
      <c r="T100" s="24" t="s">
        <v>79</v>
      </c>
      <c r="U100" s="23" t="s">
        <v>78</v>
      </c>
      <c r="V100" s="234"/>
      <c r="W100" s="227"/>
      <c r="X100" s="235">
        <f>X101</f>
        <v>3547.8</v>
      </c>
      <c r="Y100" s="235">
        <f>Y101</f>
        <v>3500</v>
      </c>
      <c r="Z100" s="236">
        <f>Z101</f>
        <v>3500</v>
      </c>
      <c r="AA100" s="8"/>
      <c r="AB100" s="3"/>
    </row>
    <row r="101" spans="1:28" ht="43.5" customHeight="1" x14ac:dyDescent="0.2">
      <c r="A101" s="21"/>
      <c r="B101" s="20"/>
      <c r="C101" s="110"/>
      <c r="D101" s="19"/>
      <c r="E101" s="37"/>
      <c r="F101" s="36"/>
      <c r="G101" s="36"/>
      <c r="H101" s="36"/>
      <c r="I101" s="35"/>
      <c r="J101" s="657" t="s">
        <v>57</v>
      </c>
      <c r="K101" s="657"/>
      <c r="L101" s="657"/>
      <c r="M101" s="658"/>
      <c r="N101" s="15">
        <v>616</v>
      </c>
      <c r="O101" s="14">
        <v>5</v>
      </c>
      <c r="P101" s="13">
        <v>1</v>
      </c>
      <c r="Q101" s="12" t="s">
        <v>81</v>
      </c>
      <c r="R101" s="10" t="s">
        <v>11</v>
      </c>
      <c r="S101" s="11" t="s">
        <v>80</v>
      </c>
      <c r="T101" s="10" t="s">
        <v>79</v>
      </c>
      <c r="U101" s="9" t="s">
        <v>78</v>
      </c>
      <c r="V101" s="237" t="s">
        <v>52</v>
      </c>
      <c r="W101" s="227"/>
      <c r="X101" s="238">
        <v>3547.8</v>
      </c>
      <c r="Y101" s="238">
        <v>3500</v>
      </c>
      <c r="Z101" s="239">
        <v>3500</v>
      </c>
      <c r="AA101" s="8"/>
      <c r="AB101" s="3"/>
    </row>
    <row r="102" spans="1:28" ht="23.25" customHeight="1" x14ac:dyDescent="0.2">
      <c r="A102" s="21"/>
      <c r="B102" s="20"/>
      <c r="C102" s="110"/>
      <c r="D102" s="19"/>
      <c r="E102" s="653" t="s">
        <v>77</v>
      </c>
      <c r="F102" s="654"/>
      <c r="G102" s="654"/>
      <c r="H102" s="654"/>
      <c r="I102" s="654"/>
      <c r="J102" s="655"/>
      <c r="K102" s="655"/>
      <c r="L102" s="655"/>
      <c r="M102" s="656"/>
      <c r="N102" s="89">
        <v>616</v>
      </c>
      <c r="O102" s="90">
        <v>5</v>
      </c>
      <c r="P102" s="91">
        <v>2</v>
      </c>
      <c r="Q102" s="92" t="s">
        <v>1</v>
      </c>
      <c r="R102" s="111" t="s">
        <v>1</v>
      </c>
      <c r="S102" s="112" t="s">
        <v>1</v>
      </c>
      <c r="T102" s="111" t="s">
        <v>1</v>
      </c>
      <c r="U102" s="113" t="s">
        <v>1</v>
      </c>
      <c r="V102" s="240"/>
      <c r="W102" s="231"/>
      <c r="X102" s="232">
        <f t="shared" ref="X102:Z105" si="14">X103</f>
        <v>1132896.5</v>
      </c>
      <c r="Y102" s="232">
        <f t="shared" si="14"/>
        <v>706100</v>
      </c>
      <c r="Z102" s="233">
        <f t="shared" si="14"/>
        <v>706100</v>
      </c>
      <c r="AA102" s="8"/>
      <c r="AB102" s="3"/>
    </row>
    <row r="103" spans="1:28" ht="79.5" customHeight="1" x14ac:dyDescent="0.2">
      <c r="A103" s="21"/>
      <c r="B103" s="20"/>
      <c r="C103" s="110"/>
      <c r="D103" s="19"/>
      <c r="E103" s="29"/>
      <c r="F103" s="647" t="s">
        <v>640</v>
      </c>
      <c r="G103" s="648"/>
      <c r="H103" s="648"/>
      <c r="I103" s="648"/>
      <c r="J103" s="648"/>
      <c r="K103" s="648"/>
      <c r="L103" s="648"/>
      <c r="M103" s="649"/>
      <c r="N103" s="28">
        <v>616</v>
      </c>
      <c r="O103" s="27">
        <v>5</v>
      </c>
      <c r="P103" s="26">
        <v>2</v>
      </c>
      <c r="Q103" s="12" t="s">
        <v>19</v>
      </c>
      <c r="R103" s="24" t="s">
        <v>11</v>
      </c>
      <c r="S103" s="25" t="s">
        <v>6</v>
      </c>
      <c r="T103" s="24" t="s">
        <v>5</v>
      </c>
      <c r="U103" s="23" t="s">
        <v>4</v>
      </c>
      <c r="V103" s="234"/>
      <c r="W103" s="227"/>
      <c r="X103" s="235">
        <f t="shared" si="14"/>
        <v>1132896.5</v>
      </c>
      <c r="Y103" s="235">
        <f t="shared" si="14"/>
        <v>706100</v>
      </c>
      <c r="Z103" s="236">
        <f t="shared" si="14"/>
        <v>706100</v>
      </c>
      <c r="AA103" s="8"/>
      <c r="AB103" s="3"/>
    </row>
    <row r="104" spans="1:28" ht="43.5" customHeight="1" x14ac:dyDescent="0.2">
      <c r="A104" s="21"/>
      <c r="B104" s="20"/>
      <c r="C104" s="110"/>
      <c r="D104" s="19"/>
      <c r="E104" s="18"/>
      <c r="F104" s="16"/>
      <c r="G104" s="647" t="s">
        <v>76</v>
      </c>
      <c r="H104" s="648"/>
      <c r="I104" s="648"/>
      <c r="J104" s="648"/>
      <c r="K104" s="648"/>
      <c r="L104" s="648"/>
      <c r="M104" s="649"/>
      <c r="N104" s="28">
        <v>616</v>
      </c>
      <c r="O104" s="27">
        <v>5</v>
      </c>
      <c r="P104" s="26">
        <v>2</v>
      </c>
      <c r="Q104" s="12" t="s">
        <v>75</v>
      </c>
      <c r="R104" s="24" t="s">
        <v>11</v>
      </c>
      <c r="S104" s="25" t="s">
        <v>70</v>
      </c>
      <c r="T104" s="24" t="s">
        <v>5</v>
      </c>
      <c r="U104" s="23" t="s">
        <v>4</v>
      </c>
      <c r="V104" s="234"/>
      <c r="W104" s="227"/>
      <c r="X104" s="235">
        <f t="shared" si="14"/>
        <v>1132896.5</v>
      </c>
      <c r="Y104" s="235">
        <f t="shared" si="14"/>
        <v>706100</v>
      </c>
      <c r="Z104" s="236">
        <f t="shared" si="14"/>
        <v>706100</v>
      </c>
      <c r="AA104" s="8"/>
      <c r="AB104" s="3"/>
    </row>
    <row r="105" spans="1:28" ht="29.25" customHeight="1" x14ac:dyDescent="0.2">
      <c r="A105" s="21"/>
      <c r="B105" s="20"/>
      <c r="C105" s="110"/>
      <c r="D105" s="19"/>
      <c r="E105" s="18"/>
      <c r="F105" s="17"/>
      <c r="G105" s="16"/>
      <c r="H105" s="647" t="s">
        <v>74</v>
      </c>
      <c r="I105" s="648"/>
      <c r="J105" s="648"/>
      <c r="K105" s="648"/>
      <c r="L105" s="648"/>
      <c r="M105" s="649"/>
      <c r="N105" s="28">
        <v>616</v>
      </c>
      <c r="O105" s="27">
        <v>5</v>
      </c>
      <c r="P105" s="26">
        <v>2</v>
      </c>
      <c r="Q105" s="12" t="s">
        <v>73</v>
      </c>
      <c r="R105" s="24" t="s">
        <v>11</v>
      </c>
      <c r="S105" s="25" t="s">
        <v>70</v>
      </c>
      <c r="T105" s="24" t="s">
        <v>54</v>
      </c>
      <c r="U105" s="23" t="s">
        <v>4</v>
      </c>
      <c r="V105" s="234"/>
      <c r="W105" s="227"/>
      <c r="X105" s="235">
        <f t="shared" si="14"/>
        <v>1132896.5</v>
      </c>
      <c r="Y105" s="235">
        <f t="shared" si="14"/>
        <v>706100</v>
      </c>
      <c r="Z105" s="236">
        <f t="shared" si="14"/>
        <v>706100</v>
      </c>
      <c r="AA105" s="8"/>
      <c r="AB105" s="3"/>
    </row>
    <row r="106" spans="1:28" ht="29.25" customHeight="1" x14ac:dyDescent="0.2">
      <c r="A106" s="21"/>
      <c r="B106" s="20"/>
      <c r="C106" s="110"/>
      <c r="D106" s="19"/>
      <c r="E106" s="18"/>
      <c r="F106" s="17"/>
      <c r="G106" s="17"/>
      <c r="H106" s="16"/>
      <c r="I106" s="647" t="s">
        <v>72</v>
      </c>
      <c r="J106" s="648"/>
      <c r="K106" s="648"/>
      <c r="L106" s="648"/>
      <c r="M106" s="649"/>
      <c r="N106" s="28">
        <v>616</v>
      </c>
      <c r="O106" s="27">
        <v>5</v>
      </c>
      <c r="P106" s="26">
        <v>2</v>
      </c>
      <c r="Q106" s="12" t="s">
        <v>71</v>
      </c>
      <c r="R106" s="24" t="s">
        <v>11</v>
      </c>
      <c r="S106" s="25" t="s">
        <v>70</v>
      </c>
      <c r="T106" s="24" t="s">
        <v>54</v>
      </c>
      <c r="U106" s="23" t="s">
        <v>69</v>
      </c>
      <c r="V106" s="234"/>
      <c r="W106" s="227"/>
      <c r="X106" s="235">
        <f>X107</f>
        <v>1132896.5</v>
      </c>
      <c r="Y106" s="235">
        <f>Y107</f>
        <v>706100</v>
      </c>
      <c r="Z106" s="236">
        <f>Z107</f>
        <v>706100</v>
      </c>
      <c r="AA106" s="8"/>
      <c r="AB106" s="3"/>
    </row>
    <row r="107" spans="1:28" ht="43.5" customHeight="1" x14ac:dyDescent="0.2">
      <c r="A107" s="21"/>
      <c r="B107" s="20"/>
      <c r="C107" s="110"/>
      <c r="D107" s="19"/>
      <c r="E107" s="37"/>
      <c r="F107" s="36"/>
      <c r="G107" s="36"/>
      <c r="H107" s="36"/>
      <c r="I107" s="35"/>
      <c r="J107" s="657" t="s">
        <v>57</v>
      </c>
      <c r="K107" s="657"/>
      <c r="L107" s="657"/>
      <c r="M107" s="658"/>
      <c r="N107" s="15">
        <v>616</v>
      </c>
      <c r="O107" s="14">
        <v>5</v>
      </c>
      <c r="P107" s="13">
        <v>2</v>
      </c>
      <c r="Q107" s="12" t="s">
        <v>71</v>
      </c>
      <c r="R107" s="10" t="s">
        <v>11</v>
      </c>
      <c r="S107" s="11" t="s">
        <v>70</v>
      </c>
      <c r="T107" s="10" t="s">
        <v>54</v>
      </c>
      <c r="U107" s="9" t="s">
        <v>69</v>
      </c>
      <c r="V107" s="237" t="s">
        <v>52</v>
      </c>
      <c r="W107" s="227"/>
      <c r="X107" s="238">
        <v>1132896.5</v>
      </c>
      <c r="Y107" s="238">
        <v>706100</v>
      </c>
      <c r="Z107" s="239">
        <v>706100</v>
      </c>
      <c r="AA107" s="8"/>
      <c r="AB107" s="3"/>
    </row>
    <row r="108" spans="1:28" ht="23.25" customHeight="1" x14ac:dyDescent="0.2">
      <c r="A108" s="21"/>
      <c r="B108" s="20"/>
      <c r="C108" s="110"/>
      <c r="D108" s="19"/>
      <c r="E108" s="653" t="s">
        <v>68</v>
      </c>
      <c r="F108" s="654"/>
      <c r="G108" s="654"/>
      <c r="H108" s="654"/>
      <c r="I108" s="654"/>
      <c r="J108" s="655"/>
      <c r="K108" s="655"/>
      <c r="L108" s="655"/>
      <c r="M108" s="656"/>
      <c r="N108" s="89">
        <v>616</v>
      </c>
      <c r="O108" s="90">
        <v>5</v>
      </c>
      <c r="P108" s="91">
        <v>3</v>
      </c>
      <c r="Q108" s="92" t="s">
        <v>1</v>
      </c>
      <c r="R108" s="111" t="s">
        <v>1</v>
      </c>
      <c r="S108" s="112" t="s">
        <v>1</v>
      </c>
      <c r="T108" s="111" t="s">
        <v>1</v>
      </c>
      <c r="U108" s="113" t="s">
        <v>1</v>
      </c>
      <c r="V108" s="240"/>
      <c r="W108" s="231"/>
      <c r="X108" s="241">
        <f t="shared" ref="X108:Z109" si="15">X109</f>
        <v>1861539</v>
      </c>
      <c r="Y108" s="241">
        <f t="shared" si="15"/>
        <v>1857945</v>
      </c>
      <c r="Z108" s="242">
        <f t="shared" si="15"/>
        <v>2215883</v>
      </c>
      <c r="AA108" s="8"/>
      <c r="AB108" s="3"/>
    </row>
    <row r="109" spans="1:28" ht="90" customHeight="1" x14ac:dyDescent="0.2">
      <c r="A109" s="21"/>
      <c r="B109" s="20"/>
      <c r="C109" s="110"/>
      <c r="D109" s="19"/>
      <c r="E109" s="29"/>
      <c r="F109" s="647" t="s">
        <v>640</v>
      </c>
      <c r="G109" s="648"/>
      <c r="H109" s="648"/>
      <c r="I109" s="648"/>
      <c r="J109" s="648"/>
      <c r="K109" s="648"/>
      <c r="L109" s="648"/>
      <c r="M109" s="649"/>
      <c r="N109" s="28">
        <v>616</v>
      </c>
      <c r="O109" s="27">
        <v>5</v>
      </c>
      <c r="P109" s="26">
        <v>3</v>
      </c>
      <c r="Q109" s="12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234"/>
      <c r="W109" s="227"/>
      <c r="X109" s="235">
        <f t="shared" si="15"/>
        <v>1861539</v>
      </c>
      <c r="Y109" s="235">
        <f t="shared" si="15"/>
        <v>1857945</v>
      </c>
      <c r="Z109" s="236">
        <f t="shared" si="15"/>
        <v>2215883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18"/>
      <c r="F110" s="16"/>
      <c r="G110" s="647" t="s">
        <v>67</v>
      </c>
      <c r="H110" s="648"/>
      <c r="I110" s="648"/>
      <c r="J110" s="648"/>
      <c r="K110" s="648"/>
      <c r="L110" s="648"/>
      <c r="M110" s="649"/>
      <c r="N110" s="28">
        <v>616</v>
      </c>
      <c r="O110" s="27">
        <v>5</v>
      </c>
      <c r="P110" s="26">
        <v>3</v>
      </c>
      <c r="Q110" s="12" t="s">
        <v>66</v>
      </c>
      <c r="R110" s="24" t="s">
        <v>11</v>
      </c>
      <c r="S110" s="25" t="s">
        <v>55</v>
      </c>
      <c r="T110" s="24" t="s">
        <v>5</v>
      </c>
      <c r="U110" s="23" t="s">
        <v>4</v>
      </c>
      <c r="V110" s="234"/>
      <c r="W110" s="227"/>
      <c r="X110" s="235">
        <f>X111+X114</f>
        <v>1861539</v>
      </c>
      <c r="Y110" s="235">
        <f>Y111+Y114</f>
        <v>1857945</v>
      </c>
      <c r="Z110" s="236">
        <f>Z111+Z114</f>
        <v>2215883</v>
      </c>
      <c r="AA110" s="8"/>
      <c r="AB110" s="3"/>
    </row>
    <row r="111" spans="1:28" ht="29.25" customHeight="1" x14ac:dyDescent="0.2">
      <c r="A111" s="21"/>
      <c r="B111" s="20"/>
      <c r="C111" s="110"/>
      <c r="D111" s="19"/>
      <c r="E111" s="18"/>
      <c r="F111" s="17"/>
      <c r="G111" s="16"/>
      <c r="H111" s="647" t="s">
        <v>65</v>
      </c>
      <c r="I111" s="648"/>
      <c r="J111" s="648"/>
      <c r="K111" s="648"/>
      <c r="L111" s="648"/>
      <c r="M111" s="649"/>
      <c r="N111" s="28">
        <v>616</v>
      </c>
      <c r="O111" s="27">
        <v>5</v>
      </c>
      <c r="P111" s="26">
        <v>3</v>
      </c>
      <c r="Q111" s="12" t="s">
        <v>64</v>
      </c>
      <c r="R111" s="24" t="s">
        <v>11</v>
      </c>
      <c r="S111" s="25" t="s">
        <v>55</v>
      </c>
      <c r="T111" s="24" t="s">
        <v>9</v>
      </c>
      <c r="U111" s="23" t="s">
        <v>4</v>
      </c>
      <c r="V111" s="234"/>
      <c r="W111" s="227"/>
      <c r="X111" s="235">
        <f t="shared" ref="X111:Z112" si="16">X112</f>
        <v>0</v>
      </c>
      <c r="Y111" s="235">
        <f t="shared" si="16"/>
        <v>0</v>
      </c>
      <c r="Z111" s="236">
        <f t="shared" si="16"/>
        <v>0</v>
      </c>
      <c r="AA111" s="8"/>
      <c r="AB111" s="3"/>
    </row>
    <row r="112" spans="1:28" ht="23.25" customHeight="1" x14ac:dyDescent="0.2">
      <c r="A112" s="21"/>
      <c r="B112" s="20"/>
      <c r="C112" s="110"/>
      <c r="D112" s="19"/>
      <c r="E112" s="18"/>
      <c r="F112" s="17"/>
      <c r="G112" s="17"/>
      <c r="H112" s="16"/>
      <c r="I112" s="647" t="s">
        <v>63</v>
      </c>
      <c r="J112" s="648"/>
      <c r="K112" s="648"/>
      <c r="L112" s="648"/>
      <c r="M112" s="649"/>
      <c r="N112" s="28">
        <v>616</v>
      </c>
      <c r="O112" s="27">
        <v>5</v>
      </c>
      <c r="P112" s="26">
        <v>3</v>
      </c>
      <c r="Q112" s="12" t="s">
        <v>62</v>
      </c>
      <c r="R112" s="24" t="s">
        <v>11</v>
      </c>
      <c r="S112" s="25" t="s">
        <v>55</v>
      </c>
      <c r="T112" s="24" t="s">
        <v>9</v>
      </c>
      <c r="U112" s="23" t="s">
        <v>61</v>
      </c>
      <c r="V112" s="234"/>
      <c r="W112" s="227"/>
      <c r="X112" s="235">
        <f t="shared" si="16"/>
        <v>0</v>
      </c>
      <c r="Y112" s="235">
        <f t="shared" si="16"/>
        <v>0</v>
      </c>
      <c r="Z112" s="236">
        <f>Z113</f>
        <v>0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36"/>
      <c r="I113" s="35"/>
      <c r="J113" s="657" t="s">
        <v>57</v>
      </c>
      <c r="K113" s="657"/>
      <c r="L113" s="657"/>
      <c r="M113" s="658"/>
      <c r="N113" s="15">
        <v>616</v>
      </c>
      <c r="O113" s="14">
        <v>5</v>
      </c>
      <c r="P113" s="13">
        <v>3</v>
      </c>
      <c r="Q113" s="12" t="s">
        <v>62</v>
      </c>
      <c r="R113" s="10" t="s">
        <v>11</v>
      </c>
      <c r="S113" s="11" t="s">
        <v>55</v>
      </c>
      <c r="T113" s="10" t="s">
        <v>9</v>
      </c>
      <c r="U113" s="9" t="s">
        <v>61</v>
      </c>
      <c r="V113" s="237" t="s">
        <v>52</v>
      </c>
      <c r="W113" s="227"/>
      <c r="X113" s="238"/>
      <c r="Y113" s="238"/>
      <c r="Z113" s="239"/>
      <c r="AA113" s="8"/>
      <c r="AB113" s="3"/>
    </row>
    <row r="114" spans="1:28" ht="23.25" customHeight="1" x14ac:dyDescent="0.2">
      <c r="A114" s="21"/>
      <c r="B114" s="20"/>
      <c r="C114" s="110"/>
      <c r="D114" s="19"/>
      <c r="E114" s="18"/>
      <c r="F114" s="17"/>
      <c r="G114" s="17"/>
      <c r="H114" s="647" t="s">
        <v>60</v>
      </c>
      <c r="I114" s="648"/>
      <c r="J114" s="659"/>
      <c r="K114" s="659"/>
      <c r="L114" s="659"/>
      <c r="M114" s="660"/>
      <c r="N114" s="42">
        <v>616</v>
      </c>
      <c r="O114" s="41">
        <v>5</v>
      </c>
      <c r="P114" s="40">
        <v>3</v>
      </c>
      <c r="Q114" s="12" t="s">
        <v>59</v>
      </c>
      <c r="R114" s="114" t="s">
        <v>11</v>
      </c>
      <c r="S114" s="115" t="s">
        <v>55</v>
      </c>
      <c r="T114" s="114" t="s">
        <v>54</v>
      </c>
      <c r="U114" s="116" t="s">
        <v>4</v>
      </c>
      <c r="V114" s="246"/>
      <c r="W114" s="227"/>
      <c r="X114" s="247">
        <f t="shared" ref="X114:Z115" si="17">X115</f>
        <v>1861539</v>
      </c>
      <c r="Y114" s="247">
        <f>Y115</f>
        <v>1857945</v>
      </c>
      <c r="Z114" s="248">
        <f t="shared" si="17"/>
        <v>2215883</v>
      </c>
      <c r="AA114" s="8"/>
      <c r="AB114" s="3"/>
    </row>
    <row r="115" spans="1:28" ht="23.25" customHeight="1" x14ac:dyDescent="0.2">
      <c r="A115" s="21"/>
      <c r="B115" s="20"/>
      <c r="C115" s="110"/>
      <c r="D115" s="19"/>
      <c r="E115" s="18"/>
      <c r="F115" s="17"/>
      <c r="G115" s="17"/>
      <c r="H115" s="16"/>
      <c r="I115" s="647" t="s">
        <v>58</v>
      </c>
      <c r="J115" s="648"/>
      <c r="K115" s="648"/>
      <c r="L115" s="648"/>
      <c r="M115" s="649"/>
      <c r="N115" s="28">
        <v>616</v>
      </c>
      <c r="O115" s="27">
        <v>5</v>
      </c>
      <c r="P115" s="26">
        <v>3</v>
      </c>
      <c r="Q115" s="12" t="s">
        <v>56</v>
      </c>
      <c r="R115" s="24" t="s">
        <v>11</v>
      </c>
      <c r="S115" s="25" t="s">
        <v>55</v>
      </c>
      <c r="T115" s="24" t="s">
        <v>54</v>
      </c>
      <c r="U115" s="23" t="s">
        <v>53</v>
      </c>
      <c r="V115" s="234"/>
      <c r="W115" s="227"/>
      <c r="X115" s="235">
        <f>X116</f>
        <v>1861539</v>
      </c>
      <c r="Y115" s="235">
        <f t="shared" si="17"/>
        <v>1857945</v>
      </c>
      <c r="Z115" s="236">
        <f t="shared" si="17"/>
        <v>2215883</v>
      </c>
      <c r="AA115" s="8"/>
      <c r="AB115" s="3"/>
    </row>
    <row r="116" spans="1:28" ht="43.5" customHeight="1" x14ac:dyDescent="0.2">
      <c r="A116" s="21"/>
      <c r="B116" s="20"/>
      <c r="C116" s="110"/>
      <c r="D116" s="38"/>
      <c r="E116" s="37"/>
      <c r="F116" s="36"/>
      <c r="G116" s="36"/>
      <c r="H116" s="36"/>
      <c r="I116" s="35"/>
      <c r="J116" s="657" t="s">
        <v>57</v>
      </c>
      <c r="K116" s="657"/>
      <c r="L116" s="657"/>
      <c r="M116" s="658"/>
      <c r="N116" s="15">
        <v>616</v>
      </c>
      <c r="O116" s="14">
        <v>5</v>
      </c>
      <c r="P116" s="13">
        <v>3</v>
      </c>
      <c r="Q116" s="12" t="s">
        <v>56</v>
      </c>
      <c r="R116" s="10" t="s">
        <v>11</v>
      </c>
      <c r="S116" s="11" t="s">
        <v>55</v>
      </c>
      <c r="T116" s="10" t="s">
        <v>54</v>
      </c>
      <c r="U116" s="9" t="s">
        <v>53</v>
      </c>
      <c r="V116" s="237" t="s">
        <v>52</v>
      </c>
      <c r="W116" s="227"/>
      <c r="X116" s="238">
        <v>1861539</v>
      </c>
      <c r="Y116" s="238">
        <v>1857945</v>
      </c>
      <c r="Z116" s="239">
        <v>2215883</v>
      </c>
      <c r="AA116" s="8"/>
      <c r="AB116" s="3"/>
    </row>
    <row r="117" spans="1:28" ht="23.25" customHeight="1" x14ac:dyDescent="0.2">
      <c r="A117" s="21"/>
      <c r="B117" s="20"/>
      <c r="C117" s="110"/>
      <c r="D117" s="661" t="s">
        <v>51</v>
      </c>
      <c r="E117" s="662"/>
      <c r="F117" s="662"/>
      <c r="G117" s="662"/>
      <c r="H117" s="662"/>
      <c r="I117" s="662"/>
      <c r="J117" s="663"/>
      <c r="K117" s="663"/>
      <c r="L117" s="663"/>
      <c r="M117" s="664"/>
      <c r="N117" s="34">
        <v>616</v>
      </c>
      <c r="O117" s="33">
        <v>8</v>
      </c>
      <c r="P117" s="32" t="s">
        <v>1</v>
      </c>
      <c r="Q117" s="12" t="s">
        <v>1</v>
      </c>
      <c r="R117" s="117" t="s">
        <v>1</v>
      </c>
      <c r="S117" s="118" t="s">
        <v>1</v>
      </c>
      <c r="T117" s="117" t="s">
        <v>1</v>
      </c>
      <c r="U117" s="119" t="s">
        <v>1</v>
      </c>
      <c r="V117" s="249"/>
      <c r="W117" s="227"/>
      <c r="X117" s="250">
        <f>X118</f>
        <v>3505000</v>
      </c>
      <c r="Y117" s="250">
        <f>Y118</f>
        <v>3346000</v>
      </c>
      <c r="Z117" s="251">
        <f>Z118</f>
        <v>3346000</v>
      </c>
      <c r="AA117" s="8"/>
      <c r="AB117" s="3"/>
    </row>
    <row r="118" spans="1:28" ht="23.25" customHeight="1" x14ac:dyDescent="0.2">
      <c r="A118" s="21"/>
      <c r="B118" s="20"/>
      <c r="C118" s="110"/>
      <c r="D118" s="30"/>
      <c r="E118" s="653" t="s">
        <v>50</v>
      </c>
      <c r="F118" s="654"/>
      <c r="G118" s="654"/>
      <c r="H118" s="654"/>
      <c r="I118" s="654"/>
      <c r="J118" s="654"/>
      <c r="K118" s="654"/>
      <c r="L118" s="654"/>
      <c r="M118" s="665"/>
      <c r="N118" s="94">
        <v>616</v>
      </c>
      <c r="O118" s="95">
        <v>8</v>
      </c>
      <c r="P118" s="96">
        <v>1</v>
      </c>
      <c r="Q118" s="92" t="s">
        <v>1</v>
      </c>
      <c r="R118" s="97" t="s">
        <v>1</v>
      </c>
      <c r="S118" s="98" t="s">
        <v>1</v>
      </c>
      <c r="T118" s="97" t="s">
        <v>1</v>
      </c>
      <c r="U118" s="99" t="s">
        <v>1</v>
      </c>
      <c r="V118" s="230"/>
      <c r="W118" s="231"/>
      <c r="X118" s="232">
        <f t="shared" ref="X118:Z121" si="18">X119</f>
        <v>3505000</v>
      </c>
      <c r="Y118" s="232">
        <f t="shared" si="18"/>
        <v>3346000</v>
      </c>
      <c r="Z118" s="233">
        <f t="shared" si="18"/>
        <v>3346000</v>
      </c>
      <c r="AA118" s="8"/>
      <c r="AB118" s="3"/>
    </row>
    <row r="119" spans="1:28" ht="29.25" customHeight="1" x14ac:dyDescent="0.2">
      <c r="A119" s="21"/>
      <c r="B119" s="20"/>
      <c r="C119" s="110"/>
      <c r="D119" s="19"/>
      <c r="E119" s="29"/>
      <c r="F119" s="647" t="s">
        <v>641</v>
      </c>
      <c r="G119" s="648"/>
      <c r="H119" s="648"/>
      <c r="I119" s="648"/>
      <c r="J119" s="648"/>
      <c r="K119" s="648"/>
      <c r="L119" s="648"/>
      <c r="M119" s="649"/>
      <c r="N119" s="28">
        <v>616</v>
      </c>
      <c r="O119" s="27">
        <v>8</v>
      </c>
      <c r="P119" s="26">
        <v>1</v>
      </c>
      <c r="Q119" s="12" t="s">
        <v>49</v>
      </c>
      <c r="R119" s="24" t="s">
        <v>33</v>
      </c>
      <c r="S119" s="25" t="s">
        <v>6</v>
      </c>
      <c r="T119" s="24" t="s">
        <v>5</v>
      </c>
      <c r="U119" s="23" t="s">
        <v>4</v>
      </c>
      <c r="V119" s="234"/>
      <c r="W119" s="227"/>
      <c r="X119" s="235">
        <f>X124+X128+X130</f>
        <v>3505000</v>
      </c>
      <c r="Y119" s="235">
        <f>Y120+Y124</f>
        <v>3346000</v>
      </c>
      <c r="Z119" s="236">
        <f>Z120+Z124</f>
        <v>3346000</v>
      </c>
      <c r="AA119" s="8"/>
      <c r="AB119" s="3"/>
    </row>
    <row r="120" spans="1:28" ht="23.25" customHeight="1" x14ac:dyDescent="0.2">
      <c r="A120" s="21"/>
      <c r="B120" s="20"/>
      <c r="C120" s="110"/>
      <c r="D120" s="19"/>
      <c r="E120" s="18"/>
      <c r="F120" s="16"/>
      <c r="G120" s="647" t="s">
        <v>48</v>
      </c>
      <c r="H120" s="648"/>
      <c r="I120" s="648"/>
      <c r="J120" s="648"/>
      <c r="K120" s="648"/>
      <c r="L120" s="648"/>
      <c r="M120" s="649"/>
      <c r="N120" s="28">
        <v>616</v>
      </c>
      <c r="O120" s="27">
        <v>8</v>
      </c>
      <c r="P120" s="26">
        <v>1</v>
      </c>
      <c r="Q120" s="12" t="s">
        <v>47</v>
      </c>
      <c r="R120" s="24" t="s">
        <v>33</v>
      </c>
      <c r="S120" s="25" t="s">
        <v>42</v>
      </c>
      <c r="T120" s="24" t="s">
        <v>5</v>
      </c>
      <c r="U120" s="23" t="s">
        <v>4</v>
      </c>
      <c r="V120" s="234"/>
      <c r="W120" s="227"/>
      <c r="X120" s="235">
        <f t="shared" si="18"/>
        <v>0</v>
      </c>
      <c r="Y120" s="235"/>
      <c r="Z120" s="236">
        <f t="shared" si="18"/>
        <v>0</v>
      </c>
      <c r="AA120" s="8"/>
      <c r="AB120" s="3"/>
    </row>
    <row r="121" spans="1:28" ht="29.25" customHeight="1" x14ac:dyDescent="0.2">
      <c r="A121" s="21"/>
      <c r="B121" s="20"/>
      <c r="C121" s="110"/>
      <c r="D121" s="19"/>
      <c r="E121" s="18"/>
      <c r="F121" s="17"/>
      <c r="G121" s="16"/>
      <c r="H121" s="647" t="s">
        <v>46</v>
      </c>
      <c r="I121" s="648"/>
      <c r="J121" s="648"/>
      <c r="K121" s="648"/>
      <c r="L121" s="648"/>
      <c r="M121" s="649"/>
      <c r="N121" s="28">
        <v>616</v>
      </c>
      <c r="O121" s="27">
        <v>8</v>
      </c>
      <c r="P121" s="26">
        <v>1</v>
      </c>
      <c r="Q121" s="12" t="s">
        <v>45</v>
      </c>
      <c r="R121" s="24" t="s">
        <v>33</v>
      </c>
      <c r="S121" s="25" t="s">
        <v>42</v>
      </c>
      <c r="T121" s="24" t="s">
        <v>9</v>
      </c>
      <c r="U121" s="23" t="s">
        <v>4</v>
      </c>
      <c r="V121" s="234"/>
      <c r="W121" s="227"/>
      <c r="X121" s="235">
        <f t="shared" si="18"/>
        <v>0</v>
      </c>
      <c r="Y121" s="235">
        <f t="shared" si="18"/>
        <v>0</v>
      </c>
      <c r="Z121" s="236">
        <f t="shared" si="18"/>
        <v>0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18"/>
      <c r="F122" s="17"/>
      <c r="G122" s="17"/>
      <c r="H122" s="16"/>
      <c r="I122" s="647" t="s">
        <v>44</v>
      </c>
      <c r="J122" s="648"/>
      <c r="K122" s="648"/>
      <c r="L122" s="648"/>
      <c r="M122" s="649"/>
      <c r="N122" s="28">
        <v>616</v>
      </c>
      <c r="O122" s="27">
        <v>8</v>
      </c>
      <c r="P122" s="26">
        <v>1</v>
      </c>
      <c r="Q122" s="12" t="s">
        <v>43</v>
      </c>
      <c r="R122" s="24" t="s">
        <v>33</v>
      </c>
      <c r="S122" s="25" t="s">
        <v>42</v>
      </c>
      <c r="T122" s="24" t="s">
        <v>9</v>
      </c>
      <c r="U122" s="23" t="s">
        <v>41</v>
      </c>
      <c r="V122" s="234"/>
      <c r="W122" s="227"/>
      <c r="X122" s="235">
        <f>X123</f>
        <v>0</v>
      </c>
      <c r="Y122" s="235">
        <f>Y123</f>
        <v>0</v>
      </c>
      <c r="Z122" s="236">
        <f>Z123</f>
        <v>0</v>
      </c>
      <c r="AA122" s="8"/>
      <c r="AB122" s="3"/>
    </row>
    <row r="123" spans="1:28" ht="23.25" customHeight="1" x14ac:dyDescent="0.2">
      <c r="A123" s="21"/>
      <c r="B123" s="20"/>
      <c r="C123" s="110"/>
      <c r="D123" s="19"/>
      <c r="E123" s="18"/>
      <c r="F123" s="17"/>
      <c r="G123" s="36"/>
      <c r="H123" s="36"/>
      <c r="I123" s="35"/>
      <c r="J123" s="657" t="s">
        <v>35</v>
      </c>
      <c r="K123" s="657"/>
      <c r="L123" s="657"/>
      <c r="M123" s="658"/>
      <c r="N123" s="15">
        <v>616</v>
      </c>
      <c r="O123" s="14">
        <v>8</v>
      </c>
      <c r="P123" s="13">
        <v>1</v>
      </c>
      <c r="Q123" s="12" t="s">
        <v>43</v>
      </c>
      <c r="R123" s="10" t="s">
        <v>33</v>
      </c>
      <c r="S123" s="11" t="s">
        <v>42</v>
      </c>
      <c r="T123" s="10" t="s">
        <v>9</v>
      </c>
      <c r="U123" s="9" t="s">
        <v>41</v>
      </c>
      <c r="V123" s="237" t="s">
        <v>30</v>
      </c>
      <c r="W123" s="227"/>
      <c r="X123" s="238"/>
      <c r="Y123" s="238"/>
      <c r="Z123" s="239"/>
      <c r="AA123" s="8"/>
      <c r="AB123" s="3"/>
    </row>
    <row r="124" spans="1:28" ht="23.25" customHeight="1" x14ac:dyDescent="0.2">
      <c r="A124" s="21"/>
      <c r="B124" s="20"/>
      <c r="C124" s="110"/>
      <c r="D124" s="19"/>
      <c r="E124" s="18"/>
      <c r="F124" s="17"/>
      <c r="G124" s="647" t="s">
        <v>40</v>
      </c>
      <c r="H124" s="648"/>
      <c r="I124" s="648"/>
      <c r="J124" s="659"/>
      <c r="K124" s="659"/>
      <c r="L124" s="659"/>
      <c r="M124" s="660"/>
      <c r="N124" s="42">
        <v>616</v>
      </c>
      <c r="O124" s="41">
        <v>8</v>
      </c>
      <c r="P124" s="40">
        <v>1</v>
      </c>
      <c r="Q124" s="12" t="s">
        <v>39</v>
      </c>
      <c r="R124" s="114" t="s">
        <v>33</v>
      </c>
      <c r="S124" s="115" t="s">
        <v>32</v>
      </c>
      <c r="T124" s="114" t="s">
        <v>5</v>
      </c>
      <c r="U124" s="116" t="s">
        <v>4</v>
      </c>
      <c r="V124" s="246"/>
      <c r="W124" s="227"/>
      <c r="X124" s="235">
        <f t="shared" ref="X124:Z125" si="19">X125</f>
        <v>3336000</v>
      </c>
      <c r="Y124" s="235">
        <f t="shared" si="19"/>
        <v>3346000</v>
      </c>
      <c r="Z124" s="236">
        <f t="shared" si="19"/>
        <v>3346000</v>
      </c>
      <c r="AA124" s="8"/>
      <c r="AB124" s="3"/>
    </row>
    <row r="125" spans="1:28" ht="29.25" customHeight="1" x14ac:dyDescent="0.2">
      <c r="A125" s="21"/>
      <c r="B125" s="20"/>
      <c r="C125" s="110"/>
      <c r="D125" s="19"/>
      <c r="E125" s="18"/>
      <c r="F125" s="17"/>
      <c r="G125" s="16"/>
      <c r="H125" s="647" t="s">
        <v>38</v>
      </c>
      <c r="I125" s="648"/>
      <c r="J125" s="648"/>
      <c r="K125" s="648"/>
      <c r="L125" s="648"/>
      <c r="M125" s="649"/>
      <c r="N125" s="28">
        <v>616</v>
      </c>
      <c r="O125" s="27">
        <v>8</v>
      </c>
      <c r="P125" s="26">
        <v>1</v>
      </c>
      <c r="Q125" s="12" t="s">
        <v>37</v>
      </c>
      <c r="R125" s="24" t="s">
        <v>33</v>
      </c>
      <c r="S125" s="25" t="s">
        <v>32</v>
      </c>
      <c r="T125" s="24" t="s">
        <v>9</v>
      </c>
      <c r="U125" s="23" t="s">
        <v>4</v>
      </c>
      <c r="V125" s="234"/>
      <c r="W125" s="227"/>
      <c r="X125" s="235">
        <f t="shared" si="19"/>
        <v>3336000</v>
      </c>
      <c r="Y125" s="235">
        <f t="shared" si="19"/>
        <v>3346000</v>
      </c>
      <c r="Z125" s="236">
        <f t="shared" si="19"/>
        <v>3346000</v>
      </c>
      <c r="AA125" s="8"/>
      <c r="AB125" s="3"/>
    </row>
    <row r="126" spans="1:28" ht="23.25" customHeight="1" x14ac:dyDescent="0.2">
      <c r="A126" s="21"/>
      <c r="B126" s="20"/>
      <c r="C126" s="110"/>
      <c r="D126" s="19"/>
      <c r="E126" s="18"/>
      <c r="F126" s="17"/>
      <c r="G126" s="17"/>
      <c r="H126" s="16"/>
      <c r="I126" s="647" t="s">
        <v>36</v>
      </c>
      <c r="J126" s="648"/>
      <c r="K126" s="648"/>
      <c r="L126" s="648"/>
      <c r="M126" s="649"/>
      <c r="N126" s="28">
        <v>616</v>
      </c>
      <c r="O126" s="27">
        <v>8</v>
      </c>
      <c r="P126" s="26">
        <v>1</v>
      </c>
      <c r="Q126" s="12" t="s">
        <v>34</v>
      </c>
      <c r="R126" s="24" t="s">
        <v>33</v>
      </c>
      <c r="S126" s="25" t="s">
        <v>32</v>
      </c>
      <c r="T126" s="24" t="s">
        <v>9</v>
      </c>
      <c r="U126" s="23" t="s">
        <v>31</v>
      </c>
      <c r="V126" s="234"/>
      <c r="W126" s="227"/>
      <c r="X126" s="235">
        <f>X127</f>
        <v>3336000</v>
      </c>
      <c r="Y126" s="235">
        <f>Y127</f>
        <v>3346000</v>
      </c>
      <c r="Z126" s="236">
        <f>Z127</f>
        <v>3346000</v>
      </c>
      <c r="AA126" s="8"/>
      <c r="AB126" s="3"/>
    </row>
    <row r="127" spans="1:28" ht="23.25" customHeight="1" x14ac:dyDescent="0.2">
      <c r="A127" s="21"/>
      <c r="B127" s="20"/>
      <c r="C127" s="110"/>
      <c r="D127" s="573"/>
      <c r="E127" s="37"/>
      <c r="F127" s="572"/>
      <c r="G127" s="572"/>
      <c r="H127" s="574"/>
      <c r="I127" s="574"/>
      <c r="J127" s="571"/>
      <c r="K127" s="571"/>
      <c r="L127" s="571"/>
      <c r="M127" s="572" t="s">
        <v>35</v>
      </c>
      <c r="N127" s="28">
        <v>616</v>
      </c>
      <c r="O127" s="27">
        <v>8</v>
      </c>
      <c r="P127" s="26">
        <v>1</v>
      </c>
      <c r="Q127" s="12"/>
      <c r="R127" s="24">
        <v>81</v>
      </c>
      <c r="S127" s="25">
        <v>2</v>
      </c>
      <c r="T127" s="24">
        <v>1</v>
      </c>
      <c r="U127" s="23">
        <v>70011</v>
      </c>
      <c r="V127" s="585">
        <v>610</v>
      </c>
      <c r="W127" s="584"/>
      <c r="X127" s="244">
        <v>3336000</v>
      </c>
      <c r="Y127" s="244">
        <v>3346000</v>
      </c>
      <c r="Z127" s="245">
        <v>3346000</v>
      </c>
      <c r="AA127" s="8"/>
      <c r="AB127" s="3"/>
    </row>
    <row r="128" spans="1:28" ht="28.5" customHeight="1" x14ac:dyDescent="0.2">
      <c r="A128" s="21"/>
      <c r="B128" s="20"/>
      <c r="C128" s="110"/>
      <c r="D128" s="573"/>
      <c r="E128" s="37"/>
      <c r="F128" s="572"/>
      <c r="G128" s="572"/>
      <c r="H128" s="574"/>
      <c r="I128" s="574"/>
      <c r="J128" s="571"/>
      <c r="K128" s="571"/>
      <c r="L128" s="571"/>
      <c r="M128" s="572" t="s">
        <v>712</v>
      </c>
      <c r="N128" s="28">
        <v>616</v>
      </c>
      <c r="O128" s="27">
        <v>8</v>
      </c>
      <c r="P128" s="26">
        <v>1</v>
      </c>
      <c r="Q128" s="12"/>
      <c r="R128" s="24">
        <v>81</v>
      </c>
      <c r="S128" s="25">
        <v>2</v>
      </c>
      <c r="T128" s="24">
        <v>1</v>
      </c>
      <c r="U128" s="23">
        <v>60130</v>
      </c>
      <c r="V128" s="234"/>
      <c r="W128" s="227"/>
      <c r="X128" s="235">
        <f>X129</f>
        <v>159000</v>
      </c>
      <c r="Y128" s="235"/>
      <c r="Z128" s="236"/>
      <c r="AA128" s="8"/>
      <c r="AB128" s="3"/>
    </row>
    <row r="129" spans="1:28" ht="23.25" customHeight="1" x14ac:dyDescent="0.2">
      <c r="A129" s="21"/>
      <c r="B129" s="20"/>
      <c r="C129" s="110"/>
      <c r="D129" s="573"/>
      <c r="E129" s="37"/>
      <c r="F129" s="572"/>
      <c r="G129" s="572"/>
      <c r="H129" s="574"/>
      <c r="I129" s="574"/>
      <c r="J129" s="571"/>
      <c r="K129" s="571"/>
      <c r="L129" s="571"/>
      <c r="M129" s="572" t="s">
        <v>35</v>
      </c>
      <c r="N129" s="28">
        <v>616</v>
      </c>
      <c r="O129" s="27">
        <v>8</v>
      </c>
      <c r="P129" s="26">
        <v>1</v>
      </c>
      <c r="Q129" s="12"/>
      <c r="R129" s="24">
        <v>81</v>
      </c>
      <c r="S129" s="25">
        <v>2</v>
      </c>
      <c r="T129" s="24">
        <v>1</v>
      </c>
      <c r="U129" s="23">
        <v>60130</v>
      </c>
      <c r="V129" s="585">
        <v>610</v>
      </c>
      <c r="W129" s="584"/>
      <c r="X129" s="244">
        <v>159000</v>
      </c>
      <c r="Y129" s="244"/>
      <c r="Z129" s="245"/>
      <c r="AA129" s="8"/>
      <c r="AB129" s="3"/>
    </row>
    <row r="130" spans="1:28" ht="23.25" customHeight="1" x14ac:dyDescent="0.2">
      <c r="A130" s="21"/>
      <c r="B130" s="20"/>
      <c r="C130" s="110"/>
      <c r="D130" s="573"/>
      <c r="E130" s="37"/>
      <c r="F130" s="572"/>
      <c r="G130" s="572"/>
      <c r="H130" s="574"/>
      <c r="I130" s="574"/>
      <c r="J130" s="571"/>
      <c r="K130" s="571"/>
      <c r="L130" s="571"/>
      <c r="M130" s="572" t="s">
        <v>713</v>
      </c>
      <c r="N130" s="28">
        <v>616</v>
      </c>
      <c r="O130" s="27">
        <v>8</v>
      </c>
      <c r="P130" s="26">
        <v>1</v>
      </c>
      <c r="Q130" s="12"/>
      <c r="R130" s="24">
        <v>81</v>
      </c>
      <c r="S130" s="25">
        <v>2</v>
      </c>
      <c r="T130" s="24">
        <v>1</v>
      </c>
      <c r="U130" s="23">
        <v>95555</v>
      </c>
      <c r="V130" s="234"/>
      <c r="W130" s="227"/>
      <c r="X130" s="235">
        <f>X131</f>
        <v>10000</v>
      </c>
      <c r="Y130" s="235"/>
      <c r="Z130" s="236"/>
      <c r="AA130" s="8"/>
      <c r="AB130" s="3"/>
    </row>
    <row r="131" spans="1:28" ht="23.25" customHeight="1" x14ac:dyDescent="0.2">
      <c r="A131" s="21"/>
      <c r="B131" s="20"/>
      <c r="C131" s="110"/>
      <c r="D131" s="573"/>
      <c r="E131" s="37"/>
      <c r="F131" s="572"/>
      <c r="G131" s="572"/>
      <c r="H131" s="574"/>
      <c r="I131" s="574"/>
      <c r="J131" s="571"/>
      <c r="K131" s="571"/>
      <c r="L131" s="571"/>
      <c r="M131" s="572" t="s">
        <v>35</v>
      </c>
      <c r="N131" s="28">
        <v>616</v>
      </c>
      <c r="O131" s="27">
        <v>8</v>
      </c>
      <c r="P131" s="26">
        <v>1</v>
      </c>
      <c r="Q131" s="12"/>
      <c r="R131" s="24">
        <v>81</v>
      </c>
      <c r="S131" s="25">
        <v>2</v>
      </c>
      <c r="T131" s="24">
        <v>1</v>
      </c>
      <c r="U131" s="23">
        <v>95555</v>
      </c>
      <c r="V131" s="585" t="s">
        <v>30</v>
      </c>
      <c r="W131" s="584"/>
      <c r="X131" s="244">
        <v>10000</v>
      </c>
      <c r="Y131" s="244"/>
      <c r="Z131" s="245"/>
      <c r="AA131" s="8"/>
      <c r="AB131" s="3"/>
    </row>
    <row r="132" spans="1:28" ht="23.25" customHeight="1" x14ac:dyDescent="0.2">
      <c r="A132" s="21"/>
      <c r="B132" s="20"/>
      <c r="C132" s="110"/>
      <c r="D132" s="661" t="s">
        <v>29</v>
      </c>
      <c r="E132" s="662"/>
      <c r="F132" s="662"/>
      <c r="G132" s="662"/>
      <c r="H132" s="662"/>
      <c r="I132" s="662"/>
      <c r="J132" s="663"/>
      <c r="K132" s="663"/>
      <c r="L132" s="663"/>
      <c r="M132" s="664"/>
      <c r="N132" s="34">
        <v>616</v>
      </c>
      <c r="O132" s="33">
        <v>10</v>
      </c>
      <c r="P132" s="32" t="s">
        <v>1</v>
      </c>
      <c r="Q132" s="12" t="s">
        <v>1</v>
      </c>
      <c r="R132" s="117" t="s">
        <v>1</v>
      </c>
      <c r="S132" s="118" t="s">
        <v>1</v>
      </c>
      <c r="T132" s="117" t="s">
        <v>1</v>
      </c>
      <c r="U132" s="119" t="s">
        <v>1</v>
      </c>
      <c r="V132" s="249"/>
      <c r="W132" s="227"/>
      <c r="X132" s="250">
        <f>X133+X139</f>
        <v>376526</v>
      </c>
      <c r="Y132" s="250">
        <f>Y133+Y139</f>
        <v>376526</v>
      </c>
      <c r="Z132" s="251">
        <f>Z133+Z139</f>
        <v>376526</v>
      </c>
      <c r="AA132" s="8"/>
      <c r="AB132" s="3"/>
    </row>
    <row r="133" spans="1:28" ht="23.25" customHeight="1" x14ac:dyDescent="0.2">
      <c r="A133" s="21"/>
      <c r="B133" s="20"/>
      <c r="C133" s="110"/>
      <c r="D133" s="30"/>
      <c r="E133" s="653" t="s">
        <v>28</v>
      </c>
      <c r="F133" s="654"/>
      <c r="G133" s="654"/>
      <c r="H133" s="654"/>
      <c r="I133" s="654"/>
      <c r="J133" s="654"/>
      <c r="K133" s="654"/>
      <c r="L133" s="654"/>
      <c r="M133" s="665"/>
      <c r="N133" s="94">
        <v>616</v>
      </c>
      <c r="O133" s="95">
        <v>10</v>
      </c>
      <c r="P133" s="96">
        <v>1</v>
      </c>
      <c r="Q133" s="92" t="s">
        <v>1</v>
      </c>
      <c r="R133" s="97" t="s">
        <v>1</v>
      </c>
      <c r="S133" s="98" t="s">
        <v>1</v>
      </c>
      <c r="T133" s="97" t="s">
        <v>1</v>
      </c>
      <c r="U133" s="99" t="s">
        <v>1</v>
      </c>
      <c r="V133" s="230"/>
      <c r="W133" s="231"/>
      <c r="X133" s="232">
        <f t="shared" ref="X133:Z136" si="20">X134</f>
        <v>376526</v>
      </c>
      <c r="Y133" s="232">
        <f t="shared" si="20"/>
        <v>376526</v>
      </c>
      <c r="Z133" s="233">
        <f t="shared" si="20"/>
        <v>376526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29"/>
      <c r="F134" s="647" t="s">
        <v>137</v>
      </c>
      <c r="G134" s="648"/>
      <c r="H134" s="648"/>
      <c r="I134" s="648"/>
      <c r="J134" s="648"/>
      <c r="K134" s="648"/>
      <c r="L134" s="648"/>
      <c r="M134" s="649"/>
      <c r="N134" s="28">
        <v>616</v>
      </c>
      <c r="O134" s="27">
        <v>10</v>
      </c>
      <c r="P134" s="26">
        <v>1</v>
      </c>
      <c r="Q134" s="12" t="s">
        <v>19</v>
      </c>
      <c r="R134" s="24">
        <v>75</v>
      </c>
      <c r="S134" s="25" t="s">
        <v>6</v>
      </c>
      <c r="T134" s="24" t="s">
        <v>5</v>
      </c>
      <c r="U134" s="23" t="s">
        <v>4</v>
      </c>
      <c r="V134" s="234"/>
      <c r="W134" s="227"/>
      <c r="X134" s="235">
        <f t="shared" si="20"/>
        <v>376526</v>
      </c>
      <c r="Y134" s="235">
        <f t="shared" si="20"/>
        <v>376526</v>
      </c>
      <c r="Z134" s="236">
        <f t="shared" si="20"/>
        <v>376526</v>
      </c>
      <c r="AA134" s="8"/>
      <c r="AB134" s="3"/>
    </row>
    <row r="135" spans="1:28" ht="21.75" customHeight="1" x14ac:dyDescent="0.2">
      <c r="A135" s="21"/>
      <c r="B135" s="20"/>
      <c r="C135" s="110"/>
      <c r="D135" s="19"/>
      <c r="E135" s="18"/>
      <c r="F135" s="16"/>
      <c r="G135" s="647" t="s">
        <v>608</v>
      </c>
      <c r="H135" s="648"/>
      <c r="I135" s="648"/>
      <c r="J135" s="648"/>
      <c r="K135" s="648"/>
      <c r="L135" s="648"/>
      <c r="M135" s="649"/>
      <c r="N135" s="28">
        <v>616</v>
      </c>
      <c r="O135" s="27">
        <v>10</v>
      </c>
      <c r="P135" s="26">
        <v>1</v>
      </c>
      <c r="Q135" s="12" t="s">
        <v>27</v>
      </c>
      <c r="R135" s="24">
        <v>75</v>
      </c>
      <c r="S135" s="25">
        <v>0</v>
      </c>
      <c r="T135" s="24" t="s">
        <v>5</v>
      </c>
      <c r="U135" s="23" t="s">
        <v>4</v>
      </c>
      <c r="V135" s="234"/>
      <c r="W135" s="227"/>
      <c r="X135" s="235">
        <f t="shared" si="20"/>
        <v>376526</v>
      </c>
      <c r="Y135" s="235">
        <f t="shared" si="20"/>
        <v>376526</v>
      </c>
      <c r="Z135" s="236">
        <f t="shared" si="20"/>
        <v>376526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7"/>
      <c r="G136" s="16"/>
      <c r="H136" s="647" t="s">
        <v>25</v>
      </c>
      <c r="I136" s="648"/>
      <c r="J136" s="648"/>
      <c r="K136" s="648"/>
      <c r="L136" s="648"/>
      <c r="M136" s="649"/>
      <c r="N136" s="28">
        <v>616</v>
      </c>
      <c r="O136" s="27">
        <v>10</v>
      </c>
      <c r="P136" s="26">
        <v>1</v>
      </c>
      <c r="Q136" s="12" t="s">
        <v>26</v>
      </c>
      <c r="R136" s="24">
        <v>75</v>
      </c>
      <c r="S136" s="25">
        <v>0</v>
      </c>
      <c r="T136" s="24">
        <v>0</v>
      </c>
      <c r="U136" s="23">
        <v>20001</v>
      </c>
      <c r="V136" s="234"/>
      <c r="W136" s="227"/>
      <c r="X136" s="235">
        <f t="shared" si="20"/>
        <v>376526</v>
      </c>
      <c r="Y136" s="235">
        <f t="shared" si="20"/>
        <v>376526</v>
      </c>
      <c r="Z136" s="236">
        <f t="shared" si="20"/>
        <v>376526</v>
      </c>
      <c r="AA136" s="8"/>
      <c r="AB136" s="3"/>
    </row>
    <row r="137" spans="1:28" ht="29.25" customHeight="1" x14ac:dyDescent="0.2">
      <c r="A137" s="21"/>
      <c r="B137" s="20"/>
      <c r="C137" s="110"/>
      <c r="D137" s="19"/>
      <c r="E137" s="18"/>
      <c r="F137" s="17"/>
      <c r="G137" s="17"/>
      <c r="H137" s="16"/>
      <c r="I137" s="647" t="s">
        <v>25</v>
      </c>
      <c r="J137" s="648"/>
      <c r="K137" s="648"/>
      <c r="L137" s="648"/>
      <c r="M137" s="649"/>
      <c r="N137" s="28">
        <v>616</v>
      </c>
      <c r="O137" s="27">
        <v>10</v>
      </c>
      <c r="P137" s="26">
        <v>1</v>
      </c>
      <c r="Q137" s="12" t="s">
        <v>23</v>
      </c>
      <c r="R137" s="24">
        <v>75</v>
      </c>
      <c r="S137" s="25">
        <v>0</v>
      </c>
      <c r="T137" s="24">
        <v>0</v>
      </c>
      <c r="U137" s="23">
        <v>20001</v>
      </c>
      <c r="V137" s="234"/>
      <c r="W137" s="227"/>
      <c r="X137" s="235">
        <f>X138</f>
        <v>376526</v>
      </c>
      <c r="Y137" s="235">
        <f>Y138</f>
        <v>376526</v>
      </c>
      <c r="Z137" s="236">
        <f>Z138</f>
        <v>376526</v>
      </c>
      <c r="AA137" s="8"/>
      <c r="AB137" s="3"/>
    </row>
    <row r="138" spans="1:28" ht="29.25" customHeight="1" x14ac:dyDescent="0.2">
      <c r="A138" s="21"/>
      <c r="B138" s="20"/>
      <c r="C138" s="110"/>
      <c r="D138" s="19"/>
      <c r="E138" s="37"/>
      <c r="F138" s="36"/>
      <c r="G138" s="36"/>
      <c r="H138" s="36"/>
      <c r="I138" s="35"/>
      <c r="J138" s="657" t="s">
        <v>24</v>
      </c>
      <c r="K138" s="657"/>
      <c r="L138" s="657"/>
      <c r="M138" s="658"/>
      <c r="N138" s="15">
        <v>616</v>
      </c>
      <c r="O138" s="14">
        <v>10</v>
      </c>
      <c r="P138" s="13">
        <v>1</v>
      </c>
      <c r="Q138" s="12" t="s">
        <v>23</v>
      </c>
      <c r="R138" s="10">
        <v>75</v>
      </c>
      <c r="S138" s="11">
        <v>0</v>
      </c>
      <c r="T138" s="10">
        <v>0</v>
      </c>
      <c r="U138" s="9">
        <v>20001</v>
      </c>
      <c r="V138" s="237" t="s">
        <v>22</v>
      </c>
      <c r="W138" s="227"/>
      <c r="X138" s="238">
        <v>376526</v>
      </c>
      <c r="Y138" s="238">
        <v>376526</v>
      </c>
      <c r="Z138" s="239">
        <v>376526</v>
      </c>
      <c r="AA138" s="8"/>
      <c r="AB138" s="3"/>
    </row>
    <row r="139" spans="1:28" ht="23.25" customHeight="1" x14ac:dyDescent="0.2">
      <c r="A139" s="21"/>
      <c r="B139" s="20"/>
      <c r="C139" s="110"/>
      <c r="D139" s="19"/>
      <c r="E139" s="653" t="s">
        <v>21</v>
      </c>
      <c r="F139" s="654"/>
      <c r="G139" s="654"/>
      <c r="H139" s="654"/>
      <c r="I139" s="654"/>
      <c r="J139" s="655"/>
      <c r="K139" s="655"/>
      <c r="L139" s="655"/>
      <c r="M139" s="656"/>
      <c r="N139" s="89">
        <v>616</v>
      </c>
      <c r="O139" s="90">
        <v>10</v>
      </c>
      <c r="P139" s="91">
        <v>3</v>
      </c>
      <c r="Q139" s="92" t="s">
        <v>1</v>
      </c>
      <c r="R139" s="111" t="s">
        <v>1</v>
      </c>
      <c r="S139" s="112" t="s">
        <v>1</v>
      </c>
      <c r="T139" s="111" t="s">
        <v>1</v>
      </c>
      <c r="U139" s="113" t="s">
        <v>1</v>
      </c>
      <c r="V139" s="240"/>
      <c r="W139" s="231"/>
      <c r="X139" s="232">
        <f t="shared" ref="X139:Z142" si="21">X140</f>
        <v>0</v>
      </c>
      <c r="Y139" s="232">
        <f t="shared" si="21"/>
        <v>0</v>
      </c>
      <c r="Z139" s="233">
        <f t="shared" si="21"/>
        <v>0</v>
      </c>
      <c r="AA139" s="8"/>
      <c r="AB139" s="3"/>
    </row>
    <row r="140" spans="1:28" ht="77.25" customHeight="1" x14ac:dyDescent="0.2">
      <c r="A140" s="21"/>
      <c r="B140" s="20"/>
      <c r="C140" s="110"/>
      <c r="D140" s="19"/>
      <c r="E140" s="29"/>
      <c r="F140" s="647" t="s">
        <v>640</v>
      </c>
      <c r="G140" s="648"/>
      <c r="H140" s="648"/>
      <c r="I140" s="648"/>
      <c r="J140" s="648"/>
      <c r="K140" s="648"/>
      <c r="L140" s="648"/>
      <c r="M140" s="649"/>
      <c r="N140" s="28">
        <v>616</v>
      </c>
      <c r="O140" s="27">
        <v>10</v>
      </c>
      <c r="P140" s="26">
        <v>3</v>
      </c>
      <c r="Q140" s="12" t="s">
        <v>19</v>
      </c>
      <c r="R140" s="24" t="s">
        <v>11</v>
      </c>
      <c r="S140" s="25" t="s">
        <v>6</v>
      </c>
      <c r="T140" s="24" t="s">
        <v>5</v>
      </c>
      <c r="U140" s="23" t="s">
        <v>4</v>
      </c>
      <c r="V140" s="234"/>
      <c r="W140" s="227"/>
      <c r="X140" s="235">
        <f t="shared" si="21"/>
        <v>0</v>
      </c>
      <c r="Y140" s="235">
        <f t="shared" si="21"/>
        <v>0</v>
      </c>
      <c r="Z140" s="236">
        <f t="shared" si="21"/>
        <v>0</v>
      </c>
      <c r="AA140" s="8"/>
      <c r="AB140" s="3"/>
    </row>
    <row r="141" spans="1:28" ht="29.25" customHeight="1" x14ac:dyDescent="0.2">
      <c r="A141" s="21"/>
      <c r="B141" s="20"/>
      <c r="C141" s="110"/>
      <c r="D141" s="19"/>
      <c r="E141" s="18"/>
      <c r="F141" s="16"/>
      <c r="G141" s="647" t="s">
        <v>18</v>
      </c>
      <c r="H141" s="648"/>
      <c r="I141" s="648"/>
      <c r="J141" s="648"/>
      <c r="K141" s="648"/>
      <c r="L141" s="648"/>
      <c r="M141" s="649"/>
      <c r="N141" s="28">
        <v>616</v>
      </c>
      <c r="O141" s="27">
        <v>10</v>
      </c>
      <c r="P141" s="26">
        <v>3</v>
      </c>
      <c r="Q141" s="12" t="s">
        <v>17</v>
      </c>
      <c r="R141" s="24" t="s">
        <v>11</v>
      </c>
      <c r="S141" s="25" t="s">
        <v>10</v>
      </c>
      <c r="T141" s="24" t="s">
        <v>5</v>
      </c>
      <c r="U141" s="23" t="s">
        <v>4</v>
      </c>
      <c r="V141" s="234"/>
      <c r="W141" s="227"/>
      <c r="X141" s="235">
        <f t="shared" si="21"/>
        <v>0</v>
      </c>
      <c r="Y141" s="235">
        <f t="shared" si="21"/>
        <v>0</v>
      </c>
      <c r="Z141" s="236">
        <f t="shared" si="21"/>
        <v>0</v>
      </c>
      <c r="AA141" s="8"/>
      <c r="AB141" s="3"/>
    </row>
    <row r="142" spans="1:28" ht="75" customHeight="1" x14ac:dyDescent="0.2">
      <c r="A142" s="21"/>
      <c r="B142" s="20"/>
      <c r="C142" s="110"/>
      <c r="D142" s="19"/>
      <c r="E142" s="18"/>
      <c r="F142" s="17"/>
      <c r="G142" s="16"/>
      <c r="H142" s="647" t="s">
        <v>16</v>
      </c>
      <c r="I142" s="648"/>
      <c r="J142" s="648"/>
      <c r="K142" s="648"/>
      <c r="L142" s="648"/>
      <c r="M142" s="649"/>
      <c r="N142" s="28">
        <v>616</v>
      </c>
      <c r="O142" s="27">
        <v>10</v>
      </c>
      <c r="P142" s="26">
        <v>3</v>
      </c>
      <c r="Q142" s="12" t="s">
        <v>15</v>
      </c>
      <c r="R142" s="24" t="s">
        <v>11</v>
      </c>
      <c r="S142" s="25" t="s">
        <v>10</v>
      </c>
      <c r="T142" s="24" t="s">
        <v>9</v>
      </c>
      <c r="U142" s="23" t="s">
        <v>4</v>
      </c>
      <c r="V142" s="234"/>
      <c r="W142" s="227"/>
      <c r="X142" s="235">
        <f t="shared" si="21"/>
        <v>0</v>
      </c>
      <c r="Y142" s="235">
        <f t="shared" si="21"/>
        <v>0</v>
      </c>
      <c r="Z142" s="236">
        <f t="shared" si="21"/>
        <v>0</v>
      </c>
      <c r="AA142" s="8"/>
      <c r="AB142" s="3"/>
    </row>
    <row r="143" spans="1:28" ht="15.75" x14ac:dyDescent="0.2">
      <c r="A143" s="21"/>
      <c r="B143" s="20"/>
      <c r="C143" s="110"/>
      <c r="D143" s="19"/>
      <c r="E143" s="18"/>
      <c r="F143" s="17"/>
      <c r="G143" s="17"/>
      <c r="H143" s="16"/>
      <c r="I143" s="647" t="s">
        <v>14</v>
      </c>
      <c r="J143" s="648"/>
      <c r="K143" s="648"/>
      <c r="L143" s="648"/>
      <c r="M143" s="649"/>
      <c r="N143" s="28">
        <v>616</v>
      </c>
      <c r="O143" s="27">
        <v>10</v>
      </c>
      <c r="P143" s="26">
        <v>3</v>
      </c>
      <c r="Q143" s="12" t="s">
        <v>12</v>
      </c>
      <c r="R143" s="24" t="s">
        <v>11</v>
      </c>
      <c r="S143" s="25" t="s">
        <v>10</v>
      </c>
      <c r="T143" s="24" t="s">
        <v>9</v>
      </c>
      <c r="U143" s="23" t="s">
        <v>656</v>
      </c>
      <c r="V143" s="234"/>
      <c r="W143" s="227"/>
      <c r="X143" s="235">
        <f>X144</f>
        <v>0</v>
      </c>
      <c r="Y143" s="235">
        <f>Y144</f>
        <v>0</v>
      </c>
      <c r="Z143" s="236">
        <f>Z144</f>
        <v>0</v>
      </c>
      <c r="AA143" s="8"/>
      <c r="AB143" s="3"/>
    </row>
    <row r="144" spans="1:28" ht="15.75" x14ac:dyDescent="0.2">
      <c r="A144" s="21"/>
      <c r="B144" s="20"/>
      <c r="C144" s="110"/>
      <c r="D144" s="38"/>
      <c r="E144" s="37"/>
      <c r="F144" s="36"/>
      <c r="G144" s="36"/>
      <c r="H144" s="36"/>
      <c r="I144" s="35"/>
      <c r="J144" s="657" t="s">
        <v>13</v>
      </c>
      <c r="K144" s="657"/>
      <c r="L144" s="657"/>
      <c r="M144" s="658"/>
      <c r="N144" s="15">
        <v>616</v>
      </c>
      <c r="O144" s="14">
        <v>10</v>
      </c>
      <c r="P144" s="13">
        <v>3</v>
      </c>
      <c r="Q144" s="12" t="s">
        <v>12</v>
      </c>
      <c r="R144" s="10" t="s">
        <v>11</v>
      </c>
      <c r="S144" s="11" t="s">
        <v>10</v>
      </c>
      <c r="T144" s="10" t="s">
        <v>9</v>
      </c>
      <c r="U144" s="9" t="s">
        <v>656</v>
      </c>
      <c r="V144" s="237" t="s">
        <v>7</v>
      </c>
      <c r="W144" s="227"/>
      <c r="X144" s="238"/>
      <c r="Y144" s="238"/>
      <c r="Z144" s="239"/>
      <c r="AA144" s="8"/>
      <c r="AB144" s="3"/>
    </row>
    <row r="145" spans="1:28" ht="15.75" x14ac:dyDescent="0.2">
      <c r="A145" s="21"/>
      <c r="B145" s="20"/>
      <c r="C145" s="110"/>
      <c r="D145" s="404"/>
      <c r="E145" s="37"/>
      <c r="F145" s="402"/>
      <c r="G145" s="402"/>
      <c r="H145" s="402"/>
      <c r="I145" s="403"/>
      <c r="J145" s="85"/>
      <c r="K145" s="85"/>
      <c r="L145" s="86"/>
      <c r="M145" s="167" t="s">
        <v>582</v>
      </c>
      <c r="N145" s="406">
        <v>616</v>
      </c>
      <c r="O145" s="14">
        <v>11</v>
      </c>
      <c r="P145" s="13"/>
      <c r="Q145" s="12"/>
      <c r="R145" s="10"/>
      <c r="S145" s="11"/>
      <c r="T145" s="10"/>
      <c r="U145" s="9"/>
      <c r="V145" s="255"/>
      <c r="W145" s="465"/>
      <c r="X145" s="466">
        <f>X148</f>
        <v>225000</v>
      </c>
      <c r="Y145" s="466">
        <f>Y148</f>
        <v>200000</v>
      </c>
      <c r="Z145" s="257">
        <f>Z148</f>
        <v>225000</v>
      </c>
      <c r="AA145" s="8"/>
      <c r="AB145" s="3"/>
    </row>
    <row r="146" spans="1:28" ht="84" customHeight="1" x14ac:dyDescent="0.2">
      <c r="A146" s="21"/>
      <c r="B146" s="20"/>
      <c r="C146" s="110"/>
      <c r="D146" s="510"/>
      <c r="E146" s="37"/>
      <c r="F146" s="508"/>
      <c r="G146" s="508"/>
      <c r="H146" s="508"/>
      <c r="I146" s="509"/>
      <c r="J146" s="85"/>
      <c r="K146" s="85"/>
      <c r="L146" s="86"/>
      <c r="M146" s="507" t="s">
        <v>640</v>
      </c>
      <c r="N146" s="511"/>
      <c r="O146" s="505"/>
      <c r="P146" s="13"/>
      <c r="Q146" s="12"/>
      <c r="R146" s="506"/>
      <c r="S146" s="11"/>
      <c r="T146" s="506"/>
      <c r="U146" s="9"/>
      <c r="V146" s="255"/>
      <c r="W146" s="465"/>
      <c r="X146" s="463">
        <f>X148</f>
        <v>225000</v>
      </c>
      <c r="Y146" s="463">
        <f>Y148</f>
        <v>200000</v>
      </c>
      <c r="Z146" s="464">
        <f>Z148</f>
        <v>225000</v>
      </c>
      <c r="AA146" s="8"/>
      <c r="AB146" s="3"/>
    </row>
    <row r="147" spans="1:28" ht="30" customHeight="1" x14ac:dyDescent="0.2">
      <c r="A147" s="21"/>
      <c r="B147" s="20"/>
      <c r="C147" s="110"/>
      <c r="D147" s="533"/>
      <c r="E147" s="37"/>
      <c r="F147" s="531"/>
      <c r="G147" s="531"/>
      <c r="H147" s="531"/>
      <c r="I147" s="532"/>
      <c r="J147" s="85"/>
      <c r="K147" s="85"/>
      <c r="L147" s="86"/>
      <c r="M147" s="530" t="s">
        <v>655</v>
      </c>
      <c r="N147" s="538"/>
      <c r="O147" s="527"/>
      <c r="P147" s="13"/>
      <c r="Q147" s="12"/>
      <c r="R147" s="528"/>
      <c r="S147" s="11"/>
      <c r="T147" s="528"/>
      <c r="U147" s="9"/>
      <c r="V147" s="255"/>
      <c r="W147" s="465"/>
      <c r="X147" s="463">
        <f>X148</f>
        <v>225000</v>
      </c>
      <c r="Y147" s="463">
        <f>Y148</f>
        <v>200000</v>
      </c>
      <c r="Z147" s="464">
        <f>Z148</f>
        <v>225000</v>
      </c>
      <c r="AA147" s="8"/>
      <c r="AB147" s="3"/>
    </row>
    <row r="148" spans="1:28" ht="47.25" x14ac:dyDescent="0.2">
      <c r="A148" s="21"/>
      <c r="B148" s="20"/>
      <c r="C148" s="110"/>
      <c r="D148" s="404"/>
      <c r="E148" s="37"/>
      <c r="F148" s="402"/>
      <c r="G148" s="402"/>
      <c r="H148" s="402"/>
      <c r="I148" s="403"/>
      <c r="J148" s="85"/>
      <c r="K148" s="85"/>
      <c r="L148" s="86"/>
      <c r="M148" s="401" t="s">
        <v>584</v>
      </c>
      <c r="N148" s="406">
        <v>616</v>
      </c>
      <c r="O148" s="14">
        <v>11</v>
      </c>
      <c r="P148" s="13">
        <v>1</v>
      </c>
      <c r="Q148" s="12"/>
      <c r="R148" s="10">
        <v>85</v>
      </c>
      <c r="S148" s="11">
        <v>0</v>
      </c>
      <c r="T148" s="10">
        <v>0</v>
      </c>
      <c r="U148" s="9">
        <v>0</v>
      </c>
      <c r="V148" s="462"/>
      <c r="W148" s="227"/>
      <c r="X148" s="463">
        <f t="shared" ref="X148:Z149" si="22">X149</f>
        <v>225000</v>
      </c>
      <c r="Y148" s="463">
        <f t="shared" si="22"/>
        <v>200000</v>
      </c>
      <c r="Z148" s="464">
        <f t="shared" si="22"/>
        <v>225000</v>
      </c>
      <c r="AA148" s="8"/>
      <c r="AB148" s="3"/>
    </row>
    <row r="149" spans="1:28" ht="78.75" x14ac:dyDescent="0.2">
      <c r="A149" s="21"/>
      <c r="B149" s="20"/>
      <c r="C149" s="110"/>
      <c r="D149" s="404"/>
      <c r="E149" s="37"/>
      <c r="F149" s="402"/>
      <c r="G149" s="402"/>
      <c r="H149" s="402"/>
      <c r="I149" s="403"/>
      <c r="J149" s="85"/>
      <c r="K149" s="85"/>
      <c r="L149" s="86"/>
      <c r="M149" s="401" t="s">
        <v>585</v>
      </c>
      <c r="N149" s="406">
        <v>616</v>
      </c>
      <c r="O149" s="14">
        <v>11</v>
      </c>
      <c r="P149" s="13">
        <v>1</v>
      </c>
      <c r="Q149" s="12"/>
      <c r="R149" s="10">
        <v>85</v>
      </c>
      <c r="S149" s="11">
        <v>8</v>
      </c>
      <c r="T149" s="10">
        <v>1</v>
      </c>
      <c r="U149" s="9">
        <v>90042</v>
      </c>
      <c r="V149" s="462"/>
      <c r="W149" s="227"/>
      <c r="X149" s="463">
        <f t="shared" si="22"/>
        <v>225000</v>
      </c>
      <c r="Y149" s="463">
        <f t="shared" si="22"/>
        <v>200000</v>
      </c>
      <c r="Z149" s="464">
        <f t="shared" si="22"/>
        <v>225000</v>
      </c>
      <c r="AA149" s="8"/>
      <c r="AB149" s="3"/>
    </row>
    <row r="150" spans="1:28" ht="47.25" x14ac:dyDescent="0.2">
      <c r="A150" s="21"/>
      <c r="B150" s="20"/>
      <c r="C150" s="110"/>
      <c r="D150" s="404"/>
      <c r="E150" s="37"/>
      <c r="F150" s="402"/>
      <c r="G150" s="402"/>
      <c r="H150" s="402"/>
      <c r="I150" s="403"/>
      <c r="J150" s="85"/>
      <c r="K150" s="85"/>
      <c r="L150" s="86"/>
      <c r="M150" s="401" t="s">
        <v>57</v>
      </c>
      <c r="N150" s="406">
        <v>616</v>
      </c>
      <c r="O150" s="14">
        <v>11</v>
      </c>
      <c r="P150" s="13">
        <v>1</v>
      </c>
      <c r="Q150" s="12"/>
      <c r="R150" s="10">
        <v>84</v>
      </c>
      <c r="S150" s="11">
        <v>0</v>
      </c>
      <c r="T150" s="10">
        <v>1</v>
      </c>
      <c r="U150" s="9">
        <v>90042</v>
      </c>
      <c r="V150" s="461">
        <v>240</v>
      </c>
      <c r="W150" s="227"/>
      <c r="X150" s="238">
        <v>225000</v>
      </c>
      <c r="Y150" s="238">
        <v>200000</v>
      </c>
      <c r="Z150" s="239">
        <v>225000</v>
      </c>
      <c r="AA150" s="8"/>
      <c r="AB150" s="3"/>
    </row>
    <row r="151" spans="1:28" ht="15.75" x14ac:dyDescent="0.2">
      <c r="A151" s="21"/>
      <c r="B151" s="20"/>
      <c r="C151" s="110"/>
      <c r="D151" s="404"/>
      <c r="E151" s="37"/>
      <c r="F151" s="402"/>
      <c r="G151" s="402"/>
      <c r="H151" s="402"/>
      <c r="I151" s="403"/>
      <c r="J151" s="85"/>
      <c r="K151" s="85"/>
      <c r="L151" s="86"/>
      <c r="M151" s="167" t="s">
        <v>586</v>
      </c>
      <c r="N151" s="512">
        <v>12</v>
      </c>
      <c r="O151" s="14"/>
      <c r="P151" s="13"/>
      <c r="Q151" s="12"/>
      <c r="R151" s="10"/>
      <c r="S151" s="11"/>
      <c r="T151" s="10"/>
      <c r="U151" s="9"/>
      <c r="V151" s="462"/>
      <c r="W151" s="227"/>
      <c r="X151" s="466">
        <f t="shared" ref="X151:Z153" si="23">X152</f>
        <v>0</v>
      </c>
      <c r="Y151" s="466">
        <f t="shared" si="23"/>
        <v>0</v>
      </c>
      <c r="Z151" s="257">
        <f t="shared" si="23"/>
        <v>0</v>
      </c>
      <c r="AA151" s="8"/>
      <c r="AB151" s="3"/>
    </row>
    <row r="152" spans="1:28" ht="78.75" x14ac:dyDescent="0.2">
      <c r="A152" s="21"/>
      <c r="B152" s="20"/>
      <c r="C152" s="110"/>
      <c r="D152" s="404"/>
      <c r="E152" s="37"/>
      <c r="F152" s="402"/>
      <c r="G152" s="402"/>
      <c r="H152" s="402"/>
      <c r="I152" s="403"/>
      <c r="J152" s="85"/>
      <c r="K152" s="85"/>
      <c r="L152" s="86"/>
      <c r="M152" s="401" t="s">
        <v>638</v>
      </c>
      <c r="N152" s="406">
        <v>616</v>
      </c>
      <c r="O152" s="14">
        <v>12</v>
      </c>
      <c r="P152" s="13">
        <v>2</v>
      </c>
      <c r="Q152" s="12"/>
      <c r="R152" s="10"/>
      <c r="S152" s="11"/>
      <c r="T152" s="10"/>
      <c r="U152" s="9"/>
      <c r="V152" s="462"/>
      <c r="W152" s="227"/>
      <c r="X152" s="463">
        <f t="shared" si="23"/>
        <v>0</v>
      </c>
      <c r="Y152" s="463">
        <f t="shared" si="23"/>
        <v>0</v>
      </c>
      <c r="Z152" s="464">
        <f t="shared" si="23"/>
        <v>0</v>
      </c>
      <c r="AA152" s="8"/>
      <c r="AB152" s="3"/>
    </row>
    <row r="153" spans="1:28" ht="63" x14ac:dyDescent="0.2">
      <c r="A153" s="21"/>
      <c r="B153" s="20"/>
      <c r="C153" s="110"/>
      <c r="D153" s="404"/>
      <c r="E153" s="37"/>
      <c r="F153" s="402"/>
      <c r="G153" s="402"/>
      <c r="H153" s="402"/>
      <c r="I153" s="403"/>
      <c r="J153" s="85"/>
      <c r="K153" s="85"/>
      <c r="L153" s="86"/>
      <c r="M153" s="401" t="s">
        <v>587</v>
      </c>
      <c r="N153" s="406">
        <v>616</v>
      </c>
      <c r="O153" s="14">
        <v>12</v>
      </c>
      <c r="P153" s="13">
        <v>2</v>
      </c>
      <c r="Q153" s="12"/>
      <c r="R153" s="10">
        <v>86</v>
      </c>
      <c r="S153" s="11">
        <v>0</v>
      </c>
      <c r="T153" s="10">
        <v>2</v>
      </c>
      <c r="U153" s="9">
        <v>0</v>
      </c>
      <c r="V153" s="462"/>
      <c r="W153" s="227"/>
      <c r="X153" s="463">
        <f t="shared" si="23"/>
        <v>0</v>
      </c>
      <c r="Y153" s="463">
        <f t="shared" si="23"/>
        <v>0</v>
      </c>
      <c r="Z153" s="464">
        <f t="shared" si="23"/>
        <v>0</v>
      </c>
      <c r="AA153" s="8"/>
      <c r="AB153" s="3"/>
    </row>
    <row r="154" spans="1:28" ht="31.5" x14ac:dyDescent="0.2">
      <c r="A154" s="21"/>
      <c r="B154" s="20"/>
      <c r="C154" s="110"/>
      <c r="D154" s="407"/>
      <c r="E154" s="37"/>
      <c r="F154" s="408"/>
      <c r="G154" s="408"/>
      <c r="H154" s="408"/>
      <c r="I154" s="409"/>
      <c r="J154" s="85"/>
      <c r="K154" s="85"/>
      <c r="L154" s="86"/>
      <c r="M154" s="411" t="s">
        <v>588</v>
      </c>
      <c r="N154" s="415">
        <v>616</v>
      </c>
      <c r="O154" s="457">
        <v>12</v>
      </c>
      <c r="P154" s="13">
        <v>2</v>
      </c>
      <c r="Q154" s="12"/>
      <c r="R154" s="458">
        <v>86</v>
      </c>
      <c r="S154" s="11">
        <v>0</v>
      </c>
      <c r="T154" s="458">
        <v>2</v>
      </c>
      <c r="U154" s="9">
        <v>90011</v>
      </c>
      <c r="V154" s="462"/>
      <c r="W154" s="227"/>
      <c r="X154" s="463">
        <f>X155+X156</f>
        <v>0</v>
      </c>
      <c r="Y154" s="463">
        <f>Y155+Y156</f>
        <v>0</v>
      </c>
      <c r="Z154" s="464">
        <f>Z155+Z156</f>
        <v>0</v>
      </c>
      <c r="AA154" s="8"/>
      <c r="AB154" s="3"/>
    </row>
    <row r="155" spans="1:28" ht="47.25" x14ac:dyDescent="0.2">
      <c r="A155" s="21"/>
      <c r="B155" s="20"/>
      <c r="C155" s="110"/>
      <c r="D155" s="407"/>
      <c r="E155" s="37"/>
      <c r="F155" s="408"/>
      <c r="G155" s="408"/>
      <c r="H155" s="408"/>
      <c r="I155" s="409"/>
      <c r="J155" s="85"/>
      <c r="K155" s="85"/>
      <c r="L155" s="86"/>
      <c r="M155" s="411" t="s">
        <v>57</v>
      </c>
      <c r="N155" s="415">
        <v>616</v>
      </c>
      <c r="O155" s="457">
        <v>12</v>
      </c>
      <c r="P155" s="13">
        <v>2</v>
      </c>
      <c r="Q155" s="12"/>
      <c r="R155" s="458">
        <v>86</v>
      </c>
      <c r="S155" s="11">
        <v>0</v>
      </c>
      <c r="T155" s="458">
        <v>2</v>
      </c>
      <c r="U155" s="9">
        <v>90011</v>
      </c>
      <c r="V155" s="461">
        <v>240</v>
      </c>
      <c r="W155" s="227"/>
      <c r="X155" s="238"/>
      <c r="Y155" s="238"/>
      <c r="Z155" s="239"/>
      <c r="AA155" s="8"/>
      <c r="AB155" s="3"/>
    </row>
    <row r="156" spans="1:28" ht="75.75" customHeight="1" x14ac:dyDescent="0.2">
      <c r="A156" s="21"/>
      <c r="B156" s="20"/>
      <c r="C156" s="110"/>
      <c r="D156" s="518"/>
      <c r="E156" s="37"/>
      <c r="F156" s="516"/>
      <c r="G156" s="516"/>
      <c r="H156" s="516"/>
      <c r="I156" s="517"/>
      <c r="J156" s="85"/>
      <c r="K156" s="85"/>
      <c r="L156" s="86"/>
      <c r="M156" s="515" t="s">
        <v>611</v>
      </c>
      <c r="N156" s="519">
        <v>616</v>
      </c>
      <c r="O156" s="513">
        <v>12</v>
      </c>
      <c r="P156" s="13">
        <v>2</v>
      </c>
      <c r="Q156" s="12"/>
      <c r="R156" s="514">
        <v>86</v>
      </c>
      <c r="S156" s="11">
        <v>0</v>
      </c>
      <c r="T156" s="514">
        <v>2</v>
      </c>
      <c r="U156" s="9">
        <v>90011</v>
      </c>
      <c r="V156" s="461">
        <v>810</v>
      </c>
      <c r="W156" s="227"/>
      <c r="X156" s="238"/>
      <c r="Y156" s="238"/>
      <c r="Z156" s="239"/>
      <c r="AA156" s="8"/>
      <c r="AB156" s="3"/>
    </row>
    <row r="157" spans="1:28" ht="15.75" x14ac:dyDescent="0.2">
      <c r="A157" s="21"/>
      <c r="B157" s="20"/>
      <c r="C157" s="110"/>
      <c r="D157" s="38"/>
      <c r="E157" s="37"/>
      <c r="F157" s="36"/>
      <c r="G157" s="36"/>
      <c r="H157" s="36"/>
      <c r="I157" s="35"/>
      <c r="J157" s="85"/>
      <c r="K157" s="85"/>
      <c r="L157" s="86"/>
      <c r="M157" s="101" t="s">
        <v>188</v>
      </c>
      <c r="N157" s="15"/>
      <c r="O157" s="14"/>
      <c r="P157" s="13"/>
      <c r="Q157" s="12"/>
      <c r="R157" s="10"/>
      <c r="S157" s="11"/>
      <c r="T157" s="87"/>
      <c r="U157" s="88"/>
      <c r="V157" s="252"/>
      <c r="W157" s="227"/>
      <c r="X157" s="253">
        <f>X132+X117+X95+X76+X55+X48+X16+X145+X151+X29</f>
        <v>21440683.449999999</v>
      </c>
      <c r="Y157" s="253">
        <f>Y132+Y117+Y95+Y76+Y55+Y48+Y16+Y145+Y151</f>
        <v>19236002</v>
      </c>
      <c r="Z157" s="254">
        <f>Z132+Z117+Z95+Z76+Z55+Z48+Z16+Z145+Z151</f>
        <v>19063774</v>
      </c>
      <c r="AA157" s="8"/>
      <c r="AB157" s="3"/>
    </row>
    <row r="158" spans="1:28" ht="18.75" customHeight="1" thickBot="1" x14ac:dyDescent="0.25">
      <c r="A158" s="21"/>
      <c r="B158" s="20"/>
      <c r="C158" s="110"/>
      <c r="D158" s="661" t="s">
        <v>3</v>
      </c>
      <c r="E158" s="662"/>
      <c r="F158" s="662"/>
      <c r="G158" s="662"/>
      <c r="H158" s="662"/>
      <c r="I158" s="662"/>
      <c r="J158" s="663"/>
      <c r="K158" s="663"/>
      <c r="L158" s="664"/>
      <c r="M158" s="661"/>
      <c r="N158" s="82">
        <v>610</v>
      </c>
      <c r="O158" s="83"/>
      <c r="P158" s="83" t="s">
        <v>1</v>
      </c>
      <c r="Q158" s="12" t="s">
        <v>1</v>
      </c>
      <c r="R158" s="666" t="s">
        <v>1</v>
      </c>
      <c r="S158" s="667"/>
      <c r="T158" s="667"/>
      <c r="U158" s="668"/>
      <c r="V158" s="255"/>
      <c r="W158" s="227"/>
      <c r="X158" s="256">
        <v>0</v>
      </c>
      <c r="Y158" s="256">
        <f>(Y157-Y58-Y52)*2.5606612%</f>
        <v>486353.03943512001</v>
      </c>
      <c r="Z158" s="257">
        <f>(Z157-Z58-Z52)*5.263159756%</f>
        <v>990580.98188788188</v>
      </c>
      <c r="AA158" s="8"/>
      <c r="AB158" s="3"/>
    </row>
    <row r="159" spans="1:28" ht="21.75" customHeight="1" thickBot="1" x14ac:dyDescent="0.25">
      <c r="A159" s="4"/>
      <c r="B159" s="6"/>
      <c r="C159" s="120"/>
      <c r="D159" s="121"/>
      <c r="E159" s="121"/>
      <c r="F159" s="121"/>
      <c r="G159" s="121"/>
      <c r="H159" s="121"/>
      <c r="I159" s="121"/>
      <c r="J159" s="121"/>
      <c r="K159" s="121"/>
      <c r="L159" s="5"/>
      <c r="M159" s="199" t="s">
        <v>0</v>
      </c>
      <c r="N159" s="200"/>
      <c r="O159" s="200"/>
      <c r="P159" s="200"/>
      <c r="Q159" s="201"/>
      <c r="R159" s="200"/>
      <c r="S159" s="200"/>
      <c r="T159" s="200"/>
      <c r="U159" s="200"/>
      <c r="V159" s="258"/>
      <c r="W159" s="259"/>
      <c r="X159" s="260">
        <f>X157+X158</f>
        <v>21440683.449999999</v>
      </c>
      <c r="Y159" s="260">
        <f t="shared" ref="Y159:Z159" si="24">Y157+Y158</f>
        <v>19722355.039435118</v>
      </c>
      <c r="Z159" s="261">
        <f t="shared" si="24"/>
        <v>20054354.981887881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3"/>
      <c r="W160" s="3"/>
      <c r="X160" s="2"/>
      <c r="Y160" s="4"/>
      <c r="Z160" s="3"/>
      <c r="AA160" s="3"/>
      <c r="AB160" s="2"/>
    </row>
  </sheetData>
  <mergeCells count="119">
    <mergeCell ref="M8:Z10"/>
    <mergeCell ref="R42:U42"/>
    <mergeCell ref="R43:U43"/>
    <mergeCell ref="R45:U45"/>
    <mergeCell ref="R47:U47"/>
    <mergeCell ref="R44:U44"/>
    <mergeCell ref="J144:M144"/>
    <mergeCell ref="G141:M141"/>
    <mergeCell ref="G120:M120"/>
    <mergeCell ref="H142:M142"/>
    <mergeCell ref="I122:M122"/>
    <mergeCell ref="I126:M126"/>
    <mergeCell ref="I137:M137"/>
    <mergeCell ref="I143:M143"/>
    <mergeCell ref="I115:M115"/>
    <mergeCell ref="F140:M140"/>
    <mergeCell ref="G135:M135"/>
    <mergeCell ref="E133:M133"/>
    <mergeCell ref="E139:M139"/>
    <mergeCell ref="H136:M136"/>
    <mergeCell ref="J138:M138"/>
    <mergeCell ref="F119:M119"/>
    <mergeCell ref="F134:M134"/>
    <mergeCell ref="D132:M132"/>
    <mergeCell ref="H69:M69"/>
    <mergeCell ref="J85:M85"/>
    <mergeCell ref="F97:M97"/>
    <mergeCell ref="F103:M103"/>
    <mergeCell ref="D95:M95"/>
    <mergeCell ref="I52:M52"/>
    <mergeCell ref="I58:M58"/>
    <mergeCell ref="I64:M64"/>
    <mergeCell ref="I70:M70"/>
    <mergeCell ref="I81:M81"/>
    <mergeCell ref="I84:M84"/>
    <mergeCell ref="J59:M59"/>
    <mergeCell ref="J65:M65"/>
    <mergeCell ref="J71:M71"/>
    <mergeCell ref="J53:M53"/>
    <mergeCell ref="J54:M54"/>
    <mergeCell ref="H89:M89"/>
    <mergeCell ref="H92:M92"/>
    <mergeCell ref="G88:M88"/>
    <mergeCell ref="G98:M98"/>
    <mergeCell ref="I90:M90"/>
    <mergeCell ref="E96:M96"/>
    <mergeCell ref="E102:M102"/>
    <mergeCell ref="H114:M114"/>
    <mergeCell ref="H121:M121"/>
    <mergeCell ref="H125:M125"/>
    <mergeCell ref="J91:M91"/>
    <mergeCell ref="J94:M94"/>
    <mergeCell ref="J101:M101"/>
    <mergeCell ref="J107:M107"/>
    <mergeCell ref="J113:M113"/>
    <mergeCell ref="I106:M106"/>
    <mergeCell ref="I112:M112"/>
    <mergeCell ref="G104:M104"/>
    <mergeCell ref="G110:M110"/>
    <mergeCell ref="H99:M99"/>
    <mergeCell ref="H105:M105"/>
    <mergeCell ref="I93:M93"/>
    <mergeCell ref="I100:M100"/>
    <mergeCell ref="H111:M111"/>
    <mergeCell ref="E108:M108"/>
    <mergeCell ref="E118:M118"/>
    <mergeCell ref="D117:M117"/>
    <mergeCell ref="G124:M124"/>
    <mergeCell ref="J116:M116"/>
    <mergeCell ref="J123:M123"/>
    <mergeCell ref="F109:M109"/>
    <mergeCell ref="R158:U158"/>
    <mergeCell ref="R13:U13"/>
    <mergeCell ref="R14:U14"/>
    <mergeCell ref="C15:M15"/>
    <mergeCell ref="D16:M16"/>
    <mergeCell ref="D48:M48"/>
    <mergeCell ref="D55:M55"/>
    <mergeCell ref="I20:M20"/>
    <mergeCell ref="I25:M25"/>
    <mergeCell ref="I34:M34"/>
    <mergeCell ref="I38:M38"/>
    <mergeCell ref="D158:M158"/>
    <mergeCell ref="E18:M18"/>
    <mergeCell ref="E22:M22"/>
    <mergeCell ref="E32:M32"/>
    <mergeCell ref="E49:M49"/>
    <mergeCell ref="E56:M56"/>
    <mergeCell ref="J21:M21"/>
    <mergeCell ref="J26:M26"/>
    <mergeCell ref="J27:M27"/>
    <mergeCell ref="J35:M35"/>
    <mergeCell ref="J39:M39"/>
    <mergeCell ref="J40:M40"/>
    <mergeCell ref="H24:M24"/>
    <mergeCell ref="F61:M61"/>
    <mergeCell ref="F67:M67"/>
    <mergeCell ref="F78:M78"/>
    <mergeCell ref="F87:M87"/>
    <mergeCell ref="F19:M19"/>
    <mergeCell ref="R46:U46"/>
    <mergeCell ref="E86:M86"/>
    <mergeCell ref="G62:M62"/>
    <mergeCell ref="G68:M68"/>
    <mergeCell ref="G79:M79"/>
    <mergeCell ref="J41:M41"/>
    <mergeCell ref="H51:M51"/>
    <mergeCell ref="H80:M80"/>
    <mergeCell ref="H83:M83"/>
    <mergeCell ref="J82:M82"/>
    <mergeCell ref="D76:M76"/>
    <mergeCell ref="F23:M23"/>
    <mergeCell ref="F33:M33"/>
    <mergeCell ref="F50:M50"/>
    <mergeCell ref="F57:M57"/>
    <mergeCell ref="E60:M60"/>
    <mergeCell ref="E66:M66"/>
    <mergeCell ref="E77:M77"/>
    <mergeCell ref="H63:M63"/>
  </mergeCells>
  <pageMargins left="0.39370078740157483" right="0.39370078740157483" top="1.1811023622047245" bottom="0.39370078740157483" header="0.19685039370078741" footer="0.19685039370078741"/>
  <pageSetup paperSize="9" fitToHeight="0" orientation="landscape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Y5" sqref="Y5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2" t="s">
        <v>627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2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2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2" t="s">
        <v>578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2" t="s">
        <v>721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81" t="s">
        <v>642</v>
      </c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3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126" t="s">
        <v>182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27" t="s">
        <v>181</v>
      </c>
      <c r="O14" s="128" t="s">
        <v>180</v>
      </c>
      <c r="P14" s="129" t="s">
        <v>179</v>
      </c>
      <c r="Q14" s="129" t="s">
        <v>178</v>
      </c>
      <c r="R14" s="130" t="s">
        <v>177</v>
      </c>
      <c r="S14" s="683" t="s">
        <v>176</v>
      </c>
      <c r="T14" s="683"/>
      <c r="U14" s="683"/>
      <c r="V14" s="683"/>
      <c r="W14" s="128" t="s">
        <v>175</v>
      </c>
      <c r="X14" s="129" t="s">
        <v>174</v>
      </c>
      <c r="Y14" s="129">
        <v>2019</v>
      </c>
      <c r="Z14" s="127">
        <v>2020</v>
      </c>
      <c r="AA14" s="131">
        <v>2021</v>
      </c>
      <c r="AB14" s="58"/>
      <c r="AC14" s="3"/>
    </row>
    <row r="15" spans="1:29" ht="12" customHeight="1" thickBot="1" x14ac:dyDescent="0.25">
      <c r="A15" s="49"/>
      <c r="B15" s="54"/>
      <c r="C15" s="132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3">
        <v>1</v>
      </c>
      <c r="O15" s="134">
        <v>2</v>
      </c>
      <c r="P15" s="133">
        <v>2</v>
      </c>
      <c r="Q15" s="133">
        <v>3</v>
      </c>
      <c r="R15" s="135">
        <v>5</v>
      </c>
      <c r="S15" s="684">
        <v>5</v>
      </c>
      <c r="T15" s="684"/>
      <c r="U15" s="684"/>
      <c r="V15" s="684"/>
      <c r="W15" s="136">
        <v>6</v>
      </c>
      <c r="X15" s="134">
        <v>7</v>
      </c>
      <c r="Y15" s="133">
        <v>4</v>
      </c>
      <c r="Z15" s="133">
        <v>5</v>
      </c>
      <c r="AA15" s="133">
        <v>6</v>
      </c>
      <c r="AB15" s="49"/>
      <c r="AC15" s="3"/>
    </row>
    <row r="16" spans="1:29" ht="15" customHeight="1" x14ac:dyDescent="0.2">
      <c r="A16" s="21"/>
      <c r="B16" s="137"/>
      <c r="C16" s="138"/>
      <c r="D16" s="685" t="s">
        <v>173</v>
      </c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6"/>
      <c r="P16" s="139">
        <v>1</v>
      </c>
      <c r="Q16" s="140" t="s">
        <v>5</v>
      </c>
      <c r="R16" s="141" t="s">
        <v>189</v>
      </c>
      <c r="S16" s="142" t="s">
        <v>5</v>
      </c>
      <c r="T16" s="143" t="s">
        <v>6</v>
      </c>
      <c r="U16" s="142" t="s">
        <v>5</v>
      </c>
      <c r="V16" s="144" t="s">
        <v>4</v>
      </c>
      <c r="W16" s="687"/>
      <c r="X16" s="688"/>
      <c r="Y16" s="262">
        <f>Y17+Y18+Y20+Y19</f>
        <v>11131021</v>
      </c>
      <c r="Z16" s="262">
        <f>Z17+Z18+Z20</f>
        <v>10434876</v>
      </c>
      <c r="AA16" s="262">
        <f>AA17+AA18+AA20</f>
        <v>9843980</v>
      </c>
      <c r="AB16" s="145"/>
      <c r="AC16" s="146"/>
    </row>
    <row r="17" spans="1:29" ht="49.5" customHeight="1" x14ac:dyDescent="0.2">
      <c r="A17" s="21"/>
      <c r="B17" s="147"/>
      <c r="C17" s="148"/>
      <c r="D17" s="149"/>
      <c r="E17" s="689" t="s">
        <v>172</v>
      </c>
      <c r="F17" s="689"/>
      <c r="G17" s="689"/>
      <c r="H17" s="689"/>
      <c r="I17" s="689"/>
      <c r="J17" s="689"/>
      <c r="K17" s="689"/>
      <c r="L17" s="689"/>
      <c r="M17" s="689"/>
      <c r="N17" s="689"/>
      <c r="O17" s="690"/>
      <c r="P17" s="14">
        <v>1</v>
      </c>
      <c r="Q17" s="13">
        <v>2</v>
      </c>
      <c r="R17" s="150" t="s">
        <v>189</v>
      </c>
      <c r="S17" s="13" t="s">
        <v>5</v>
      </c>
      <c r="T17" s="151" t="s">
        <v>6</v>
      </c>
      <c r="U17" s="13" t="s">
        <v>5</v>
      </c>
      <c r="V17" s="152" t="s">
        <v>4</v>
      </c>
      <c r="W17" s="691"/>
      <c r="X17" s="692"/>
      <c r="Y17" s="218">
        <v>935289</v>
      </c>
      <c r="Z17" s="218">
        <v>935289</v>
      </c>
      <c r="AA17" s="218">
        <v>935289</v>
      </c>
      <c r="AB17" s="153"/>
      <c r="AC17" s="146"/>
    </row>
    <row r="18" spans="1:29" ht="65.25" customHeight="1" x14ac:dyDescent="0.2">
      <c r="A18" s="21"/>
      <c r="B18" s="147"/>
      <c r="C18" s="148"/>
      <c r="D18" s="149"/>
      <c r="E18" s="689" t="s">
        <v>168</v>
      </c>
      <c r="F18" s="689"/>
      <c r="G18" s="689"/>
      <c r="H18" s="689"/>
      <c r="I18" s="689"/>
      <c r="J18" s="689"/>
      <c r="K18" s="689"/>
      <c r="L18" s="689"/>
      <c r="M18" s="689"/>
      <c r="N18" s="689"/>
      <c r="O18" s="690"/>
      <c r="P18" s="14">
        <v>1</v>
      </c>
      <c r="Q18" s="13">
        <v>4</v>
      </c>
      <c r="R18" s="150" t="s">
        <v>189</v>
      </c>
      <c r="S18" s="13" t="s">
        <v>5</v>
      </c>
      <c r="T18" s="151" t="s">
        <v>6</v>
      </c>
      <c r="U18" s="13" t="s">
        <v>5</v>
      </c>
      <c r="V18" s="152" t="s">
        <v>4</v>
      </c>
      <c r="W18" s="691"/>
      <c r="X18" s="692"/>
      <c r="Y18" s="218">
        <v>2884801.2</v>
      </c>
      <c r="Z18" s="218">
        <v>2876301</v>
      </c>
      <c r="AA18" s="218">
        <v>2876301</v>
      </c>
      <c r="AB18" s="153"/>
      <c r="AC18" s="146"/>
    </row>
    <row r="19" spans="1:29" ht="52.5" customHeight="1" x14ac:dyDescent="0.25">
      <c r="A19" s="21"/>
      <c r="B19" s="147"/>
      <c r="C19" s="148"/>
      <c r="D19" s="534"/>
      <c r="E19" s="535"/>
      <c r="F19" s="535"/>
      <c r="G19" s="535"/>
      <c r="H19" s="535"/>
      <c r="I19" s="535"/>
      <c r="J19" s="535"/>
      <c r="K19" s="535"/>
      <c r="L19" s="535"/>
      <c r="M19" s="535"/>
      <c r="N19" s="550" t="s">
        <v>661</v>
      </c>
      <c r="O19" s="536"/>
      <c r="P19" s="527">
        <v>1</v>
      </c>
      <c r="Q19" s="13">
        <v>6</v>
      </c>
      <c r="R19" s="150"/>
      <c r="S19" s="13"/>
      <c r="T19" s="151"/>
      <c r="U19" s="13"/>
      <c r="V19" s="152"/>
      <c r="W19" s="537"/>
      <c r="X19" s="538"/>
      <c r="Y19" s="218">
        <v>46412.800000000003</v>
      </c>
      <c r="Z19" s="218"/>
      <c r="AA19" s="218"/>
      <c r="AB19" s="153"/>
      <c r="AC19" s="146"/>
    </row>
    <row r="20" spans="1:29" ht="15" customHeight="1" x14ac:dyDescent="0.2">
      <c r="A20" s="21"/>
      <c r="B20" s="147"/>
      <c r="C20" s="148"/>
      <c r="D20" s="149"/>
      <c r="E20" s="689" t="s">
        <v>162</v>
      </c>
      <c r="F20" s="689"/>
      <c r="G20" s="689"/>
      <c r="H20" s="689"/>
      <c r="I20" s="689"/>
      <c r="J20" s="689"/>
      <c r="K20" s="689"/>
      <c r="L20" s="689"/>
      <c r="M20" s="689"/>
      <c r="N20" s="689"/>
      <c r="O20" s="690"/>
      <c r="P20" s="14">
        <v>1</v>
      </c>
      <c r="Q20" s="13">
        <v>13</v>
      </c>
      <c r="R20" s="150" t="s">
        <v>189</v>
      </c>
      <c r="S20" s="13" t="s">
        <v>5</v>
      </c>
      <c r="T20" s="151" t="s">
        <v>6</v>
      </c>
      <c r="U20" s="13" t="s">
        <v>5</v>
      </c>
      <c r="V20" s="152" t="s">
        <v>4</v>
      </c>
      <c r="W20" s="691"/>
      <c r="X20" s="692"/>
      <c r="Y20" s="218">
        <v>7264518</v>
      </c>
      <c r="Z20" s="218">
        <v>6623286</v>
      </c>
      <c r="AA20" s="218">
        <v>6032390</v>
      </c>
      <c r="AB20" s="153"/>
      <c r="AC20" s="146"/>
    </row>
    <row r="21" spans="1:29" ht="15" customHeight="1" x14ac:dyDescent="0.2">
      <c r="A21" s="21"/>
      <c r="B21" s="147"/>
      <c r="C21" s="154"/>
      <c r="D21" s="693" t="s">
        <v>151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4"/>
      <c r="P21" s="84">
        <v>2</v>
      </c>
      <c r="Q21" s="83" t="s">
        <v>5</v>
      </c>
      <c r="R21" s="150" t="s">
        <v>189</v>
      </c>
      <c r="S21" s="13" t="s">
        <v>5</v>
      </c>
      <c r="T21" s="151" t="s">
        <v>6</v>
      </c>
      <c r="U21" s="13" t="s">
        <v>5</v>
      </c>
      <c r="V21" s="152" t="s">
        <v>4</v>
      </c>
      <c r="W21" s="695"/>
      <c r="X21" s="696"/>
      <c r="Y21" s="263">
        <f>Y22</f>
        <v>224842</v>
      </c>
      <c r="Z21" s="263">
        <f>Z22</f>
        <v>224842</v>
      </c>
      <c r="AA21" s="263">
        <f>AA22</f>
        <v>224842</v>
      </c>
      <c r="AB21" s="153"/>
      <c r="AC21" s="146"/>
    </row>
    <row r="22" spans="1:29" ht="15" customHeight="1" x14ac:dyDescent="0.2">
      <c r="A22" s="21"/>
      <c r="B22" s="147"/>
      <c r="C22" s="148"/>
      <c r="D22" s="149"/>
      <c r="E22" s="689" t="s">
        <v>150</v>
      </c>
      <c r="F22" s="689"/>
      <c r="G22" s="689"/>
      <c r="H22" s="689"/>
      <c r="I22" s="689"/>
      <c r="J22" s="689"/>
      <c r="K22" s="689"/>
      <c r="L22" s="689"/>
      <c r="M22" s="689"/>
      <c r="N22" s="689"/>
      <c r="O22" s="690"/>
      <c r="P22" s="14">
        <v>2</v>
      </c>
      <c r="Q22" s="13">
        <v>3</v>
      </c>
      <c r="R22" s="150" t="s">
        <v>189</v>
      </c>
      <c r="S22" s="13" t="s">
        <v>5</v>
      </c>
      <c r="T22" s="151" t="s">
        <v>6</v>
      </c>
      <c r="U22" s="13" t="s">
        <v>5</v>
      </c>
      <c r="V22" s="152" t="s">
        <v>4</v>
      </c>
      <c r="W22" s="691"/>
      <c r="X22" s="692"/>
      <c r="Y22" s="218">
        <v>224842</v>
      </c>
      <c r="Z22" s="218">
        <v>224842</v>
      </c>
      <c r="AA22" s="218">
        <v>224842</v>
      </c>
      <c r="AB22" s="153"/>
      <c r="AC22" s="146"/>
    </row>
    <row r="23" spans="1:29" ht="29.25" customHeight="1" x14ac:dyDescent="0.2">
      <c r="A23" s="21"/>
      <c r="B23" s="147"/>
      <c r="C23" s="154"/>
      <c r="D23" s="693" t="s">
        <v>139</v>
      </c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4"/>
      <c r="P23" s="84">
        <v>3</v>
      </c>
      <c r="Q23" s="83" t="s">
        <v>5</v>
      </c>
      <c r="R23" s="150" t="s">
        <v>189</v>
      </c>
      <c r="S23" s="13" t="s">
        <v>5</v>
      </c>
      <c r="T23" s="151" t="s">
        <v>6</v>
      </c>
      <c r="U23" s="13" t="s">
        <v>5</v>
      </c>
      <c r="V23" s="152" t="s">
        <v>4</v>
      </c>
      <c r="W23" s="695"/>
      <c r="X23" s="696"/>
      <c r="Y23" s="263">
        <f>Y24+Y25+Y26+Y27</f>
        <v>447900</v>
      </c>
      <c r="Z23" s="263">
        <f>Z24+Z25+Z26+Z27</f>
        <v>122600</v>
      </c>
      <c r="AA23" s="263">
        <f>AA24+AA25+AA26+AA27</f>
        <v>138330</v>
      </c>
      <c r="AB23" s="153"/>
      <c r="AC23" s="146"/>
    </row>
    <row r="24" spans="1:29" ht="15" customHeight="1" x14ac:dyDescent="0.2">
      <c r="A24" s="21"/>
      <c r="B24" s="147"/>
      <c r="C24" s="148"/>
      <c r="D24" s="149"/>
      <c r="E24" s="689" t="s">
        <v>138</v>
      </c>
      <c r="F24" s="689"/>
      <c r="G24" s="689"/>
      <c r="H24" s="689"/>
      <c r="I24" s="689"/>
      <c r="J24" s="689"/>
      <c r="K24" s="689"/>
      <c r="L24" s="689"/>
      <c r="M24" s="689"/>
      <c r="N24" s="689"/>
      <c r="O24" s="690"/>
      <c r="P24" s="14">
        <v>3</v>
      </c>
      <c r="Q24" s="13">
        <v>4</v>
      </c>
      <c r="R24" s="150" t="s">
        <v>189</v>
      </c>
      <c r="S24" s="13" t="s">
        <v>5</v>
      </c>
      <c r="T24" s="151" t="s">
        <v>6</v>
      </c>
      <c r="U24" s="13" t="s">
        <v>5</v>
      </c>
      <c r="V24" s="152" t="s">
        <v>4</v>
      </c>
      <c r="W24" s="691"/>
      <c r="X24" s="692"/>
      <c r="Y24" s="218">
        <v>17900</v>
      </c>
      <c r="Z24" s="218">
        <v>17900</v>
      </c>
      <c r="AA24" s="218">
        <v>17900</v>
      </c>
      <c r="AB24" s="153"/>
      <c r="AC24" s="146"/>
    </row>
    <row r="25" spans="1:29" ht="48.75" customHeight="1" x14ac:dyDescent="0.2">
      <c r="A25" s="21"/>
      <c r="B25" s="147"/>
      <c r="C25" s="148"/>
      <c r="D25" s="149"/>
      <c r="E25" s="689" t="s">
        <v>131</v>
      </c>
      <c r="F25" s="689"/>
      <c r="G25" s="689"/>
      <c r="H25" s="689"/>
      <c r="I25" s="689"/>
      <c r="J25" s="689"/>
      <c r="K25" s="689"/>
      <c r="L25" s="689"/>
      <c r="M25" s="689"/>
      <c r="N25" s="689"/>
      <c r="O25" s="690"/>
      <c r="P25" s="14">
        <v>3</v>
      </c>
      <c r="Q25" s="13">
        <v>9</v>
      </c>
      <c r="R25" s="150" t="s">
        <v>189</v>
      </c>
      <c r="S25" s="13" t="s">
        <v>5</v>
      </c>
      <c r="T25" s="151" t="s">
        <v>6</v>
      </c>
      <c r="U25" s="13" t="s">
        <v>5</v>
      </c>
      <c r="V25" s="152" t="s">
        <v>4</v>
      </c>
      <c r="W25" s="691"/>
      <c r="X25" s="692"/>
      <c r="Y25" s="218"/>
      <c r="Z25" s="218"/>
      <c r="AA25" s="218"/>
      <c r="AB25" s="153"/>
      <c r="AC25" s="146"/>
    </row>
    <row r="26" spans="1:29" ht="15" customHeight="1" x14ac:dyDescent="0.2">
      <c r="A26" s="21"/>
      <c r="B26" s="147"/>
      <c r="C26" s="148"/>
      <c r="D26" s="149"/>
      <c r="E26" s="689" t="s">
        <v>122</v>
      </c>
      <c r="F26" s="689"/>
      <c r="G26" s="689"/>
      <c r="H26" s="689"/>
      <c r="I26" s="689"/>
      <c r="J26" s="689"/>
      <c r="K26" s="689"/>
      <c r="L26" s="689"/>
      <c r="M26" s="689"/>
      <c r="N26" s="689"/>
      <c r="O26" s="690"/>
      <c r="P26" s="14">
        <v>3</v>
      </c>
      <c r="Q26" s="13">
        <v>10</v>
      </c>
      <c r="R26" s="150" t="s">
        <v>189</v>
      </c>
      <c r="S26" s="13" t="s">
        <v>5</v>
      </c>
      <c r="T26" s="151" t="s">
        <v>6</v>
      </c>
      <c r="U26" s="13" t="s">
        <v>5</v>
      </c>
      <c r="V26" s="152" t="s">
        <v>4</v>
      </c>
      <c r="W26" s="691"/>
      <c r="X26" s="692"/>
      <c r="Y26" s="218">
        <v>370000</v>
      </c>
      <c r="Z26" s="218">
        <v>104700</v>
      </c>
      <c r="AA26" s="218">
        <v>120430</v>
      </c>
      <c r="AB26" s="153"/>
      <c r="AC26" s="146"/>
    </row>
    <row r="27" spans="1:29" ht="48.75" customHeight="1" x14ac:dyDescent="0.2">
      <c r="A27" s="21"/>
      <c r="B27" s="147"/>
      <c r="C27" s="154"/>
      <c r="D27" s="416"/>
      <c r="E27" s="412"/>
      <c r="F27" s="412"/>
      <c r="G27" s="412"/>
      <c r="H27" s="412"/>
      <c r="I27" s="412"/>
      <c r="J27" s="412"/>
      <c r="K27" s="412"/>
      <c r="L27" s="412"/>
      <c r="M27" s="412"/>
      <c r="N27" s="412" t="s">
        <v>589</v>
      </c>
      <c r="O27" s="413"/>
      <c r="P27" s="457">
        <v>3</v>
      </c>
      <c r="Q27" s="13">
        <v>14</v>
      </c>
      <c r="R27" s="150"/>
      <c r="S27" s="13"/>
      <c r="T27" s="151"/>
      <c r="U27" s="13"/>
      <c r="V27" s="152"/>
      <c r="W27" s="414"/>
      <c r="X27" s="415"/>
      <c r="Y27" s="218">
        <v>60000</v>
      </c>
      <c r="Z27" s="218"/>
      <c r="AA27" s="218"/>
      <c r="AB27" s="153"/>
      <c r="AC27" s="146"/>
    </row>
    <row r="28" spans="1:29" ht="15" customHeight="1" x14ac:dyDescent="0.2">
      <c r="A28" s="21"/>
      <c r="B28" s="147"/>
      <c r="C28" s="154"/>
      <c r="D28" s="693" t="s">
        <v>114</v>
      </c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4"/>
      <c r="P28" s="84">
        <v>4</v>
      </c>
      <c r="Q28" s="83" t="s">
        <v>5</v>
      </c>
      <c r="R28" s="150" t="s">
        <v>189</v>
      </c>
      <c r="S28" s="13" t="s">
        <v>5</v>
      </c>
      <c r="T28" s="151" t="s">
        <v>6</v>
      </c>
      <c r="U28" s="13" t="s">
        <v>5</v>
      </c>
      <c r="V28" s="152" t="s">
        <v>4</v>
      </c>
      <c r="W28" s="695"/>
      <c r="X28" s="696"/>
      <c r="Y28" s="263">
        <f>Y29+Y30</f>
        <v>2532411.15</v>
      </c>
      <c r="Z28" s="263">
        <f>Z29+Z30</f>
        <v>1963613</v>
      </c>
      <c r="AA28" s="263">
        <f>AA29+AA30</f>
        <v>1983613</v>
      </c>
      <c r="AB28" s="153"/>
      <c r="AC28" s="146"/>
    </row>
    <row r="29" spans="1:29" ht="15" customHeight="1" x14ac:dyDescent="0.2">
      <c r="A29" s="21"/>
      <c r="B29" s="147"/>
      <c r="C29" s="148"/>
      <c r="D29" s="149"/>
      <c r="E29" s="689" t="s">
        <v>113</v>
      </c>
      <c r="F29" s="689"/>
      <c r="G29" s="689"/>
      <c r="H29" s="689"/>
      <c r="I29" s="689"/>
      <c r="J29" s="689"/>
      <c r="K29" s="689"/>
      <c r="L29" s="689"/>
      <c r="M29" s="689"/>
      <c r="N29" s="689"/>
      <c r="O29" s="690"/>
      <c r="P29" s="14">
        <v>4</v>
      </c>
      <c r="Q29" s="13">
        <v>9</v>
      </c>
      <c r="R29" s="150" t="s">
        <v>189</v>
      </c>
      <c r="S29" s="13" t="s">
        <v>5</v>
      </c>
      <c r="T29" s="151" t="s">
        <v>6</v>
      </c>
      <c r="U29" s="13" t="s">
        <v>5</v>
      </c>
      <c r="V29" s="152" t="s">
        <v>4</v>
      </c>
      <c r="W29" s="691"/>
      <c r="X29" s="692"/>
      <c r="Y29" s="218">
        <v>2502411.15</v>
      </c>
      <c r="Z29" s="218">
        <v>1933613</v>
      </c>
      <c r="AA29" s="218">
        <v>1933613</v>
      </c>
      <c r="AB29" s="153"/>
      <c r="AC29" s="146"/>
    </row>
    <row r="30" spans="1:29" ht="29.25" customHeight="1" x14ac:dyDescent="0.2">
      <c r="A30" s="21"/>
      <c r="B30" s="147"/>
      <c r="C30" s="148"/>
      <c r="D30" s="149"/>
      <c r="E30" s="689" t="s">
        <v>98</v>
      </c>
      <c r="F30" s="689"/>
      <c r="G30" s="689"/>
      <c r="H30" s="689"/>
      <c r="I30" s="689"/>
      <c r="J30" s="689"/>
      <c r="K30" s="689"/>
      <c r="L30" s="689"/>
      <c r="M30" s="689"/>
      <c r="N30" s="689"/>
      <c r="O30" s="690"/>
      <c r="P30" s="14">
        <v>4</v>
      </c>
      <c r="Q30" s="13">
        <v>12</v>
      </c>
      <c r="R30" s="150" t="s">
        <v>189</v>
      </c>
      <c r="S30" s="13" t="s">
        <v>5</v>
      </c>
      <c r="T30" s="151" t="s">
        <v>6</v>
      </c>
      <c r="U30" s="13" t="s">
        <v>5</v>
      </c>
      <c r="V30" s="152" t="s">
        <v>4</v>
      </c>
      <c r="W30" s="691"/>
      <c r="X30" s="692"/>
      <c r="Y30" s="218">
        <v>30000</v>
      </c>
      <c r="Z30" s="218">
        <v>30000</v>
      </c>
      <c r="AA30" s="218">
        <v>50000</v>
      </c>
      <c r="AB30" s="153"/>
      <c r="AC30" s="146"/>
    </row>
    <row r="31" spans="1:29" ht="29.25" customHeight="1" x14ac:dyDescent="0.2">
      <c r="A31" s="21"/>
      <c r="B31" s="147"/>
      <c r="C31" s="154"/>
      <c r="D31" s="693" t="s">
        <v>88</v>
      </c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4"/>
      <c r="P31" s="84">
        <v>5</v>
      </c>
      <c r="Q31" s="83" t="s">
        <v>5</v>
      </c>
      <c r="R31" s="150" t="s">
        <v>189</v>
      </c>
      <c r="S31" s="13" t="s">
        <v>5</v>
      </c>
      <c r="T31" s="151" t="s">
        <v>6</v>
      </c>
      <c r="U31" s="13" t="s">
        <v>5</v>
      </c>
      <c r="V31" s="152" t="s">
        <v>4</v>
      </c>
      <c r="W31" s="695"/>
      <c r="X31" s="696"/>
      <c r="Y31" s="263">
        <f>Y32+Y33+Y34</f>
        <v>2997983.3</v>
      </c>
      <c r="Z31" s="263">
        <f>Z32+Z33+Z34</f>
        <v>2567545</v>
      </c>
      <c r="AA31" s="263">
        <f>AA32+AA33+AA34</f>
        <v>2925483</v>
      </c>
      <c r="AB31" s="153"/>
      <c r="AC31" s="146"/>
    </row>
    <row r="32" spans="1:29" ht="15" customHeight="1" x14ac:dyDescent="0.2">
      <c r="A32" s="21"/>
      <c r="B32" s="147"/>
      <c r="C32" s="148"/>
      <c r="D32" s="149"/>
      <c r="E32" s="689" t="s">
        <v>87</v>
      </c>
      <c r="F32" s="689"/>
      <c r="G32" s="689"/>
      <c r="H32" s="689"/>
      <c r="I32" s="689"/>
      <c r="J32" s="689"/>
      <c r="K32" s="689"/>
      <c r="L32" s="689"/>
      <c r="M32" s="689"/>
      <c r="N32" s="689"/>
      <c r="O32" s="690"/>
      <c r="P32" s="14">
        <v>5</v>
      </c>
      <c r="Q32" s="13">
        <v>1</v>
      </c>
      <c r="R32" s="150" t="s">
        <v>189</v>
      </c>
      <c r="S32" s="13" t="s">
        <v>5</v>
      </c>
      <c r="T32" s="151" t="s">
        <v>6</v>
      </c>
      <c r="U32" s="13" t="s">
        <v>5</v>
      </c>
      <c r="V32" s="152" t="s">
        <v>4</v>
      </c>
      <c r="W32" s="691"/>
      <c r="X32" s="692"/>
      <c r="Y32" s="218">
        <v>3547.8</v>
      </c>
      <c r="Z32" s="218">
        <v>3500</v>
      </c>
      <c r="AA32" s="218">
        <v>3500</v>
      </c>
      <c r="AB32" s="153"/>
      <c r="AC32" s="146"/>
    </row>
    <row r="33" spans="1:29" ht="15" customHeight="1" x14ac:dyDescent="0.2">
      <c r="A33" s="21"/>
      <c r="B33" s="147"/>
      <c r="C33" s="148"/>
      <c r="D33" s="149"/>
      <c r="E33" s="689" t="s">
        <v>77</v>
      </c>
      <c r="F33" s="689"/>
      <c r="G33" s="689"/>
      <c r="H33" s="689"/>
      <c r="I33" s="689"/>
      <c r="J33" s="689"/>
      <c r="K33" s="689"/>
      <c r="L33" s="689"/>
      <c r="M33" s="689"/>
      <c r="N33" s="689"/>
      <c r="O33" s="690"/>
      <c r="P33" s="14">
        <v>5</v>
      </c>
      <c r="Q33" s="13">
        <v>2</v>
      </c>
      <c r="R33" s="150" t="s">
        <v>189</v>
      </c>
      <c r="S33" s="13" t="s">
        <v>5</v>
      </c>
      <c r="T33" s="151" t="s">
        <v>6</v>
      </c>
      <c r="U33" s="13" t="s">
        <v>5</v>
      </c>
      <c r="V33" s="152" t="s">
        <v>4</v>
      </c>
      <c r="W33" s="691"/>
      <c r="X33" s="692"/>
      <c r="Y33" s="218">
        <v>1132896.5</v>
      </c>
      <c r="Z33" s="218">
        <v>706100</v>
      </c>
      <c r="AA33" s="218">
        <v>706100</v>
      </c>
      <c r="AB33" s="153"/>
      <c r="AC33" s="146"/>
    </row>
    <row r="34" spans="1:29" ht="15" customHeight="1" x14ac:dyDescent="0.2">
      <c r="A34" s="21"/>
      <c r="B34" s="147"/>
      <c r="C34" s="148"/>
      <c r="D34" s="149"/>
      <c r="E34" s="689" t="s">
        <v>68</v>
      </c>
      <c r="F34" s="689"/>
      <c r="G34" s="689"/>
      <c r="H34" s="689"/>
      <c r="I34" s="689"/>
      <c r="J34" s="689"/>
      <c r="K34" s="689"/>
      <c r="L34" s="689"/>
      <c r="M34" s="689"/>
      <c r="N34" s="689"/>
      <c r="O34" s="690"/>
      <c r="P34" s="14">
        <v>5</v>
      </c>
      <c r="Q34" s="13">
        <v>3</v>
      </c>
      <c r="R34" s="150" t="s">
        <v>189</v>
      </c>
      <c r="S34" s="13" t="s">
        <v>5</v>
      </c>
      <c r="T34" s="151" t="s">
        <v>6</v>
      </c>
      <c r="U34" s="13" t="s">
        <v>5</v>
      </c>
      <c r="V34" s="152" t="s">
        <v>4</v>
      </c>
      <c r="W34" s="691"/>
      <c r="X34" s="692"/>
      <c r="Y34" s="218">
        <v>1861539</v>
      </c>
      <c r="Z34" s="218">
        <v>1857945</v>
      </c>
      <c r="AA34" s="218">
        <v>2215883</v>
      </c>
      <c r="AB34" s="153"/>
      <c r="AC34" s="146"/>
    </row>
    <row r="35" spans="1:29" ht="15" customHeight="1" x14ac:dyDescent="0.2">
      <c r="A35" s="21"/>
      <c r="B35" s="147"/>
      <c r="C35" s="154"/>
      <c r="D35" s="693" t="s">
        <v>51</v>
      </c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4"/>
      <c r="P35" s="84">
        <v>8</v>
      </c>
      <c r="Q35" s="83" t="s">
        <v>5</v>
      </c>
      <c r="R35" s="150" t="s">
        <v>189</v>
      </c>
      <c r="S35" s="13" t="s">
        <v>5</v>
      </c>
      <c r="T35" s="151" t="s">
        <v>6</v>
      </c>
      <c r="U35" s="13" t="s">
        <v>5</v>
      </c>
      <c r="V35" s="152" t="s">
        <v>4</v>
      </c>
      <c r="W35" s="695"/>
      <c r="X35" s="696"/>
      <c r="Y35" s="263">
        <f>Y36</f>
        <v>3505000</v>
      </c>
      <c r="Z35" s="263">
        <f>Z36</f>
        <v>3346000</v>
      </c>
      <c r="AA35" s="263">
        <f>AA36</f>
        <v>3346000</v>
      </c>
      <c r="AB35" s="153"/>
      <c r="AC35" s="146"/>
    </row>
    <row r="36" spans="1:29" ht="15" customHeight="1" x14ac:dyDescent="0.2">
      <c r="A36" s="21"/>
      <c r="B36" s="147"/>
      <c r="C36" s="148"/>
      <c r="D36" s="149"/>
      <c r="E36" s="689" t="s">
        <v>50</v>
      </c>
      <c r="F36" s="689"/>
      <c r="G36" s="689"/>
      <c r="H36" s="689"/>
      <c r="I36" s="689"/>
      <c r="J36" s="689"/>
      <c r="K36" s="689"/>
      <c r="L36" s="689"/>
      <c r="M36" s="689"/>
      <c r="N36" s="689"/>
      <c r="O36" s="690"/>
      <c r="P36" s="14">
        <v>8</v>
      </c>
      <c r="Q36" s="13">
        <v>1</v>
      </c>
      <c r="R36" s="150" t="s">
        <v>189</v>
      </c>
      <c r="S36" s="13" t="s">
        <v>5</v>
      </c>
      <c r="T36" s="151" t="s">
        <v>6</v>
      </c>
      <c r="U36" s="13" t="s">
        <v>5</v>
      </c>
      <c r="V36" s="152" t="s">
        <v>4</v>
      </c>
      <c r="W36" s="691"/>
      <c r="X36" s="692"/>
      <c r="Y36" s="218">
        <v>3505000</v>
      </c>
      <c r="Z36" s="218">
        <v>3346000</v>
      </c>
      <c r="AA36" s="218">
        <v>3346000</v>
      </c>
      <c r="AB36" s="153"/>
      <c r="AC36" s="146"/>
    </row>
    <row r="37" spans="1:29" ht="15" customHeight="1" x14ac:dyDescent="0.2">
      <c r="A37" s="21"/>
      <c r="B37" s="147"/>
      <c r="C37" s="154"/>
      <c r="D37" s="693" t="s">
        <v>29</v>
      </c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4"/>
      <c r="P37" s="84">
        <v>10</v>
      </c>
      <c r="Q37" s="83" t="s">
        <v>5</v>
      </c>
      <c r="R37" s="150" t="s">
        <v>189</v>
      </c>
      <c r="S37" s="13" t="s">
        <v>5</v>
      </c>
      <c r="T37" s="151" t="s">
        <v>6</v>
      </c>
      <c r="U37" s="13" t="s">
        <v>5</v>
      </c>
      <c r="V37" s="152" t="s">
        <v>4</v>
      </c>
      <c r="W37" s="695"/>
      <c r="X37" s="696"/>
      <c r="Y37" s="263">
        <f>Y38+Y39</f>
        <v>376526</v>
      </c>
      <c r="Z37" s="263">
        <f>Z38+Z39</f>
        <v>376526</v>
      </c>
      <c r="AA37" s="263">
        <f>AA38+AA39</f>
        <v>376526</v>
      </c>
      <c r="AB37" s="153"/>
      <c r="AC37" s="146"/>
    </row>
    <row r="38" spans="1:29" ht="15" customHeight="1" x14ac:dyDescent="0.2">
      <c r="A38" s="21"/>
      <c r="B38" s="147"/>
      <c r="C38" s="148"/>
      <c r="D38" s="149"/>
      <c r="E38" s="689" t="s">
        <v>28</v>
      </c>
      <c r="F38" s="689"/>
      <c r="G38" s="689"/>
      <c r="H38" s="689"/>
      <c r="I38" s="689"/>
      <c r="J38" s="689"/>
      <c r="K38" s="689"/>
      <c r="L38" s="689"/>
      <c r="M38" s="689"/>
      <c r="N38" s="689"/>
      <c r="O38" s="690"/>
      <c r="P38" s="14">
        <v>10</v>
      </c>
      <c r="Q38" s="13">
        <v>1</v>
      </c>
      <c r="R38" s="150" t="s">
        <v>189</v>
      </c>
      <c r="S38" s="13" t="s">
        <v>5</v>
      </c>
      <c r="T38" s="151" t="s">
        <v>6</v>
      </c>
      <c r="U38" s="13" t="s">
        <v>5</v>
      </c>
      <c r="V38" s="152" t="s">
        <v>4</v>
      </c>
      <c r="W38" s="691"/>
      <c r="X38" s="692"/>
      <c r="Y38" s="218">
        <v>376526</v>
      </c>
      <c r="Z38" s="218">
        <v>376526</v>
      </c>
      <c r="AA38" s="218">
        <v>376526</v>
      </c>
      <c r="AB38" s="153"/>
      <c r="AC38" s="146"/>
    </row>
    <row r="39" spans="1:29" ht="15" customHeight="1" x14ac:dyDescent="0.2">
      <c r="A39" s="21"/>
      <c r="B39" s="147"/>
      <c r="C39" s="148"/>
      <c r="D39" s="149"/>
      <c r="E39" s="689" t="s">
        <v>21</v>
      </c>
      <c r="F39" s="689"/>
      <c r="G39" s="689"/>
      <c r="H39" s="689"/>
      <c r="I39" s="689"/>
      <c r="J39" s="689"/>
      <c r="K39" s="689"/>
      <c r="L39" s="689"/>
      <c r="M39" s="689"/>
      <c r="N39" s="689"/>
      <c r="O39" s="690"/>
      <c r="P39" s="14">
        <v>10</v>
      </c>
      <c r="Q39" s="13">
        <v>3</v>
      </c>
      <c r="R39" s="150" t="s">
        <v>189</v>
      </c>
      <c r="S39" s="13" t="s">
        <v>5</v>
      </c>
      <c r="T39" s="151" t="s">
        <v>6</v>
      </c>
      <c r="U39" s="13" t="s">
        <v>5</v>
      </c>
      <c r="V39" s="152" t="s">
        <v>4</v>
      </c>
      <c r="W39" s="691"/>
      <c r="X39" s="692"/>
      <c r="Y39" s="218"/>
      <c r="Z39" s="218"/>
      <c r="AA39" s="218"/>
      <c r="AB39" s="153"/>
      <c r="AC39" s="146"/>
    </row>
    <row r="40" spans="1:29" ht="21.75" customHeight="1" x14ac:dyDescent="0.2">
      <c r="A40" s="21"/>
      <c r="B40" s="147"/>
      <c r="C40" s="154"/>
      <c r="D40" s="416"/>
      <c r="E40" s="412"/>
      <c r="F40" s="412"/>
      <c r="G40" s="412"/>
      <c r="H40" s="412"/>
      <c r="I40" s="412"/>
      <c r="J40" s="412"/>
      <c r="K40" s="412"/>
      <c r="L40" s="412"/>
      <c r="M40" s="412"/>
      <c r="N40" s="417" t="s">
        <v>582</v>
      </c>
      <c r="O40" s="485"/>
      <c r="P40" s="47">
        <v>11</v>
      </c>
      <c r="Q40" s="46">
        <v>0</v>
      </c>
      <c r="R40" s="486"/>
      <c r="S40" s="46"/>
      <c r="T40" s="487"/>
      <c r="U40" s="46"/>
      <c r="V40" s="488"/>
      <c r="W40" s="419"/>
      <c r="X40" s="420"/>
      <c r="Y40" s="264">
        <f>Y41</f>
        <v>225000</v>
      </c>
      <c r="Z40" s="264">
        <f>Z41</f>
        <v>200000</v>
      </c>
      <c r="AA40" s="264">
        <f>AA41</f>
        <v>225000</v>
      </c>
      <c r="AB40" s="153"/>
      <c r="AC40" s="146"/>
    </row>
    <row r="41" spans="1:29" ht="15" customHeight="1" x14ac:dyDescent="0.2">
      <c r="A41" s="21"/>
      <c r="B41" s="147"/>
      <c r="C41" s="154"/>
      <c r="D41" s="416"/>
      <c r="E41" s="412"/>
      <c r="F41" s="412"/>
      <c r="G41" s="412"/>
      <c r="H41" s="412"/>
      <c r="I41" s="412"/>
      <c r="J41" s="412"/>
      <c r="K41" s="412"/>
      <c r="L41" s="412"/>
      <c r="M41" s="412"/>
      <c r="N41" s="484" t="s">
        <v>596</v>
      </c>
      <c r="O41" s="485"/>
      <c r="P41" s="27">
        <v>11</v>
      </c>
      <c r="Q41" s="26">
        <v>1</v>
      </c>
      <c r="R41" s="157"/>
      <c r="S41" s="26"/>
      <c r="T41" s="158"/>
      <c r="U41" s="26"/>
      <c r="V41" s="159"/>
      <c r="W41" s="22"/>
      <c r="X41" s="28"/>
      <c r="Y41" s="220">
        <v>225000</v>
      </c>
      <c r="Z41" s="220">
        <v>200000</v>
      </c>
      <c r="AA41" s="220">
        <v>225000</v>
      </c>
      <c r="AB41" s="153"/>
      <c r="AC41" s="146"/>
    </row>
    <row r="42" spans="1:29" ht="21.75" customHeight="1" x14ac:dyDescent="0.2">
      <c r="A42" s="21"/>
      <c r="B42" s="147"/>
      <c r="C42" s="154"/>
      <c r="D42" s="416"/>
      <c r="E42" s="412"/>
      <c r="F42" s="412"/>
      <c r="G42" s="412"/>
      <c r="H42" s="412"/>
      <c r="I42" s="412"/>
      <c r="J42" s="412"/>
      <c r="K42" s="412"/>
      <c r="L42" s="412"/>
      <c r="M42" s="412"/>
      <c r="N42" s="417" t="s">
        <v>586</v>
      </c>
      <c r="O42" s="418"/>
      <c r="P42" s="47">
        <v>12</v>
      </c>
      <c r="Q42" s="46">
        <v>0</v>
      </c>
      <c r="R42" s="486"/>
      <c r="S42" s="46"/>
      <c r="T42" s="487"/>
      <c r="U42" s="46"/>
      <c r="V42" s="488"/>
      <c r="W42" s="419"/>
      <c r="X42" s="420"/>
      <c r="Y42" s="264">
        <f>Y43</f>
        <v>0</v>
      </c>
      <c r="Z42" s="264">
        <f>Z43</f>
        <v>0</v>
      </c>
      <c r="AA42" s="264">
        <f>AA43</f>
        <v>0</v>
      </c>
      <c r="AB42" s="153"/>
      <c r="AC42" s="146"/>
    </row>
    <row r="43" spans="1:29" ht="15" customHeight="1" x14ac:dyDescent="0.2">
      <c r="A43" s="21"/>
      <c r="B43" s="147"/>
      <c r="C43" s="154"/>
      <c r="D43" s="416"/>
      <c r="E43" s="412"/>
      <c r="F43" s="412"/>
      <c r="G43" s="412"/>
      <c r="H43" s="412"/>
      <c r="I43" s="412"/>
      <c r="J43" s="412"/>
      <c r="K43" s="412"/>
      <c r="L43" s="412"/>
      <c r="M43" s="412"/>
      <c r="N43" s="484" t="s">
        <v>597</v>
      </c>
      <c r="O43" s="485"/>
      <c r="P43" s="27">
        <v>12</v>
      </c>
      <c r="Q43" s="26">
        <v>2</v>
      </c>
      <c r="R43" s="157"/>
      <c r="S43" s="26"/>
      <c r="T43" s="158"/>
      <c r="U43" s="26"/>
      <c r="V43" s="159"/>
      <c r="W43" s="22"/>
      <c r="X43" s="28"/>
      <c r="Y43" s="220"/>
      <c r="Z43" s="220"/>
      <c r="AA43" s="220"/>
      <c r="AB43" s="153"/>
      <c r="AC43" s="146"/>
    </row>
    <row r="44" spans="1:29" ht="15" customHeight="1" thickBot="1" x14ac:dyDescent="0.25">
      <c r="A44" s="21"/>
      <c r="B44" s="147"/>
      <c r="C44" s="154"/>
      <c r="D44" s="693" t="s">
        <v>3</v>
      </c>
      <c r="E44" s="693"/>
      <c r="F44" s="693"/>
      <c r="G44" s="693"/>
      <c r="H44" s="693"/>
      <c r="I44" s="693"/>
      <c r="J44" s="693"/>
      <c r="K44" s="693"/>
      <c r="L44" s="693"/>
      <c r="M44" s="693"/>
      <c r="N44" s="697"/>
      <c r="O44" s="698"/>
      <c r="P44" s="47"/>
      <c r="Q44" s="46"/>
      <c r="R44" s="157" t="s">
        <v>189</v>
      </c>
      <c r="S44" s="26" t="s">
        <v>5</v>
      </c>
      <c r="T44" s="158" t="s">
        <v>6</v>
      </c>
      <c r="U44" s="26" t="s">
        <v>5</v>
      </c>
      <c r="V44" s="159" t="s">
        <v>4</v>
      </c>
      <c r="W44" s="699"/>
      <c r="X44" s="700"/>
      <c r="Y44" s="264">
        <f>Ведомст!X158</f>
        <v>0</v>
      </c>
      <c r="Z44" s="264">
        <f>Ведомст!Y158</f>
        <v>486353.03943512001</v>
      </c>
      <c r="AA44" s="265">
        <f>Ведомст!Z158</f>
        <v>990580.98188788188</v>
      </c>
      <c r="AB44" s="153"/>
      <c r="AC44" s="146"/>
    </row>
    <row r="45" spans="1:29" ht="21.75" customHeight="1" thickBot="1" x14ac:dyDescent="0.3">
      <c r="A45" s="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202" t="s">
        <v>0</v>
      </c>
      <c r="O45" s="203"/>
      <c r="P45" s="203"/>
      <c r="Q45" s="203"/>
      <c r="R45" s="203"/>
      <c r="S45" s="203"/>
      <c r="T45" s="203"/>
      <c r="U45" s="203"/>
      <c r="V45" s="203"/>
      <c r="W45" s="203"/>
      <c r="X45" s="204"/>
      <c r="Y45" s="266">
        <f>Y16+Y21+Y23+Y28+Y31+Y35+Y37+Y44+Y40+Y42</f>
        <v>21440683.449999999</v>
      </c>
      <c r="Z45" s="266">
        <f>Z16+Z21+Z23+Z28+Z31+Z35+Z37+Z44+Z40+Z42</f>
        <v>19722355.039435118</v>
      </c>
      <c r="AA45" s="267">
        <f>AA16+AA21+AA23+AA28+AA31+AA35+AA37+AA44+AA40+AA42</f>
        <v>20054354.981887881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9:AA12"/>
    <mergeCell ref="S14:V14"/>
    <mergeCell ref="S15:V15"/>
    <mergeCell ref="D16:O16"/>
    <mergeCell ref="W16:X16"/>
  </mergeCells>
  <pageMargins left="1.1811023622047245" right="0.39370078740157483" top="0.39370078740157483" bottom="0.39370078740157483" header="0.19685039370078741" footer="0.19685039370078741"/>
  <pageSetup paperSize="9" scale="80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7"/>
  <sheetViews>
    <sheetView showGridLines="0" zoomScale="90" zoomScaleNormal="90" workbookViewId="0">
      <selection activeCell="E13" sqref="E13:N13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73.2851562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85546875" style="1" customWidth="1"/>
    <col min="25" max="25" width="15.5703125" style="1" customWidth="1"/>
    <col min="26" max="26" width="14.8554687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621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721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718"/>
      <c r="E8" s="718"/>
      <c r="F8" s="718"/>
      <c r="G8" s="718"/>
      <c r="H8" s="718"/>
      <c r="I8" s="718"/>
      <c r="J8" s="718"/>
      <c r="K8" s="718"/>
      <c r="L8" s="718"/>
      <c r="M8" s="719" t="s">
        <v>643</v>
      </c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3"/>
      <c r="AB8" s="2"/>
    </row>
    <row r="9" spans="1:28" ht="12.75" customHeight="1" thickBot="1" x14ac:dyDescent="0.25">
      <c r="A9" s="70"/>
      <c r="B9" s="69"/>
      <c r="C9" s="69"/>
      <c r="D9" s="718"/>
      <c r="E9" s="718"/>
      <c r="F9" s="718"/>
      <c r="G9" s="718"/>
      <c r="H9" s="718"/>
      <c r="I9" s="718"/>
      <c r="J9" s="718"/>
      <c r="K9" s="718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2"/>
      <c r="Z9" s="126" t="s">
        <v>182</v>
      </c>
      <c r="AA9" s="3"/>
      <c r="AB9" s="2"/>
    </row>
    <row r="10" spans="1:28" ht="42" customHeight="1" thickBot="1" x14ac:dyDescent="0.25">
      <c r="A10" s="7"/>
      <c r="B10" s="160"/>
      <c r="C10" s="160"/>
      <c r="D10" s="160"/>
      <c r="E10" s="160"/>
      <c r="F10" s="160"/>
      <c r="G10" s="160"/>
      <c r="H10" s="160"/>
      <c r="I10" s="160"/>
      <c r="J10" s="160"/>
      <c r="K10" s="161"/>
      <c r="L10" s="162"/>
      <c r="M10" s="600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669" t="s">
        <v>176</v>
      </c>
      <c r="S10" s="669"/>
      <c r="T10" s="669"/>
      <c r="U10" s="669"/>
      <c r="V10" s="62" t="s">
        <v>175</v>
      </c>
      <c r="W10" s="61" t="s">
        <v>174</v>
      </c>
      <c r="X10" s="61">
        <v>2019</v>
      </c>
      <c r="Y10" s="600">
        <v>2020</v>
      </c>
      <c r="Z10" s="131">
        <v>2021</v>
      </c>
      <c r="AA10" s="58"/>
      <c r="AB10" s="3"/>
    </row>
    <row r="11" spans="1:28" ht="15.75" customHeight="1" thickBot="1" x14ac:dyDescent="0.25">
      <c r="A11" s="163"/>
      <c r="B11" s="55"/>
      <c r="C11" s="164"/>
      <c r="D11" s="604"/>
      <c r="E11" s="165"/>
      <c r="F11" s="55"/>
      <c r="G11" s="55"/>
      <c r="H11" s="55"/>
      <c r="I11" s="55"/>
      <c r="J11" s="55"/>
      <c r="K11" s="55"/>
      <c r="L11" s="164"/>
      <c r="M11" s="604">
        <v>1</v>
      </c>
      <c r="N11" s="604">
        <v>2</v>
      </c>
      <c r="O11" s="604">
        <v>2</v>
      </c>
      <c r="P11" s="604">
        <v>3</v>
      </c>
      <c r="Q11" s="53">
        <v>5</v>
      </c>
      <c r="R11" s="705">
        <v>4</v>
      </c>
      <c r="S11" s="705"/>
      <c r="T11" s="705"/>
      <c r="U11" s="705"/>
      <c r="V11" s="132">
        <v>5</v>
      </c>
      <c r="W11" s="604">
        <v>7</v>
      </c>
      <c r="X11" s="604">
        <v>6</v>
      </c>
      <c r="Y11" s="604">
        <v>7</v>
      </c>
      <c r="Z11" s="604">
        <v>8</v>
      </c>
      <c r="AA11" s="49"/>
      <c r="AB11" s="3"/>
    </row>
    <row r="12" spans="1:28" ht="15" customHeight="1" x14ac:dyDescent="0.2">
      <c r="A12" s="21"/>
      <c r="B12" s="166"/>
      <c r="C12" s="167"/>
      <c r="D12" s="685" t="s">
        <v>173</v>
      </c>
      <c r="E12" s="706"/>
      <c r="F12" s="706"/>
      <c r="G12" s="706"/>
      <c r="H12" s="706"/>
      <c r="I12" s="706"/>
      <c r="J12" s="706"/>
      <c r="K12" s="706"/>
      <c r="L12" s="706"/>
      <c r="M12" s="706"/>
      <c r="N12" s="707"/>
      <c r="O12" s="184">
        <v>1</v>
      </c>
      <c r="P12" s="185" t="s">
        <v>1</v>
      </c>
      <c r="Q12" s="186" t="s">
        <v>1</v>
      </c>
      <c r="R12" s="187" t="s">
        <v>1</v>
      </c>
      <c r="S12" s="188" t="s">
        <v>1</v>
      </c>
      <c r="T12" s="187" t="s">
        <v>1</v>
      </c>
      <c r="U12" s="189" t="s">
        <v>1</v>
      </c>
      <c r="V12" s="190" t="s">
        <v>1</v>
      </c>
      <c r="W12" s="191"/>
      <c r="X12" s="268">
        <f>X13+X17+X26+X24</f>
        <v>11131021</v>
      </c>
      <c r="Y12" s="268">
        <f>Y13+Y17+Y26</f>
        <v>10434876</v>
      </c>
      <c r="Z12" s="269">
        <f>Z13+Z17+Z26</f>
        <v>9843980</v>
      </c>
      <c r="AA12" s="8"/>
      <c r="AB12" s="3"/>
    </row>
    <row r="13" spans="1:28" ht="29.25" customHeight="1" x14ac:dyDescent="0.2">
      <c r="A13" s="21"/>
      <c r="B13" s="166"/>
      <c r="C13" s="167"/>
      <c r="D13" s="192"/>
      <c r="E13" s="653" t="s">
        <v>172</v>
      </c>
      <c r="F13" s="654"/>
      <c r="G13" s="654"/>
      <c r="H13" s="654"/>
      <c r="I13" s="654"/>
      <c r="J13" s="654"/>
      <c r="K13" s="654"/>
      <c r="L13" s="654"/>
      <c r="M13" s="654"/>
      <c r="N13" s="665"/>
      <c r="O13" s="95">
        <v>1</v>
      </c>
      <c r="P13" s="96">
        <v>2</v>
      </c>
      <c r="Q13" s="491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493"/>
      <c r="X13" s="270">
        <f t="shared" ref="X13:Z15" si="0">X14</f>
        <v>935289</v>
      </c>
      <c r="Y13" s="270">
        <f t="shared" si="0"/>
        <v>935289</v>
      </c>
      <c r="Z13" s="271">
        <f t="shared" si="0"/>
        <v>935289</v>
      </c>
      <c r="AA13" s="8"/>
      <c r="AB13" s="3"/>
    </row>
    <row r="14" spans="1:28" ht="46.5" customHeight="1" x14ac:dyDescent="0.2">
      <c r="A14" s="21"/>
      <c r="B14" s="166"/>
      <c r="C14" s="167"/>
      <c r="D14" s="192"/>
      <c r="E14" s="170"/>
      <c r="F14" s="647" t="s">
        <v>644</v>
      </c>
      <c r="G14" s="647"/>
      <c r="H14" s="648"/>
      <c r="I14" s="648"/>
      <c r="J14" s="648"/>
      <c r="K14" s="648"/>
      <c r="L14" s="648"/>
      <c r="M14" s="648"/>
      <c r="N14" s="649"/>
      <c r="O14" s="27">
        <v>1</v>
      </c>
      <c r="P14" s="26">
        <v>2</v>
      </c>
      <c r="Q14" s="168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69"/>
      <c r="X14" s="272">
        <f t="shared" si="0"/>
        <v>935289</v>
      </c>
      <c r="Y14" s="272">
        <f t="shared" si="0"/>
        <v>935289</v>
      </c>
      <c r="Z14" s="273">
        <f t="shared" si="0"/>
        <v>935289</v>
      </c>
      <c r="AA14" s="8"/>
      <c r="AB14" s="3"/>
    </row>
    <row r="15" spans="1:28" ht="15" customHeight="1" x14ac:dyDescent="0.2">
      <c r="A15" s="21"/>
      <c r="B15" s="166"/>
      <c r="C15" s="167"/>
      <c r="D15" s="192"/>
      <c r="E15" s="171"/>
      <c r="F15" s="172"/>
      <c r="G15" s="173"/>
      <c r="H15" s="16"/>
      <c r="I15" s="647" t="s">
        <v>171</v>
      </c>
      <c r="J15" s="648"/>
      <c r="K15" s="648"/>
      <c r="L15" s="648"/>
      <c r="M15" s="648"/>
      <c r="N15" s="649"/>
      <c r="O15" s="27">
        <v>1</v>
      </c>
      <c r="P15" s="26">
        <v>2</v>
      </c>
      <c r="Q15" s="168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69"/>
      <c r="X15" s="272">
        <f t="shared" si="0"/>
        <v>935289</v>
      </c>
      <c r="Y15" s="272">
        <f t="shared" si="0"/>
        <v>935289</v>
      </c>
      <c r="Z15" s="273">
        <f t="shared" si="0"/>
        <v>935289</v>
      </c>
      <c r="AA15" s="8"/>
      <c r="AB15" s="3"/>
    </row>
    <row r="16" spans="1:28" ht="29.25" customHeight="1" x14ac:dyDescent="0.2">
      <c r="A16" s="21"/>
      <c r="B16" s="166"/>
      <c r="C16" s="167"/>
      <c r="D16" s="192"/>
      <c r="E16" s="174"/>
      <c r="F16" s="594"/>
      <c r="G16" s="175"/>
      <c r="H16" s="595"/>
      <c r="I16" s="597"/>
      <c r="J16" s="657" t="s">
        <v>145</v>
      </c>
      <c r="K16" s="657"/>
      <c r="L16" s="657"/>
      <c r="M16" s="657"/>
      <c r="N16" s="658"/>
      <c r="O16" s="589">
        <v>1</v>
      </c>
      <c r="P16" s="13">
        <v>2</v>
      </c>
      <c r="Q16" s="168" t="s">
        <v>170</v>
      </c>
      <c r="R16" s="590">
        <v>86</v>
      </c>
      <c r="S16" s="11" t="s">
        <v>6</v>
      </c>
      <c r="T16" s="590" t="s">
        <v>5</v>
      </c>
      <c r="U16" s="9" t="s">
        <v>169</v>
      </c>
      <c r="V16" s="603" t="s">
        <v>144</v>
      </c>
      <c r="W16" s="169"/>
      <c r="X16" s="218">
        <v>935289</v>
      </c>
      <c r="Y16" s="218">
        <v>935289</v>
      </c>
      <c r="Z16" s="219">
        <v>935289</v>
      </c>
      <c r="AA16" s="8"/>
      <c r="AB16" s="3"/>
    </row>
    <row r="17" spans="1:28" ht="51" customHeight="1" x14ac:dyDescent="0.2">
      <c r="A17" s="21"/>
      <c r="B17" s="166"/>
      <c r="C17" s="167"/>
      <c r="D17" s="192"/>
      <c r="E17" s="653" t="s">
        <v>168</v>
      </c>
      <c r="F17" s="654"/>
      <c r="G17" s="654"/>
      <c r="H17" s="654"/>
      <c r="I17" s="654"/>
      <c r="J17" s="655"/>
      <c r="K17" s="655"/>
      <c r="L17" s="655"/>
      <c r="M17" s="655"/>
      <c r="N17" s="656"/>
      <c r="O17" s="90">
        <v>1</v>
      </c>
      <c r="P17" s="91">
        <v>4</v>
      </c>
      <c r="Q17" s="491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493"/>
      <c r="X17" s="274">
        <f t="shared" ref="X17:Z19" si="1">X18</f>
        <v>2884801.2</v>
      </c>
      <c r="Y17" s="274">
        <f t="shared" si="1"/>
        <v>2876301</v>
      </c>
      <c r="Z17" s="275">
        <f t="shared" si="1"/>
        <v>2876301</v>
      </c>
      <c r="AA17" s="8"/>
      <c r="AB17" s="3"/>
    </row>
    <row r="18" spans="1:28" ht="43.5" customHeight="1" x14ac:dyDescent="0.2">
      <c r="A18" s="21"/>
      <c r="B18" s="166"/>
      <c r="C18" s="167"/>
      <c r="D18" s="192"/>
      <c r="E18" s="170"/>
      <c r="F18" s="647" t="s">
        <v>644</v>
      </c>
      <c r="G18" s="647"/>
      <c r="H18" s="648"/>
      <c r="I18" s="648"/>
      <c r="J18" s="648"/>
      <c r="K18" s="648"/>
      <c r="L18" s="648"/>
      <c r="M18" s="648"/>
      <c r="N18" s="649"/>
      <c r="O18" s="27">
        <v>1</v>
      </c>
      <c r="P18" s="26">
        <v>4</v>
      </c>
      <c r="Q18" s="168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69"/>
      <c r="X18" s="272">
        <f t="shared" si="1"/>
        <v>2884801.2</v>
      </c>
      <c r="Y18" s="272">
        <f t="shared" si="1"/>
        <v>2876301</v>
      </c>
      <c r="Z18" s="273">
        <f t="shared" si="1"/>
        <v>2876301</v>
      </c>
      <c r="AA18" s="8"/>
      <c r="AB18" s="3"/>
    </row>
    <row r="19" spans="1:28" ht="29.25" customHeight="1" x14ac:dyDescent="0.2">
      <c r="A19" s="21"/>
      <c r="B19" s="166"/>
      <c r="C19" s="167"/>
      <c r="D19" s="192"/>
      <c r="E19" s="171"/>
      <c r="F19" s="172"/>
      <c r="G19" s="173"/>
      <c r="H19" s="647" t="s">
        <v>167</v>
      </c>
      <c r="I19" s="648"/>
      <c r="J19" s="648"/>
      <c r="K19" s="648"/>
      <c r="L19" s="648"/>
      <c r="M19" s="648"/>
      <c r="N19" s="649"/>
      <c r="O19" s="27">
        <v>1</v>
      </c>
      <c r="P19" s="26">
        <v>4</v>
      </c>
      <c r="Q19" s="168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69"/>
      <c r="X19" s="272">
        <f t="shared" si="1"/>
        <v>2884801.2</v>
      </c>
      <c r="Y19" s="272">
        <f t="shared" si="1"/>
        <v>2876301</v>
      </c>
      <c r="Z19" s="273">
        <f t="shared" si="1"/>
        <v>2876301</v>
      </c>
      <c r="AA19" s="8"/>
      <c r="AB19" s="3"/>
    </row>
    <row r="20" spans="1:28" ht="15" customHeight="1" x14ac:dyDescent="0.2">
      <c r="A20" s="21"/>
      <c r="B20" s="166"/>
      <c r="C20" s="167"/>
      <c r="D20" s="192"/>
      <c r="E20" s="171"/>
      <c r="F20" s="593"/>
      <c r="G20" s="176"/>
      <c r="H20" s="16"/>
      <c r="I20" s="647" t="s">
        <v>165</v>
      </c>
      <c r="J20" s="648"/>
      <c r="K20" s="648"/>
      <c r="L20" s="648"/>
      <c r="M20" s="648"/>
      <c r="N20" s="649"/>
      <c r="O20" s="27">
        <v>1</v>
      </c>
      <c r="P20" s="26">
        <v>4</v>
      </c>
      <c r="Q20" s="168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69"/>
      <c r="X20" s="272">
        <f>X21+X22+X23</f>
        <v>2884801.2</v>
      </c>
      <c r="Y20" s="272">
        <f>Y21+Y22</f>
        <v>2876301</v>
      </c>
      <c r="Z20" s="273">
        <f>Z21+Z22</f>
        <v>2876301</v>
      </c>
      <c r="AA20" s="8"/>
      <c r="AB20" s="3"/>
    </row>
    <row r="21" spans="1:28" ht="29.25" customHeight="1" x14ac:dyDescent="0.2">
      <c r="A21" s="21"/>
      <c r="B21" s="166"/>
      <c r="C21" s="167"/>
      <c r="D21" s="192"/>
      <c r="E21" s="171"/>
      <c r="F21" s="593"/>
      <c r="G21" s="176"/>
      <c r="H21" s="17"/>
      <c r="I21" s="16"/>
      <c r="J21" s="675" t="s">
        <v>145</v>
      </c>
      <c r="K21" s="675"/>
      <c r="L21" s="675"/>
      <c r="M21" s="675"/>
      <c r="N21" s="676"/>
      <c r="O21" s="27">
        <v>1</v>
      </c>
      <c r="P21" s="26">
        <v>4</v>
      </c>
      <c r="Q21" s="168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69"/>
      <c r="X21" s="220">
        <v>2694711</v>
      </c>
      <c r="Y21" s="220">
        <v>2694711</v>
      </c>
      <c r="Z21" s="221">
        <v>2694711</v>
      </c>
      <c r="AA21" s="8"/>
      <c r="AB21" s="3"/>
    </row>
    <row r="22" spans="1:28" ht="29.25" customHeight="1" x14ac:dyDescent="0.2">
      <c r="A22" s="21"/>
      <c r="B22" s="166"/>
      <c r="C22" s="167"/>
      <c r="D22" s="192"/>
      <c r="E22" s="174"/>
      <c r="F22" s="594"/>
      <c r="G22" s="175"/>
      <c r="H22" s="595"/>
      <c r="I22" s="595"/>
      <c r="J22" s="657" t="s">
        <v>57</v>
      </c>
      <c r="K22" s="657"/>
      <c r="L22" s="657"/>
      <c r="M22" s="657"/>
      <c r="N22" s="658"/>
      <c r="O22" s="589">
        <v>1</v>
      </c>
      <c r="P22" s="13">
        <v>4</v>
      </c>
      <c r="Q22" s="168" t="s">
        <v>164</v>
      </c>
      <c r="R22" s="590" t="s">
        <v>142</v>
      </c>
      <c r="S22" s="11" t="s">
        <v>6</v>
      </c>
      <c r="T22" s="590" t="s">
        <v>9</v>
      </c>
      <c r="U22" s="9" t="s">
        <v>163</v>
      </c>
      <c r="V22" s="603" t="s">
        <v>52</v>
      </c>
      <c r="W22" s="169"/>
      <c r="X22" s="218">
        <v>167090.20000000001</v>
      </c>
      <c r="Y22" s="218">
        <v>181590</v>
      </c>
      <c r="Z22" s="219">
        <v>181590</v>
      </c>
      <c r="AA22" s="8"/>
      <c r="AB22" s="3"/>
    </row>
    <row r="23" spans="1:28" ht="29.25" customHeight="1" x14ac:dyDescent="0.2">
      <c r="A23" s="21"/>
      <c r="B23" s="166"/>
      <c r="C23" s="167"/>
      <c r="D23" s="192"/>
      <c r="E23" s="174"/>
      <c r="F23" s="594"/>
      <c r="G23" s="175"/>
      <c r="H23" s="595"/>
      <c r="I23" s="595"/>
      <c r="J23" s="85"/>
      <c r="K23" s="85"/>
      <c r="L23" s="85"/>
      <c r="M23" s="591" t="s">
        <v>665</v>
      </c>
      <c r="N23" s="86"/>
      <c r="O23" s="589">
        <v>1</v>
      </c>
      <c r="P23" s="13">
        <v>4</v>
      </c>
      <c r="Q23" s="168"/>
      <c r="R23" s="590">
        <v>86</v>
      </c>
      <c r="S23" s="11">
        <v>0</v>
      </c>
      <c r="T23" s="590">
        <v>6</v>
      </c>
      <c r="U23" s="9">
        <v>90008</v>
      </c>
      <c r="V23" s="603">
        <v>240</v>
      </c>
      <c r="W23" s="169"/>
      <c r="X23" s="218">
        <v>23000</v>
      </c>
      <c r="Y23" s="218"/>
      <c r="Z23" s="218"/>
      <c r="AA23" s="8"/>
      <c r="AB23" s="3"/>
    </row>
    <row r="24" spans="1:28" ht="29.25" customHeight="1" x14ac:dyDescent="0.25">
      <c r="A24" s="21"/>
      <c r="B24" s="166"/>
      <c r="C24" s="167"/>
      <c r="D24" s="192"/>
      <c r="E24" s="174"/>
      <c r="F24" s="594"/>
      <c r="G24" s="175"/>
      <c r="H24" s="595"/>
      <c r="I24" s="595"/>
      <c r="J24" s="85"/>
      <c r="K24" s="85"/>
      <c r="L24" s="85"/>
      <c r="M24" s="550" t="s">
        <v>661</v>
      </c>
      <c r="N24" s="546"/>
      <c r="O24" s="83">
        <v>1</v>
      </c>
      <c r="P24" s="83">
        <v>6</v>
      </c>
      <c r="Q24" s="491"/>
      <c r="R24" s="598"/>
      <c r="S24" s="470"/>
      <c r="T24" s="599"/>
      <c r="U24" s="547"/>
      <c r="V24" s="602"/>
      <c r="W24" s="493"/>
      <c r="X24" s="548">
        <f>X25</f>
        <v>46412.800000000003</v>
      </c>
      <c r="Y24" s="548"/>
      <c r="Z24" s="548"/>
      <c r="AA24" s="8"/>
      <c r="AB24" s="3"/>
    </row>
    <row r="25" spans="1:28" ht="24" customHeight="1" x14ac:dyDescent="0.2">
      <c r="A25" s="21"/>
      <c r="B25" s="166"/>
      <c r="C25" s="167"/>
      <c r="D25" s="192"/>
      <c r="E25" s="174"/>
      <c r="F25" s="594"/>
      <c r="G25" s="175"/>
      <c r="H25" s="595"/>
      <c r="I25" s="595"/>
      <c r="J25" s="85"/>
      <c r="K25" s="85"/>
      <c r="L25" s="85"/>
      <c r="M25" s="591" t="s">
        <v>423</v>
      </c>
      <c r="N25" s="86"/>
      <c r="O25" s="13">
        <v>1</v>
      </c>
      <c r="P25" s="13">
        <v>6</v>
      </c>
      <c r="Q25" s="168"/>
      <c r="R25" s="589">
        <v>75</v>
      </c>
      <c r="S25" s="11">
        <v>0</v>
      </c>
      <c r="T25" s="590">
        <v>0</v>
      </c>
      <c r="U25" s="468">
        <v>61002</v>
      </c>
      <c r="V25" s="603">
        <v>540</v>
      </c>
      <c r="W25" s="169"/>
      <c r="X25" s="545">
        <v>46412.800000000003</v>
      </c>
      <c r="Y25" s="545"/>
      <c r="Z25" s="545"/>
      <c r="AA25" s="8"/>
      <c r="AB25" s="3"/>
    </row>
    <row r="26" spans="1:28" ht="15" customHeight="1" x14ac:dyDescent="0.2">
      <c r="A26" s="21"/>
      <c r="B26" s="166"/>
      <c r="C26" s="167"/>
      <c r="D26" s="192"/>
      <c r="E26" s="653" t="s">
        <v>162</v>
      </c>
      <c r="F26" s="654"/>
      <c r="G26" s="654"/>
      <c r="H26" s="654"/>
      <c r="I26" s="654"/>
      <c r="J26" s="655"/>
      <c r="K26" s="655"/>
      <c r="L26" s="655"/>
      <c r="M26" s="655"/>
      <c r="N26" s="656"/>
      <c r="O26" s="90">
        <v>1</v>
      </c>
      <c r="P26" s="91">
        <v>13</v>
      </c>
      <c r="Q26" s="491" t="s">
        <v>1</v>
      </c>
      <c r="R26" s="111" t="s">
        <v>1</v>
      </c>
      <c r="S26" s="112" t="s">
        <v>1</v>
      </c>
      <c r="T26" s="111" t="s">
        <v>1</v>
      </c>
      <c r="U26" s="113" t="s">
        <v>1</v>
      </c>
      <c r="V26" s="93" t="s">
        <v>1</v>
      </c>
      <c r="W26" s="493"/>
      <c r="X26" s="274">
        <f>X27+X38</f>
        <v>7264518</v>
      </c>
      <c r="Y26" s="274">
        <f>Y27+Y38</f>
        <v>6623286</v>
      </c>
      <c r="Z26" s="275">
        <f>Z27+Z38</f>
        <v>6032390</v>
      </c>
      <c r="AA26" s="8"/>
      <c r="AB26" s="3"/>
    </row>
    <row r="27" spans="1:28" ht="15" customHeight="1" x14ac:dyDescent="0.2">
      <c r="A27" s="21"/>
      <c r="B27" s="166"/>
      <c r="C27" s="167"/>
      <c r="D27" s="192"/>
      <c r="E27" s="170"/>
      <c r="F27" s="647" t="s">
        <v>137</v>
      </c>
      <c r="G27" s="647"/>
      <c r="H27" s="647"/>
      <c r="I27" s="648"/>
      <c r="J27" s="648"/>
      <c r="K27" s="648"/>
      <c r="L27" s="648"/>
      <c r="M27" s="648"/>
      <c r="N27" s="649"/>
      <c r="O27" s="27">
        <v>1</v>
      </c>
      <c r="P27" s="26">
        <v>13</v>
      </c>
      <c r="Q27" s="168" t="s">
        <v>136</v>
      </c>
      <c r="R27" s="24" t="s">
        <v>133</v>
      </c>
      <c r="S27" s="25" t="s">
        <v>6</v>
      </c>
      <c r="T27" s="24" t="s">
        <v>5</v>
      </c>
      <c r="U27" s="23" t="s">
        <v>4</v>
      </c>
      <c r="V27" s="22" t="s">
        <v>1</v>
      </c>
      <c r="W27" s="169"/>
      <c r="X27" s="272">
        <f>X28+X34+X30</f>
        <v>544617</v>
      </c>
      <c r="Y27" s="272">
        <f>Y28+Y34</f>
        <v>247720</v>
      </c>
      <c r="Z27" s="273">
        <f>Z28+Z34</f>
        <v>418720</v>
      </c>
      <c r="AA27" s="8"/>
      <c r="AB27" s="3"/>
    </row>
    <row r="28" spans="1:28" ht="15" customHeight="1" x14ac:dyDescent="0.2">
      <c r="A28" s="21"/>
      <c r="B28" s="166"/>
      <c r="C28" s="167"/>
      <c r="D28" s="192"/>
      <c r="E28" s="171"/>
      <c r="F28" s="172"/>
      <c r="G28" s="173"/>
      <c r="H28" s="16"/>
      <c r="I28" s="647" t="s">
        <v>161</v>
      </c>
      <c r="J28" s="648"/>
      <c r="K28" s="648"/>
      <c r="L28" s="648"/>
      <c r="M28" s="648"/>
      <c r="N28" s="649"/>
      <c r="O28" s="27">
        <v>1</v>
      </c>
      <c r="P28" s="26">
        <v>13</v>
      </c>
      <c r="Q28" s="168" t="s">
        <v>160</v>
      </c>
      <c r="R28" s="24" t="s">
        <v>133</v>
      </c>
      <c r="S28" s="25" t="s">
        <v>6</v>
      </c>
      <c r="T28" s="24" t="s">
        <v>5</v>
      </c>
      <c r="U28" s="23" t="s">
        <v>159</v>
      </c>
      <c r="V28" s="22" t="s">
        <v>1</v>
      </c>
      <c r="W28" s="169"/>
      <c r="X28" s="272">
        <f>X29</f>
        <v>4300</v>
      </c>
      <c r="Y28" s="272">
        <f>Y29+Y31</f>
        <v>226220</v>
      </c>
      <c r="Z28" s="273">
        <f>Z29+Z31</f>
        <v>398720</v>
      </c>
      <c r="AA28" s="8"/>
      <c r="AB28" s="3"/>
    </row>
    <row r="29" spans="1:28" ht="15" customHeight="1" x14ac:dyDescent="0.2">
      <c r="A29" s="21"/>
      <c r="B29" s="166"/>
      <c r="C29" s="167"/>
      <c r="D29" s="192"/>
      <c r="E29" s="171"/>
      <c r="F29" s="593"/>
      <c r="G29" s="176"/>
      <c r="H29" s="17"/>
      <c r="I29" s="597"/>
      <c r="J29" s="657" t="s">
        <v>155</v>
      </c>
      <c r="K29" s="657"/>
      <c r="L29" s="657"/>
      <c r="M29" s="657"/>
      <c r="N29" s="658"/>
      <c r="O29" s="589">
        <v>1</v>
      </c>
      <c r="P29" s="13">
        <v>13</v>
      </c>
      <c r="Q29" s="168" t="s">
        <v>160</v>
      </c>
      <c r="R29" s="590" t="s">
        <v>133</v>
      </c>
      <c r="S29" s="11" t="s">
        <v>6</v>
      </c>
      <c r="T29" s="590" t="s">
        <v>5</v>
      </c>
      <c r="U29" s="9" t="s">
        <v>159</v>
      </c>
      <c r="V29" s="603" t="s">
        <v>152</v>
      </c>
      <c r="W29" s="169"/>
      <c r="X29" s="218">
        <v>4300</v>
      </c>
      <c r="Y29" s="218">
        <v>4300</v>
      </c>
      <c r="Z29" s="219">
        <v>4300</v>
      </c>
      <c r="AA29" s="8"/>
      <c r="AB29" s="3"/>
    </row>
    <row r="30" spans="1:28" ht="27.75" customHeight="1" x14ac:dyDescent="0.2">
      <c r="A30" s="21"/>
      <c r="B30" s="166"/>
      <c r="C30" s="167"/>
      <c r="D30" s="192"/>
      <c r="E30" s="171"/>
      <c r="F30" s="593"/>
      <c r="G30" s="176"/>
      <c r="H30" s="17"/>
      <c r="I30" s="597"/>
      <c r="J30" s="85"/>
      <c r="K30" s="85"/>
      <c r="L30" s="85"/>
      <c r="M30" s="596" t="s">
        <v>155</v>
      </c>
      <c r="N30" s="86"/>
      <c r="O30" s="27">
        <v>1</v>
      </c>
      <c r="P30" s="26">
        <v>13</v>
      </c>
      <c r="Q30" s="586"/>
      <c r="R30" s="24">
        <v>75</v>
      </c>
      <c r="S30" s="25">
        <v>0</v>
      </c>
      <c r="T30" s="24">
        <v>0</v>
      </c>
      <c r="U30" s="23">
        <v>90009</v>
      </c>
      <c r="V30" s="22"/>
      <c r="W30" s="587"/>
      <c r="X30" s="220">
        <f>X31+X32+X33</f>
        <v>514964</v>
      </c>
      <c r="Y30" s="220">
        <f>Y31</f>
        <v>221920</v>
      </c>
      <c r="Z30" s="221">
        <f>Z31</f>
        <v>394420</v>
      </c>
      <c r="AA30" s="8"/>
      <c r="AB30" s="3"/>
    </row>
    <row r="31" spans="1:28" ht="15" customHeight="1" x14ac:dyDescent="0.2">
      <c r="A31" s="21"/>
      <c r="B31" s="166"/>
      <c r="C31" s="167"/>
      <c r="D31" s="192"/>
      <c r="E31" s="171"/>
      <c r="F31" s="593"/>
      <c r="G31" s="176"/>
      <c r="H31" s="17"/>
      <c r="I31" s="597"/>
      <c r="J31" s="85"/>
      <c r="K31" s="85"/>
      <c r="L31" s="85"/>
      <c r="M31" s="596" t="s">
        <v>155</v>
      </c>
      <c r="N31" s="86"/>
      <c r="O31" s="26">
        <v>1</v>
      </c>
      <c r="P31" s="26">
        <v>13</v>
      </c>
      <c r="Q31" s="586"/>
      <c r="R31" s="24">
        <v>75</v>
      </c>
      <c r="S31" s="25">
        <v>0</v>
      </c>
      <c r="T31" s="24">
        <v>0</v>
      </c>
      <c r="U31" s="526">
        <v>90009</v>
      </c>
      <c r="V31" s="22">
        <v>850</v>
      </c>
      <c r="W31" s="587"/>
      <c r="X31" s="220">
        <v>50664</v>
      </c>
      <c r="Y31" s="220">
        <v>221920</v>
      </c>
      <c r="Z31" s="221">
        <v>394420</v>
      </c>
      <c r="AA31" s="8"/>
      <c r="AB31" s="3"/>
    </row>
    <row r="32" spans="1:28" ht="15" customHeight="1" x14ac:dyDescent="0.2">
      <c r="A32" s="21"/>
      <c r="B32" s="166"/>
      <c r="C32" s="167"/>
      <c r="D32" s="192"/>
      <c r="E32" s="171"/>
      <c r="F32" s="593"/>
      <c r="G32" s="176"/>
      <c r="H32" s="17"/>
      <c r="I32" s="597"/>
      <c r="J32" s="85"/>
      <c r="K32" s="85"/>
      <c r="L32" s="85"/>
      <c r="M32" s="596" t="s">
        <v>155</v>
      </c>
      <c r="N32" s="591"/>
      <c r="O32" s="13">
        <v>1</v>
      </c>
      <c r="P32" s="13">
        <v>13</v>
      </c>
      <c r="Q32" s="525"/>
      <c r="R32" s="590">
        <v>86</v>
      </c>
      <c r="S32" s="11">
        <v>0</v>
      </c>
      <c r="T32" s="590">
        <v>7</v>
      </c>
      <c r="U32" s="468">
        <v>95555</v>
      </c>
      <c r="V32" s="588">
        <v>850</v>
      </c>
      <c r="W32" s="603"/>
      <c r="X32" s="545">
        <v>446000</v>
      </c>
      <c r="Y32" s="545"/>
      <c r="Z32" s="545"/>
      <c r="AA32" s="8"/>
      <c r="AB32" s="3"/>
    </row>
    <row r="33" spans="1:28" ht="15" customHeight="1" x14ac:dyDescent="0.2">
      <c r="A33" s="21"/>
      <c r="B33" s="166"/>
      <c r="C33" s="167"/>
      <c r="D33" s="192"/>
      <c r="E33" s="171"/>
      <c r="F33" s="593"/>
      <c r="G33" s="176"/>
      <c r="H33" s="17"/>
      <c r="I33" s="597"/>
      <c r="J33" s="85"/>
      <c r="K33" s="85"/>
      <c r="L33" s="85"/>
      <c r="M33" s="591" t="s">
        <v>155</v>
      </c>
      <c r="N33" s="591"/>
      <c r="O33" s="13">
        <v>1</v>
      </c>
      <c r="P33" s="13">
        <v>13</v>
      </c>
      <c r="Q33" s="525"/>
      <c r="R33" s="590">
        <v>75</v>
      </c>
      <c r="S33" s="11">
        <v>0</v>
      </c>
      <c r="T33" s="590">
        <v>0</v>
      </c>
      <c r="U33" s="468">
        <v>90009</v>
      </c>
      <c r="V33" s="588">
        <v>830</v>
      </c>
      <c r="W33" s="603"/>
      <c r="X33" s="545">
        <v>18300</v>
      </c>
      <c r="Y33" s="545"/>
      <c r="Z33" s="545"/>
      <c r="AA33" s="8"/>
      <c r="AB33" s="3"/>
    </row>
    <row r="34" spans="1:28" ht="15" customHeight="1" x14ac:dyDescent="0.2">
      <c r="A34" s="21"/>
      <c r="B34" s="166"/>
      <c r="C34" s="167"/>
      <c r="D34" s="192"/>
      <c r="E34" s="171"/>
      <c r="F34" s="593"/>
      <c r="G34" s="176"/>
      <c r="H34" s="17"/>
      <c r="I34" s="647" t="s">
        <v>158</v>
      </c>
      <c r="J34" s="659"/>
      <c r="K34" s="659"/>
      <c r="L34" s="659"/>
      <c r="M34" s="659"/>
      <c r="N34" s="660"/>
      <c r="O34" s="41">
        <v>1</v>
      </c>
      <c r="P34" s="40">
        <v>13</v>
      </c>
      <c r="Q34" s="490" t="s">
        <v>154</v>
      </c>
      <c r="R34" s="114" t="s">
        <v>133</v>
      </c>
      <c r="S34" s="115" t="s">
        <v>6</v>
      </c>
      <c r="T34" s="114" t="s">
        <v>5</v>
      </c>
      <c r="U34" s="116" t="s">
        <v>153</v>
      </c>
      <c r="V34" s="39" t="s">
        <v>1</v>
      </c>
      <c r="W34" s="489"/>
      <c r="X34" s="276">
        <f>X35+X36+X37</f>
        <v>25353</v>
      </c>
      <c r="Y34" s="276">
        <f>Y35+Y36+Y37</f>
        <v>21500</v>
      </c>
      <c r="Z34" s="277">
        <f>Z35+Z36+Z37</f>
        <v>20000</v>
      </c>
      <c r="AA34" s="8"/>
      <c r="AB34" s="3"/>
    </row>
    <row r="35" spans="1:28" ht="29.25" customHeight="1" x14ac:dyDescent="0.2">
      <c r="A35" s="21"/>
      <c r="B35" s="166"/>
      <c r="C35" s="167"/>
      <c r="D35" s="192"/>
      <c r="E35" s="171"/>
      <c r="F35" s="593"/>
      <c r="G35" s="176"/>
      <c r="H35" s="17"/>
      <c r="I35" s="16"/>
      <c r="J35" s="675" t="s">
        <v>57</v>
      </c>
      <c r="K35" s="675"/>
      <c r="L35" s="675"/>
      <c r="M35" s="675"/>
      <c r="N35" s="676"/>
      <c r="O35" s="27">
        <v>1</v>
      </c>
      <c r="P35" s="26">
        <v>13</v>
      </c>
      <c r="Q35" s="168" t="s">
        <v>154</v>
      </c>
      <c r="R35" s="24" t="s">
        <v>133</v>
      </c>
      <c r="S35" s="25" t="s">
        <v>6</v>
      </c>
      <c r="T35" s="24" t="s">
        <v>5</v>
      </c>
      <c r="U35" s="23" t="s">
        <v>153</v>
      </c>
      <c r="V35" s="22" t="s">
        <v>52</v>
      </c>
      <c r="W35" s="169"/>
      <c r="X35" s="220">
        <v>25353</v>
      </c>
      <c r="Y35" s="220">
        <v>21500</v>
      </c>
      <c r="Z35" s="221">
        <v>20000</v>
      </c>
      <c r="AA35" s="8"/>
      <c r="AB35" s="3"/>
    </row>
    <row r="36" spans="1:28" ht="15" customHeight="1" x14ac:dyDescent="0.2">
      <c r="A36" s="21"/>
      <c r="B36" s="166"/>
      <c r="C36" s="167"/>
      <c r="D36" s="192"/>
      <c r="E36" s="171"/>
      <c r="F36" s="593"/>
      <c r="G36" s="176"/>
      <c r="H36" s="17"/>
      <c r="I36" s="17"/>
      <c r="J36" s="675" t="s">
        <v>157</v>
      </c>
      <c r="K36" s="675"/>
      <c r="L36" s="675"/>
      <c r="M36" s="675"/>
      <c r="N36" s="676"/>
      <c r="O36" s="27">
        <v>1</v>
      </c>
      <c r="P36" s="26">
        <v>13</v>
      </c>
      <c r="Q36" s="168" t="s">
        <v>154</v>
      </c>
      <c r="R36" s="24" t="s">
        <v>133</v>
      </c>
      <c r="S36" s="25" t="s">
        <v>6</v>
      </c>
      <c r="T36" s="24" t="s">
        <v>5</v>
      </c>
      <c r="U36" s="23" t="s">
        <v>153</v>
      </c>
      <c r="V36" s="22" t="s">
        <v>156</v>
      </c>
      <c r="W36" s="169"/>
      <c r="X36" s="220"/>
      <c r="Y36" s="220"/>
      <c r="Z36" s="221"/>
      <c r="AA36" s="8"/>
      <c r="AB36" s="3"/>
    </row>
    <row r="37" spans="1:28" ht="15" customHeight="1" x14ac:dyDescent="0.2">
      <c r="A37" s="21"/>
      <c r="B37" s="166"/>
      <c r="C37" s="167"/>
      <c r="D37" s="193"/>
      <c r="E37" s="174"/>
      <c r="F37" s="594"/>
      <c r="G37" s="175"/>
      <c r="H37" s="595"/>
      <c r="I37" s="595"/>
      <c r="J37" s="657" t="s">
        <v>155</v>
      </c>
      <c r="K37" s="657"/>
      <c r="L37" s="657"/>
      <c r="M37" s="657"/>
      <c r="N37" s="658"/>
      <c r="O37" s="589">
        <v>1</v>
      </c>
      <c r="P37" s="13">
        <v>13</v>
      </c>
      <c r="Q37" s="168" t="s">
        <v>154</v>
      </c>
      <c r="R37" s="590" t="s">
        <v>133</v>
      </c>
      <c r="S37" s="11" t="s">
        <v>6</v>
      </c>
      <c r="T37" s="590" t="s">
        <v>5</v>
      </c>
      <c r="U37" s="9" t="s">
        <v>153</v>
      </c>
      <c r="V37" s="603" t="s">
        <v>152</v>
      </c>
      <c r="W37" s="169"/>
      <c r="X37" s="218"/>
      <c r="Y37" s="218"/>
      <c r="Z37" s="219"/>
      <c r="AA37" s="8"/>
      <c r="AB37" s="3"/>
    </row>
    <row r="38" spans="1:28" ht="45.75" customHeight="1" x14ac:dyDescent="0.2">
      <c r="A38" s="21"/>
      <c r="B38" s="166"/>
      <c r="C38" s="167"/>
      <c r="D38" s="193"/>
      <c r="E38" s="174"/>
      <c r="F38" s="594"/>
      <c r="G38" s="175"/>
      <c r="H38" s="595"/>
      <c r="I38" s="595"/>
      <c r="J38" s="85"/>
      <c r="K38" s="85"/>
      <c r="L38" s="85"/>
      <c r="M38" s="473" t="s">
        <v>645</v>
      </c>
      <c r="N38" s="494"/>
      <c r="O38" s="495">
        <v>1</v>
      </c>
      <c r="P38" s="475">
        <v>13</v>
      </c>
      <c r="Q38" s="496"/>
      <c r="R38" s="477"/>
      <c r="S38" s="478"/>
      <c r="T38" s="477"/>
      <c r="U38" s="497"/>
      <c r="V38" s="474"/>
      <c r="W38" s="498"/>
      <c r="X38" s="499">
        <f t="shared" ref="X38:Z39" si="2">X39</f>
        <v>6719901</v>
      </c>
      <c r="Y38" s="499">
        <f t="shared" si="2"/>
        <v>6375566</v>
      </c>
      <c r="Z38" s="500">
        <f t="shared" si="2"/>
        <v>5613670</v>
      </c>
      <c r="AA38" s="8"/>
      <c r="AB38" s="3"/>
    </row>
    <row r="39" spans="1:28" ht="30" customHeight="1" x14ac:dyDescent="0.2">
      <c r="A39" s="21"/>
      <c r="B39" s="166"/>
      <c r="C39" s="167"/>
      <c r="D39" s="193"/>
      <c r="E39" s="174"/>
      <c r="F39" s="594"/>
      <c r="G39" s="175"/>
      <c r="H39" s="595"/>
      <c r="I39" s="595"/>
      <c r="J39" s="85"/>
      <c r="K39" s="85"/>
      <c r="L39" s="85"/>
      <c r="M39" s="591" t="s">
        <v>598</v>
      </c>
      <c r="N39" s="592"/>
      <c r="O39" s="589">
        <v>1</v>
      </c>
      <c r="P39" s="13">
        <v>13</v>
      </c>
      <c r="Q39" s="168"/>
      <c r="R39" s="590">
        <v>86</v>
      </c>
      <c r="S39" s="11">
        <v>0</v>
      </c>
      <c r="T39" s="590">
        <v>3</v>
      </c>
      <c r="U39" s="9">
        <v>0</v>
      </c>
      <c r="V39" s="603"/>
      <c r="W39" s="169"/>
      <c r="X39" s="501">
        <f t="shared" si="2"/>
        <v>6719901</v>
      </c>
      <c r="Y39" s="501">
        <f t="shared" si="2"/>
        <v>6375566</v>
      </c>
      <c r="Z39" s="502">
        <f t="shared" si="2"/>
        <v>5613670</v>
      </c>
      <c r="AA39" s="8"/>
      <c r="AB39" s="3"/>
    </row>
    <row r="40" spans="1:28" ht="30" customHeight="1" x14ac:dyDescent="0.2">
      <c r="A40" s="21"/>
      <c r="B40" s="166"/>
      <c r="C40" s="167"/>
      <c r="D40" s="193"/>
      <c r="E40" s="174"/>
      <c r="F40" s="594"/>
      <c r="G40" s="175"/>
      <c r="H40" s="595"/>
      <c r="I40" s="595"/>
      <c r="J40" s="85"/>
      <c r="K40" s="85"/>
      <c r="L40" s="85"/>
      <c r="M40" s="591" t="s">
        <v>581</v>
      </c>
      <c r="N40" s="592"/>
      <c r="O40" s="589">
        <v>1</v>
      </c>
      <c r="P40" s="13">
        <v>13</v>
      </c>
      <c r="Q40" s="168"/>
      <c r="R40" s="590">
        <v>86</v>
      </c>
      <c r="S40" s="11">
        <v>0</v>
      </c>
      <c r="T40" s="590">
        <v>3</v>
      </c>
      <c r="U40" s="9">
        <v>70003</v>
      </c>
      <c r="V40" s="603"/>
      <c r="W40" s="169"/>
      <c r="X40" s="501">
        <f>X41+X43+X42</f>
        <v>6719901</v>
      </c>
      <c r="Y40" s="501">
        <f>Y41+Y43</f>
        <v>6375566</v>
      </c>
      <c r="Z40" s="502">
        <f>Z41+Z43</f>
        <v>5613670</v>
      </c>
      <c r="AA40" s="8"/>
      <c r="AB40" s="3"/>
    </row>
    <row r="41" spans="1:28" ht="30" customHeight="1" x14ac:dyDescent="0.2">
      <c r="A41" s="21"/>
      <c r="B41" s="166"/>
      <c r="C41" s="167"/>
      <c r="D41" s="193"/>
      <c r="E41" s="174"/>
      <c r="F41" s="594"/>
      <c r="G41" s="175"/>
      <c r="H41" s="595"/>
      <c r="I41" s="595"/>
      <c r="J41" s="85"/>
      <c r="K41" s="85"/>
      <c r="L41" s="85"/>
      <c r="M41" s="591" t="s">
        <v>145</v>
      </c>
      <c r="N41" s="592"/>
      <c r="O41" s="589">
        <v>1</v>
      </c>
      <c r="P41" s="13">
        <v>13</v>
      </c>
      <c r="Q41" s="168"/>
      <c r="R41" s="590">
        <v>86</v>
      </c>
      <c r="S41" s="11">
        <v>0</v>
      </c>
      <c r="T41" s="590">
        <v>3</v>
      </c>
      <c r="U41" s="9">
        <v>70003</v>
      </c>
      <c r="V41" s="603">
        <v>110</v>
      </c>
      <c r="W41" s="169"/>
      <c r="X41" s="218">
        <v>5488900</v>
      </c>
      <c r="Y41" s="218">
        <v>5388900</v>
      </c>
      <c r="Z41" s="219">
        <v>4563500</v>
      </c>
      <c r="AA41" s="8"/>
      <c r="AB41" s="3"/>
    </row>
    <row r="42" spans="1:28" ht="30" customHeight="1" x14ac:dyDescent="0.2">
      <c r="A42" s="21"/>
      <c r="B42" s="166"/>
      <c r="C42" s="167"/>
      <c r="D42" s="193"/>
      <c r="E42" s="174"/>
      <c r="F42" s="594"/>
      <c r="G42" s="175"/>
      <c r="H42" s="595"/>
      <c r="I42" s="595"/>
      <c r="J42" s="85"/>
      <c r="K42" s="85"/>
      <c r="L42" s="85"/>
      <c r="M42" s="591" t="s">
        <v>663</v>
      </c>
      <c r="N42" s="592"/>
      <c r="O42" s="589">
        <v>1</v>
      </c>
      <c r="P42" s="13">
        <v>13</v>
      </c>
      <c r="Q42" s="168"/>
      <c r="R42" s="679" t="s">
        <v>664</v>
      </c>
      <c r="S42" s="723"/>
      <c r="T42" s="723"/>
      <c r="U42" s="724"/>
      <c r="V42" s="603">
        <v>110</v>
      </c>
      <c r="W42" s="169"/>
      <c r="X42" s="218">
        <v>100000</v>
      </c>
      <c r="Y42" s="218"/>
      <c r="Z42" s="219"/>
      <c r="AA42" s="8"/>
      <c r="AB42" s="3"/>
    </row>
    <row r="43" spans="1:28" ht="33.75" customHeight="1" x14ac:dyDescent="0.2">
      <c r="A43" s="21"/>
      <c r="B43" s="166"/>
      <c r="C43" s="167"/>
      <c r="D43" s="193"/>
      <c r="E43" s="174"/>
      <c r="F43" s="594"/>
      <c r="G43" s="175"/>
      <c r="H43" s="595"/>
      <c r="I43" s="595"/>
      <c r="J43" s="85"/>
      <c r="K43" s="85"/>
      <c r="L43" s="85"/>
      <c r="M43" s="591" t="s">
        <v>57</v>
      </c>
      <c r="N43" s="592"/>
      <c r="O43" s="589">
        <v>1</v>
      </c>
      <c r="P43" s="13">
        <v>13</v>
      </c>
      <c r="Q43" s="168"/>
      <c r="R43" s="590">
        <v>86</v>
      </c>
      <c r="S43" s="11">
        <v>0</v>
      </c>
      <c r="T43" s="590">
        <v>3</v>
      </c>
      <c r="U43" s="9">
        <v>70003</v>
      </c>
      <c r="V43" s="603">
        <v>240</v>
      </c>
      <c r="W43" s="169"/>
      <c r="X43" s="218">
        <v>1131001</v>
      </c>
      <c r="Y43" s="218">
        <v>986666</v>
      </c>
      <c r="Z43" s="219">
        <v>1050170</v>
      </c>
      <c r="AA43" s="8"/>
      <c r="AB43" s="3"/>
    </row>
    <row r="44" spans="1:28" ht="15" customHeight="1" x14ac:dyDescent="0.2">
      <c r="A44" s="21"/>
      <c r="B44" s="166"/>
      <c r="C44" s="167"/>
      <c r="D44" s="693" t="s">
        <v>151</v>
      </c>
      <c r="E44" s="662"/>
      <c r="F44" s="662"/>
      <c r="G44" s="662"/>
      <c r="H44" s="662"/>
      <c r="I44" s="662"/>
      <c r="J44" s="663"/>
      <c r="K44" s="663"/>
      <c r="L44" s="663"/>
      <c r="M44" s="663"/>
      <c r="N44" s="664"/>
      <c r="O44" s="33">
        <v>2</v>
      </c>
      <c r="P44" s="32" t="s">
        <v>1</v>
      </c>
      <c r="Q44" s="490" t="s">
        <v>1</v>
      </c>
      <c r="R44" s="117" t="s">
        <v>1</v>
      </c>
      <c r="S44" s="118" t="s">
        <v>1</v>
      </c>
      <c r="T44" s="117" t="s">
        <v>1</v>
      </c>
      <c r="U44" s="119" t="s">
        <v>1</v>
      </c>
      <c r="V44" s="31" t="s">
        <v>1</v>
      </c>
      <c r="W44" s="489"/>
      <c r="X44" s="278">
        <f t="shared" ref="X44:Z47" si="3">X45</f>
        <v>224842</v>
      </c>
      <c r="Y44" s="278">
        <f t="shared" si="3"/>
        <v>224842</v>
      </c>
      <c r="Z44" s="279">
        <f t="shared" si="3"/>
        <v>224842</v>
      </c>
      <c r="AA44" s="8"/>
      <c r="AB44" s="3"/>
    </row>
    <row r="45" spans="1:28" ht="15" customHeight="1" x14ac:dyDescent="0.2">
      <c r="A45" s="21"/>
      <c r="B45" s="166"/>
      <c r="C45" s="167"/>
      <c r="D45" s="192"/>
      <c r="E45" s="653" t="s">
        <v>150</v>
      </c>
      <c r="F45" s="654"/>
      <c r="G45" s="654"/>
      <c r="H45" s="654"/>
      <c r="I45" s="654"/>
      <c r="J45" s="654"/>
      <c r="K45" s="654"/>
      <c r="L45" s="654"/>
      <c r="M45" s="654"/>
      <c r="N45" s="665"/>
      <c r="O45" s="95">
        <v>2</v>
      </c>
      <c r="P45" s="96">
        <v>3</v>
      </c>
      <c r="Q45" s="491" t="s">
        <v>1</v>
      </c>
      <c r="R45" s="97" t="s">
        <v>1</v>
      </c>
      <c r="S45" s="98" t="s">
        <v>1</v>
      </c>
      <c r="T45" s="97" t="s">
        <v>1</v>
      </c>
      <c r="U45" s="99" t="s">
        <v>1</v>
      </c>
      <c r="V45" s="100" t="s">
        <v>1</v>
      </c>
      <c r="W45" s="493"/>
      <c r="X45" s="270">
        <f t="shared" si="3"/>
        <v>224842</v>
      </c>
      <c r="Y45" s="270">
        <f t="shared" si="3"/>
        <v>224842</v>
      </c>
      <c r="Z45" s="271">
        <f t="shared" si="3"/>
        <v>224842</v>
      </c>
      <c r="AA45" s="8"/>
      <c r="AB45" s="3"/>
    </row>
    <row r="46" spans="1:28" ht="43.5" customHeight="1" x14ac:dyDescent="0.2">
      <c r="A46" s="21"/>
      <c r="B46" s="166"/>
      <c r="C46" s="167"/>
      <c r="D46" s="192"/>
      <c r="E46" s="170"/>
      <c r="F46" s="647" t="s">
        <v>645</v>
      </c>
      <c r="G46" s="647"/>
      <c r="H46" s="648"/>
      <c r="I46" s="648"/>
      <c r="J46" s="648"/>
      <c r="K46" s="648"/>
      <c r="L46" s="648"/>
      <c r="M46" s="648"/>
      <c r="N46" s="649"/>
      <c r="O46" s="27">
        <v>2</v>
      </c>
      <c r="P46" s="26">
        <v>3</v>
      </c>
      <c r="Q46" s="168" t="s">
        <v>149</v>
      </c>
      <c r="R46" s="24" t="s">
        <v>142</v>
      </c>
      <c r="S46" s="25" t="s">
        <v>6</v>
      </c>
      <c r="T46" s="24" t="s">
        <v>5</v>
      </c>
      <c r="U46" s="23" t="s">
        <v>4</v>
      </c>
      <c r="V46" s="22" t="s">
        <v>1</v>
      </c>
      <c r="W46" s="169"/>
      <c r="X46" s="272">
        <f t="shared" si="3"/>
        <v>224842</v>
      </c>
      <c r="Y46" s="272">
        <f t="shared" si="3"/>
        <v>224842</v>
      </c>
      <c r="Z46" s="273">
        <f t="shared" si="3"/>
        <v>224842</v>
      </c>
      <c r="AA46" s="8"/>
      <c r="AB46" s="3"/>
    </row>
    <row r="47" spans="1:28" ht="29.25" customHeight="1" x14ac:dyDescent="0.2">
      <c r="A47" s="21"/>
      <c r="B47" s="166"/>
      <c r="C47" s="167"/>
      <c r="D47" s="192"/>
      <c r="E47" s="171"/>
      <c r="F47" s="172"/>
      <c r="G47" s="173"/>
      <c r="H47" s="647" t="s">
        <v>148</v>
      </c>
      <c r="I47" s="648"/>
      <c r="J47" s="648"/>
      <c r="K47" s="648"/>
      <c r="L47" s="648"/>
      <c r="M47" s="648"/>
      <c r="N47" s="649"/>
      <c r="O47" s="27">
        <v>2</v>
      </c>
      <c r="P47" s="26">
        <v>3</v>
      </c>
      <c r="Q47" s="168" t="s">
        <v>147</v>
      </c>
      <c r="R47" s="24" t="s">
        <v>142</v>
      </c>
      <c r="S47" s="25" t="s">
        <v>6</v>
      </c>
      <c r="T47" s="24" t="s">
        <v>141</v>
      </c>
      <c r="U47" s="23" t="s">
        <v>4</v>
      </c>
      <c r="V47" s="22" t="s">
        <v>1</v>
      </c>
      <c r="W47" s="169"/>
      <c r="X47" s="272">
        <f t="shared" si="3"/>
        <v>224842</v>
      </c>
      <c r="Y47" s="272">
        <f t="shared" si="3"/>
        <v>224842</v>
      </c>
      <c r="Z47" s="273">
        <f t="shared" si="3"/>
        <v>224842</v>
      </c>
      <c r="AA47" s="8"/>
      <c r="AB47" s="3"/>
    </row>
    <row r="48" spans="1:28" ht="29.25" customHeight="1" x14ac:dyDescent="0.2">
      <c r="A48" s="21"/>
      <c r="B48" s="166"/>
      <c r="C48" s="167"/>
      <c r="D48" s="192"/>
      <c r="E48" s="171"/>
      <c r="F48" s="593"/>
      <c r="G48" s="176"/>
      <c r="H48" s="16"/>
      <c r="I48" s="647" t="s">
        <v>146</v>
      </c>
      <c r="J48" s="648"/>
      <c r="K48" s="648"/>
      <c r="L48" s="648"/>
      <c r="M48" s="648"/>
      <c r="N48" s="649"/>
      <c r="O48" s="27">
        <v>2</v>
      </c>
      <c r="P48" s="26">
        <v>3</v>
      </c>
      <c r="Q48" s="168" t="s">
        <v>143</v>
      </c>
      <c r="R48" s="24" t="s">
        <v>142</v>
      </c>
      <c r="S48" s="25" t="s">
        <v>6</v>
      </c>
      <c r="T48" s="24" t="s">
        <v>141</v>
      </c>
      <c r="U48" s="23" t="s">
        <v>140</v>
      </c>
      <c r="V48" s="22" t="s">
        <v>1</v>
      </c>
      <c r="W48" s="169"/>
      <c r="X48" s="272">
        <f>X50+X49</f>
        <v>224842</v>
      </c>
      <c r="Y48" s="272">
        <f>Y50+Y49</f>
        <v>224842</v>
      </c>
      <c r="Z48" s="273">
        <f>Z50+Z49</f>
        <v>224842</v>
      </c>
      <c r="AA48" s="8"/>
      <c r="AB48" s="3"/>
    </row>
    <row r="49" spans="1:28" ht="29.25" customHeight="1" x14ac:dyDescent="0.2">
      <c r="A49" s="21"/>
      <c r="B49" s="166"/>
      <c r="C49" s="167"/>
      <c r="D49" s="192"/>
      <c r="E49" s="171"/>
      <c r="F49" s="593"/>
      <c r="G49" s="176"/>
      <c r="H49" s="17"/>
      <c r="I49" s="16"/>
      <c r="J49" s="675" t="s">
        <v>145</v>
      </c>
      <c r="K49" s="675"/>
      <c r="L49" s="675"/>
      <c r="M49" s="675"/>
      <c r="N49" s="676"/>
      <c r="O49" s="27">
        <v>2</v>
      </c>
      <c r="P49" s="26">
        <v>3</v>
      </c>
      <c r="Q49" s="168" t="s">
        <v>143</v>
      </c>
      <c r="R49" s="24" t="s">
        <v>142</v>
      </c>
      <c r="S49" s="25" t="s">
        <v>6</v>
      </c>
      <c r="T49" s="24" t="s">
        <v>141</v>
      </c>
      <c r="U49" s="23" t="s">
        <v>140</v>
      </c>
      <c r="V49" s="22" t="s">
        <v>144</v>
      </c>
      <c r="W49" s="169"/>
      <c r="X49" s="220">
        <v>200572</v>
      </c>
      <c r="Y49" s="220">
        <v>200572</v>
      </c>
      <c r="Z49" s="221">
        <v>200572</v>
      </c>
      <c r="AA49" s="8"/>
      <c r="AB49" s="3"/>
    </row>
    <row r="50" spans="1:28" ht="29.25" customHeight="1" x14ac:dyDescent="0.2">
      <c r="A50" s="21"/>
      <c r="B50" s="166"/>
      <c r="C50" s="167"/>
      <c r="D50" s="193"/>
      <c r="E50" s="174"/>
      <c r="F50" s="594"/>
      <c r="G50" s="175"/>
      <c r="H50" s="595"/>
      <c r="I50" s="595"/>
      <c r="J50" s="657" t="s">
        <v>57</v>
      </c>
      <c r="K50" s="657"/>
      <c r="L50" s="657"/>
      <c r="M50" s="657"/>
      <c r="N50" s="658"/>
      <c r="O50" s="589">
        <v>2</v>
      </c>
      <c r="P50" s="13">
        <v>3</v>
      </c>
      <c r="Q50" s="168" t="s">
        <v>143</v>
      </c>
      <c r="R50" s="590" t="s">
        <v>142</v>
      </c>
      <c r="S50" s="11" t="s">
        <v>6</v>
      </c>
      <c r="T50" s="590" t="s">
        <v>141</v>
      </c>
      <c r="U50" s="9" t="s">
        <v>140</v>
      </c>
      <c r="V50" s="603" t="s">
        <v>52</v>
      </c>
      <c r="W50" s="169"/>
      <c r="X50" s="218">
        <v>24270</v>
      </c>
      <c r="Y50" s="218">
        <v>24270</v>
      </c>
      <c r="Z50" s="219">
        <v>24270</v>
      </c>
      <c r="AA50" s="8"/>
      <c r="AB50" s="3"/>
    </row>
    <row r="51" spans="1:28" ht="29.25" customHeight="1" x14ac:dyDescent="0.2">
      <c r="A51" s="21"/>
      <c r="B51" s="166"/>
      <c r="C51" s="167"/>
      <c r="D51" s="693" t="s">
        <v>139</v>
      </c>
      <c r="E51" s="662"/>
      <c r="F51" s="662"/>
      <c r="G51" s="662"/>
      <c r="H51" s="662"/>
      <c r="I51" s="662"/>
      <c r="J51" s="663"/>
      <c r="K51" s="663"/>
      <c r="L51" s="663"/>
      <c r="M51" s="663"/>
      <c r="N51" s="664"/>
      <c r="O51" s="33">
        <v>3</v>
      </c>
      <c r="P51" s="32" t="s">
        <v>1</v>
      </c>
      <c r="Q51" s="168" t="s">
        <v>1</v>
      </c>
      <c r="R51" s="117" t="s">
        <v>1</v>
      </c>
      <c r="S51" s="118" t="s">
        <v>1</v>
      </c>
      <c r="T51" s="117" t="s">
        <v>1</v>
      </c>
      <c r="U51" s="119" t="s">
        <v>1</v>
      </c>
      <c r="V51" s="31" t="s">
        <v>1</v>
      </c>
      <c r="W51" s="169"/>
      <c r="X51" s="278">
        <f>X52+X56+X62+X68</f>
        <v>447900</v>
      </c>
      <c r="Y51" s="278">
        <f>Y52+Y56+Y62+Y68</f>
        <v>122600</v>
      </c>
      <c r="Z51" s="279">
        <f>Z52+Z56+Z62+Z68</f>
        <v>138330</v>
      </c>
      <c r="AA51" s="8"/>
      <c r="AB51" s="3"/>
    </row>
    <row r="52" spans="1:28" ht="15" customHeight="1" x14ac:dyDescent="0.2">
      <c r="A52" s="21"/>
      <c r="B52" s="166"/>
      <c r="C52" s="167"/>
      <c r="D52" s="192"/>
      <c r="E52" s="653" t="s">
        <v>138</v>
      </c>
      <c r="F52" s="654"/>
      <c r="G52" s="654"/>
      <c r="H52" s="654"/>
      <c r="I52" s="654"/>
      <c r="J52" s="654"/>
      <c r="K52" s="654"/>
      <c r="L52" s="654"/>
      <c r="M52" s="654"/>
      <c r="N52" s="665"/>
      <c r="O52" s="95">
        <v>3</v>
      </c>
      <c r="P52" s="96">
        <v>4</v>
      </c>
      <c r="Q52" s="491" t="s">
        <v>1</v>
      </c>
      <c r="R52" s="97" t="s">
        <v>1</v>
      </c>
      <c r="S52" s="98" t="s">
        <v>1</v>
      </c>
      <c r="T52" s="97" t="s">
        <v>1</v>
      </c>
      <c r="U52" s="99" t="s">
        <v>1</v>
      </c>
      <c r="V52" s="100" t="s">
        <v>1</v>
      </c>
      <c r="W52" s="493"/>
      <c r="X52" s="270">
        <f t="shared" ref="X52:Z54" si="4">X53</f>
        <v>17900</v>
      </c>
      <c r="Y52" s="270">
        <f t="shared" si="4"/>
        <v>17900</v>
      </c>
      <c r="Z52" s="271">
        <f t="shared" si="4"/>
        <v>17900</v>
      </c>
      <c r="AA52" s="8"/>
      <c r="AB52" s="3"/>
    </row>
    <row r="53" spans="1:28" ht="15" customHeight="1" x14ac:dyDescent="0.2">
      <c r="A53" s="21"/>
      <c r="B53" s="166"/>
      <c r="C53" s="167"/>
      <c r="D53" s="192"/>
      <c r="E53" s="170"/>
      <c r="F53" s="647" t="s">
        <v>137</v>
      </c>
      <c r="G53" s="647"/>
      <c r="H53" s="647"/>
      <c r="I53" s="648"/>
      <c r="J53" s="648"/>
      <c r="K53" s="648"/>
      <c r="L53" s="648"/>
      <c r="M53" s="648"/>
      <c r="N53" s="649"/>
      <c r="O53" s="27">
        <v>3</v>
      </c>
      <c r="P53" s="26">
        <v>4</v>
      </c>
      <c r="Q53" s="168" t="s">
        <v>136</v>
      </c>
      <c r="R53" s="24" t="s">
        <v>133</v>
      </c>
      <c r="S53" s="25" t="s">
        <v>6</v>
      </c>
      <c r="T53" s="24" t="s">
        <v>5</v>
      </c>
      <c r="U53" s="23" t="s">
        <v>4</v>
      </c>
      <c r="V53" s="22" t="s">
        <v>1</v>
      </c>
      <c r="W53" s="169"/>
      <c r="X53" s="272">
        <f t="shared" si="4"/>
        <v>17900</v>
      </c>
      <c r="Y53" s="272">
        <f t="shared" si="4"/>
        <v>17900</v>
      </c>
      <c r="Z53" s="273">
        <f t="shared" si="4"/>
        <v>17900</v>
      </c>
      <c r="AA53" s="8"/>
      <c r="AB53" s="3"/>
    </row>
    <row r="54" spans="1:28" ht="86.25" customHeight="1" x14ac:dyDescent="0.2">
      <c r="A54" s="21"/>
      <c r="B54" s="166"/>
      <c r="C54" s="167"/>
      <c r="D54" s="192"/>
      <c r="E54" s="171"/>
      <c r="F54" s="172"/>
      <c r="G54" s="173"/>
      <c r="H54" s="16"/>
      <c r="I54" s="647" t="s">
        <v>135</v>
      </c>
      <c r="J54" s="648"/>
      <c r="K54" s="648"/>
      <c r="L54" s="648"/>
      <c r="M54" s="648"/>
      <c r="N54" s="649"/>
      <c r="O54" s="27">
        <v>3</v>
      </c>
      <c r="P54" s="26">
        <v>4</v>
      </c>
      <c r="Q54" s="168" t="s">
        <v>134</v>
      </c>
      <c r="R54" s="24" t="s">
        <v>133</v>
      </c>
      <c r="S54" s="25" t="s">
        <v>6</v>
      </c>
      <c r="T54" s="24" t="s">
        <v>5</v>
      </c>
      <c r="U54" s="23" t="s">
        <v>132</v>
      </c>
      <c r="V54" s="22" t="s">
        <v>1</v>
      </c>
      <c r="W54" s="169"/>
      <c r="X54" s="272">
        <f t="shared" si="4"/>
        <v>17900</v>
      </c>
      <c r="Y54" s="272">
        <f t="shared" si="4"/>
        <v>17900</v>
      </c>
      <c r="Z54" s="273">
        <f t="shared" si="4"/>
        <v>17900</v>
      </c>
      <c r="AA54" s="8"/>
      <c r="AB54" s="3"/>
    </row>
    <row r="55" spans="1:28" ht="29.25" customHeight="1" x14ac:dyDescent="0.2">
      <c r="A55" s="21"/>
      <c r="B55" s="166"/>
      <c r="C55" s="167"/>
      <c r="D55" s="192"/>
      <c r="E55" s="174"/>
      <c r="F55" s="594"/>
      <c r="G55" s="175"/>
      <c r="H55" s="595"/>
      <c r="I55" s="597"/>
      <c r="J55" s="657" t="s">
        <v>57</v>
      </c>
      <c r="K55" s="657"/>
      <c r="L55" s="657"/>
      <c r="M55" s="657"/>
      <c r="N55" s="658"/>
      <c r="O55" s="589">
        <v>3</v>
      </c>
      <c r="P55" s="13">
        <v>4</v>
      </c>
      <c r="Q55" s="168" t="s">
        <v>134</v>
      </c>
      <c r="R55" s="590" t="s">
        <v>133</v>
      </c>
      <c r="S55" s="11" t="s">
        <v>6</v>
      </c>
      <c r="T55" s="590" t="s">
        <v>5</v>
      </c>
      <c r="U55" s="9" t="s">
        <v>132</v>
      </c>
      <c r="V55" s="603" t="s">
        <v>52</v>
      </c>
      <c r="W55" s="169"/>
      <c r="X55" s="218">
        <v>17900</v>
      </c>
      <c r="Y55" s="218">
        <v>17900</v>
      </c>
      <c r="Z55" s="219">
        <v>17900</v>
      </c>
      <c r="AA55" s="8"/>
      <c r="AB55" s="3"/>
    </row>
    <row r="56" spans="1:28" ht="29.25" customHeight="1" x14ac:dyDescent="0.2">
      <c r="A56" s="21"/>
      <c r="B56" s="166"/>
      <c r="C56" s="167"/>
      <c r="D56" s="192"/>
      <c r="E56" s="653" t="s">
        <v>131</v>
      </c>
      <c r="F56" s="654"/>
      <c r="G56" s="654"/>
      <c r="H56" s="654"/>
      <c r="I56" s="654"/>
      <c r="J56" s="655"/>
      <c r="K56" s="655"/>
      <c r="L56" s="655"/>
      <c r="M56" s="655"/>
      <c r="N56" s="656"/>
      <c r="O56" s="90">
        <v>3</v>
      </c>
      <c r="P56" s="91">
        <v>9</v>
      </c>
      <c r="Q56" s="491" t="s">
        <v>1</v>
      </c>
      <c r="R56" s="111" t="s">
        <v>1</v>
      </c>
      <c r="S56" s="112" t="s">
        <v>1</v>
      </c>
      <c r="T56" s="111" t="s">
        <v>1</v>
      </c>
      <c r="U56" s="113" t="s">
        <v>1</v>
      </c>
      <c r="V56" s="93" t="s">
        <v>1</v>
      </c>
      <c r="W56" s="493"/>
      <c r="X56" s="274">
        <f t="shared" ref="X56:Z60" si="5">X57</f>
        <v>0</v>
      </c>
      <c r="Y56" s="274">
        <f t="shared" si="5"/>
        <v>0</v>
      </c>
      <c r="Z56" s="275">
        <f t="shared" si="5"/>
        <v>0</v>
      </c>
      <c r="AA56" s="8"/>
      <c r="AB56" s="3"/>
    </row>
    <row r="57" spans="1:28" ht="57.75" customHeight="1" x14ac:dyDescent="0.2">
      <c r="A57" s="21"/>
      <c r="B57" s="166"/>
      <c r="C57" s="167"/>
      <c r="D57" s="192"/>
      <c r="E57" s="170"/>
      <c r="F57" s="647" t="s">
        <v>20</v>
      </c>
      <c r="G57" s="648"/>
      <c r="H57" s="648"/>
      <c r="I57" s="648"/>
      <c r="J57" s="648"/>
      <c r="K57" s="648"/>
      <c r="L57" s="648"/>
      <c r="M57" s="648"/>
      <c r="N57" s="649"/>
      <c r="O57" s="27">
        <v>3</v>
      </c>
      <c r="P57" s="26">
        <v>9</v>
      </c>
      <c r="Q57" s="168" t="s">
        <v>19</v>
      </c>
      <c r="R57" s="24" t="s">
        <v>11</v>
      </c>
      <c r="S57" s="25" t="s">
        <v>6</v>
      </c>
      <c r="T57" s="24" t="s">
        <v>5</v>
      </c>
      <c r="U57" s="23" t="s">
        <v>4</v>
      </c>
      <c r="V57" s="22" t="s">
        <v>1</v>
      </c>
      <c r="W57" s="169"/>
      <c r="X57" s="272">
        <f t="shared" si="5"/>
        <v>0</v>
      </c>
      <c r="Y57" s="272">
        <f t="shared" si="5"/>
        <v>0</v>
      </c>
      <c r="Z57" s="273">
        <f t="shared" si="5"/>
        <v>0</v>
      </c>
      <c r="AA57" s="8"/>
      <c r="AB57" s="3"/>
    </row>
    <row r="58" spans="1:28" ht="43.5" customHeight="1" x14ac:dyDescent="0.2">
      <c r="A58" s="21"/>
      <c r="B58" s="166"/>
      <c r="C58" s="167"/>
      <c r="D58" s="192"/>
      <c r="E58" s="171"/>
      <c r="F58" s="16"/>
      <c r="G58" s="647" t="s">
        <v>130</v>
      </c>
      <c r="H58" s="648"/>
      <c r="I58" s="648"/>
      <c r="J58" s="648"/>
      <c r="K58" s="648"/>
      <c r="L58" s="648"/>
      <c r="M58" s="648"/>
      <c r="N58" s="649"/>
      <c r="O58" s="27">
        <v>3</v>
      </c>
      <c r="P58" s="26">
        <v>9</v>
      </c>
      <c r="Q58" s="168" t="s">
        <v>129</v>
      </c>
      <c r="R58" s="24" t="s">
        <v>11</v>
      </c>
      <c r="S58" s="25" t="s">
        <v>124</v>
      </c>
      <c r="T58" s="24" t="s">
        <v>5</v>
      </c>
      <c r="U58" s="23" t="s">
        <v>4</v>
      </c>
      <c r="V58" s="22" t="s">
        <v>1</v>
      </c>
      <c r="W58" s="169"/>
      <c r="X58" s="272">
        <f t="shared" si="5"/>
        <v>0</v>
      </c>
      <c r="Y58" s="272">
        <f t="shared" si="5"/>
        <v>0</v>
      </c>
      <c r="Z58" s="273">
        <f t="shared" si="5"/>
        <v>0</v>
      </c>
      <c r="AA58" s="8"/>
      <c r="AB58" s="3"/>
    </row>
    <row r="59" spans="1:28" ht="29.25" customHeight="1" x14ac:dyDescent="0.2">
      <c r="A59" s="21"/>
      <c r="B59" s="166"/>
      <c r="C59" s="167"/>
      <c r="D59" s="192"/>
      <c r="E59" s="171"/>
      <c r="F59" s="593"/>
      <c r="G59" s="173"/>
      <c r="H59" s="647" t="s">
        <v>128</v>
      </c>
      <c r="I59" s="648"/>
      <c r="J59" s="648"/>
      <c r="K59" s="648"/>
      <c r="L59" s="648"/>
      <c r="M59" s="648"/>
      <c r="N59" s="649"/>
      <c r="O59" s="27">
        <v>3</v>
      </c>
      <c r="P59" s="26">
        <v>9</v>
      </c>
      <c r="Q59" s="168" t="s">
        <v>127</v>
      </c>
      <c r="R59" s="24" t="s">
        <v>11</v>
      </c>
      <c r="S59" s="25" t="s">
        <v>124</v>
      </c>
      <c r="T59" s="24" t="s">
        <v>9</v>
      </c>
      <c r="U59" s="23" t="s">
        <v>4</v>
      </c>
      <c r="V59" s="22" t="s">
        <v>1</v>
      </c>
      <c r="W59" s="169"/>
      <c r="X59" s="272">
        <f t="shared" si="5"/>
        <v>0</v>
      </c>
      <c r="Y59" s="272">
        <f t="shared" si="5"/>
        <v>0</v>
      </c>
      <c r="Z59" s="273">
        <f t="shared" si="5"/>
        <v>0</v>
      </c>
      <c r="AA59" s="8"/>
      <c r="AB59" s="3"/>
    </row>
    <row r="60" spans="1:28" ht="29.25" customHeight="1" x14ac:dyDescent="0.2">
      <c r="A60" s="21"/>
      <c r="B60" s="166"/>
      <c r="C60" s="167"/>
      <c r="D60" s="192"/>
      <c r="E60" s="171"/>
      <c r="F60" s="593"/>
      <c r="G60" s="176"/>
      <c r="H60" s="16"/>
      <c r="I60" s="647" t="s">
        <v>126</v>
      </c>
      <c r="J60" s="648"/>
      <c r="K60" s="648"/>
      <c r="L60" s="648"/>
      <c r="M60" s="648"/>
      <c r="N60" s="649"/>
      <c r="O60" s="27">
        <v>3</v>
      </c>
      <c r="P60" s="26">
        <v>9</v>
      </c>
      <c r="Q60" s="168" t="s">
        <v>125</v>
      </c>
      <c r="R60" s="24" t="s">
        <v>11</v>
      </c>
      <c r="S60" s="25" t="s">
        <v>124</v>
      </c>
      <c r="T60" s="24" t="s">
        <v>9</v>
      </c>
      <c r="U60" s="23" t="s">
        <v>123</v>
      </c>
      <c r="V60" s="22" t="s">
        <v>1</v>
      </c>
      <c r="W60" s="169"/>
      <c r="X60" s="272">
        <f t="shared" si="5"/>
        <v>0</v>
      </c>
      <c r="Y60" s="272">
        <f t="shared" si="5"/>
        <v>0</v>
      </c>
      <c r="Z60" s="273">
        <f t="shared" si="5"/>
        <v>0</v>
      </c>
      <c r="AA60" s="8"/>
      <c r="AB60" s="3"/>
    </row>
    <row r="61" spans="1:28" ht="29.25" customHeight="1" x14ac:dyDescent="0.2">
      <c r="A61" s="21"/>
      <c r="B61" s="166"/>
      <c r="C61" s="167"/>
      <c r="D61" s="192"/>
      <c r="E61" s="174"/>
      <c r="F61" s="594"/>
      <c r="G61" s="175"/>
      <c r="H61" s="595"/>
      <c r="I61" s="597"/>
      <c r="J61" s="657" t="s">
        <v>57</v>
      </c>
      <c r="K61" s="657"/>
      <c r="L61" s="657"/>
      <c r="M61" s="657"/>
      <c r="N61" s="658"/>
      <c r="O61" s="589">
        <v>3</v>
      </c>
      <c r="P61" s="13">
        <v>9</v>
      </c>
      <c r="Q61" s="168" t="s">
        <v>125</v>
      </c>
      <c r="R61" s="590" t="s">
        <v>11</v>
      </c>
      <c r="S61" s="11" t="s">
        <v>124</v>
      </c>
      <c r="T61" s="590" t="s">
        <v>9</v>
      </c>
      <c r="U61" s="9" t="s">
        <v>123</v>
      </c>
      <c r="V61" s="603" t="s">
        <v>52</v>
      </c>
      <c r="W61" s="169"/>
      <c r="X61" s="218"/>
      <c r="Y61" s="218"/>
      <c r="Z61" s="219"/>
      <c r="AA61" s="8"/>
      <c r="AB61" s="3"/>
    </row>
    <row r="62" spans="1:28" ht="26.25" customHeight="1" x14ac:dyDescent="0.2">
      <c r="A62" s="21"/>
      <c r="B62" s="166"/>
      <c r="C62" s="167"/>
      <c r="D62" s="192"/>
      <c r="E62" s="653" t="s">
        <v>122</v>
      </c>
      <c r="F62" s="654"/>
      <c r="G62" s="654"/>
      <c r="H62" s="654"/>
      <c r="I62" s="654"/>
      <c r="J62" s="655"/>
      <c r="K62" s="655"/>
      <c r="L62" s="655"/>
      <c r="M62" s="655"/>
      <c r="N62" s="656"/>
      <c r="O62" s="90">
        <v>3</v>
      </c>
      <c r="P62" s="91">
        <v>10</v>
      </c>
      <c r="Q62" s="491" t="s">
        <v>1</v>
      </c>
      <c r="R62" s="111" t="s">
        <v>1</v>
      </c>
      <c r="S62" s="112" t="s">
        <v>1</v>
      </c>
      <c r="T62" s="111" t="s">
        <v>1</v>
      </c>
      <c r="U62" s="113" t="s">
        <v>1</v>
      </c>
      <c r="V62" s="93" t="s">
        <v>1</v>
      </c>
      <c r="W62" s="493"/>
      <c r="X62" s="274">
        <f t="shared" ref="X62:Z66" si="6">X63</f>
        <v>370000</v>
      </c>
      <c r="Y62" s="274">
        <f t="shared" si="6"/>
        <v>104700</v>
      </c>
      <c r="Z62" s="275">
        <f t="shared" si="6"/>
        <v>120430</v>
      </c>
      <c r="AA62" s="8"/>
      <c r="AB62" s="3"/>
    </row>
    <row r="63" spans="1:28" ht="62.25" customHeight="1" x14ac:dyDescent="0.2">
      <c r="A63" s="21"/>
      <c r="B63" s="166"/>
      <c r="C63" s="167"/>
      <c r="D63" s="192"/>
      <c r="E63" s="170"/>
      <c r="F63" s="647" t="s">
        <v>640</v>
      </c>
      <c r="G63" s="648"/>
      <c r="H63" s="648"/>
      <c r="I63" s="648"/>
      <c r="J63" s="648"/>
      <c r="K63" s="648"/>
      <c r="L63" s="648"/>
      <c r="M63" s="648"/>
      <c r="N63" s="649"/>
      <c r="O63" s="27">
        <v>3</v>
      </c>
      <c r="P63" s="26">
        <v>10</v>
      </c>
      <c r="Q63" s="168" t="s">
        <v>19</v>
      </c>
      <c r="R63" s="24" t="s">
        <v>11</v>
      </c>
      <c r="S63" s="25" t="s">
        <v>6</v>
      </c>
      <c r="T63" s="24" t="s">
        <v>5</v>
      </c>
      <c r="U63" s="23" t="s">
        <v>4</v>
      </c>
      <c r="V63" s="22" t="s">
        <v>1</v>
      </c>
      <c r="W63" s="169"/>
      <c r="X63" s="272">
        <f t="shared" si="6"/>
        <v>370000</v>
      </c>
      <c r="Y63" s="272">
        <f t="shared" si="6"/>
        <v>104700</v>
      </c>
      <c r="Z63" s="273">
        <f t="shared" si="6"/>
        <v>120430</v>
      </c>
      <c r="AA63" s="8"/>
      <c r="AB63" s="3"/>
    </row>
    <row r="64" spans="1:28" ht="15" customHeight="1" x14ac:dyDescent="0.2">
      <c r="A64" s="21"/>
      <c r="B64" s="166"/>
      <c r="C64" s="167"/>
      <c r="D64" s="192"/>
      <c r="E64" s="171"/>
      <c r="F64" s="16"/>
      <c r="G64" s="647" t="s">
        <v>121</v>
      </c>
      <c r="H64" s="648"/>
      <c r="I64" s="648"/>
      <c r="J64" s="648"/>
      <c r="K64" s="648"/>
      <c r="L64" s="648"/>
      <c r="M64" s="648"/>
      <c r="N64" s="649"/>
      <c r="O64" s="27">
        <v>3</v>
      </c>
      <c r="P64" s="26">
        <v>10</v>
      </c>
      <c r="Q64" s="168" t="s">
        <v>120</v>
      </c>
      <c r="R64" s="24" t="s">
        <v>11</v>
      </c>
      <c r="S64" s="25">
        <v>0</v>
      </c>
      <c r="T64" s="24" t="s">
        <v>5</v>
      </c>
      <c r="U64" s="23" t="s">
        <v>4</v>
      </c>
      <c r="V64" s="22" t="s">
        <v>1</v>
      </c>
      <c r="W64" s="169"/>
      <c r="X64" s="272">
        <f t="shared" si="6"/>
        <v>370000</v>
      </c>
      <c r="Y64" s="272">
        <f t="shared" si="6"/>
        <v>104700</v>
      </c>
      <c r="Z64" s="273">
        <f t="shared" si="6"/>
        <v>120430</v>
      </c>
      <c r="AA64" s="8"/>
      <c r="AB64" s="3"/>
    </row>
    <row r="65" spans="1:28" ht="29.25" customHeight="1" x14ac:dyDescent="0.2">
      <c r="A65" s="21"/>
      <c r="B65" s="166"/>
      <c r="C65" s="167"/>
      <c r="D65" s="192"/>
      <c r="E65" s="171"/>
      <c r="F65" s="593"/>
      <c r="G65" s="173"/>
      <c r="H65" s="647" t="s">
        <v>119</v>
      </c>
      <c r="I65" s="648"/>
      <c r="J65" s="648"/>
      <c r="K65" s="648"/>
      <c r="L65" s="648"/>
      <c r="M65" s="648"/>
      <c r="N65" s="649"/>
      <c r="O65" s="27">
        <v>3</v>
      </c>
      <c r="P65" s="26">
        <v>10</v>
      </c>
      <c r="Q65" s="168" t="s">
        <v>118</v>
      </c>
      <c r="R65" s="24" t="s">
        <v>11</v>
      </c>
      <c r="S65" s="25">
        <v>0</v>
      </c>
      <c r="T65" s="24" t="s">
        <v>9</v>
      </c>
      <c r="U65" s="23" t="s">
        <v>4</v>
      </c>
      <c r="V65" s="22" t="s">
        <v>1</v>
      </c>
      <c r="W65" s="169"/>
      <c r="X65" s="272">
        <f t="shared" si="6"/>
        <v>370000</v>
      </c>
      <c r="Y65" s="272">
        <f t="shared" si="6"/>
        <v>104700</v>
      </c>
      <c r="Z65" s="273">
        <f t="shared" si="6"/>
        <v>120430</v>
      </c>
      <c r="AA65" s="8"/>
      <c r="AB65" s="3"/>
    </row>
    <row r="66" spans="1:28" ht="29.25" customHeight="1" x14ac:dyDescent="0.2">
      <c r="A66" s="21"/>
      <c r="B66" s="166"/>
      <c r="C66" s="167"/>
      <c r="D66" s="192"/>
      <c r="E66" s="171"/>
      <c r="F66" s="593"/>
      <c r="G66" s="176"/>
      <c r="H66" s="16"/>
      <c r="I66" s="647" t="s">
        <v>117</v>
      </c>
      <c r="J66" s="648"/>
      <c r="K66" s="648"/>
      <c r="L66" s="648"/>
      <c r="M66" s="648"/>
      <c r="N66" s="649"/>
      <c r="O66" s="27">
        <v>3</v>
      </c>
      <c r="P66" s="26">
        <v>10</v>
      </c>
      <c r="Q66" s="168" t="s">
        <v>116</v>
      </c>
      <c r="R66" s="24" t="s">
        <v>11</v>
      </c>
      <c r="S66" s="25">
        <v>9</v>
      </c>
      <c r="T66" s="24" t="s">
        <v>9</v>
      </c>
      <c r="U66" s="23">
        <v>90053</v>
      </c>
      <c r="V66" s="22" t="s">
        <v>1</v>
      </c>
      <c r="W66" s="169"/>
      <c r="X66" s="272">
        <f t="shared" si="6"/>
        <v>370000</v>
      </c>
      <c r="Y66" s="272">
        <f t="shared" si="6"/>
        <v>104700</v>
      </c>
      <c r="Z66" s="273">
        <f t="shared" si="6"/>
        <v>120430</v>
      </c>
      <c r="AA66" s="8"/>
      <c r="AB66" s="3"/>
    </row>
    <row r="67" spans="1:28" ht="29.25" customHeight="1" x14ac:dyDescent="0.2">
      <c r="A67" s="21"/>
      <c r="B67" s="166"/>
      <c r="C67" s="167"/>
      <c r="D67" s="193"/>
      <c r="E67" s="174"/>
      <c r="F67" s="594"/>
      <c r="G67" s="175"/>
      <c r="H67" s="595"/>
      <c r="I67" s="597"/>
      <c r="J67" s="657" t="s">
        <v>57</v>
      </c>
      <c r="K67" s="657"/>
      <c r="L67" s="657"/>
      <c r="M67" s="657"/>
      <c r="N67" s="658"/>
      <c r="O67" s="589">
        <v>3</v>
      </c>
      <c r="P67" s="13">
        <v>10</v>
      </c>
      <c r="Q67" s="168" t="s">
        <v>116</v>
      </c>
      <c r="R67" s="590" t="s">
        <v>11</v>
      </c>
      <c r="S67" s="11">
        <v>9</v>
      </c>
      <c r="T67" s="590" t="s">
        <v>9</v>
      </c>
      <c r="U67" s="9">
        <v>90053</v>
      </c>
      <c r="V67" s="603" t="s">
        <v>52</v>
      </c>
      <c r="W67" s="169"/>
      <c r="X67" s="218">
        <v>370000</v>
      </c>
      <c r="Y67" s="218">
        <v>104700</v>
      </c>
      <c r="Z67" s="219">
        <v>120430</v>
      </c>
      <c r="AA67" s="8"/>
      <c r="AB67" s="3"/>
    </row>
    <row r="68" spans="1:28" ht="29.25" customHeight="1" x14ac:dyDescent="0.2">
      <c r="A68" s="21"/>
      <c r="B68" s="166"/>
      <c r="C68" s="167"/>
      <c r="D68" s="193"/>
      <c r="E68" s="174"/>
      <c r="F68" s="594"/>
      <c r="G68" s="175"/>
      <c r="H68" s="595"/>
      <c r="I68" s="597"/>
      <c r="J68" s="85"/>
      <c r="K68" s="85"/>
      <c r="L68" s="85"/>
      <c r="M68" s="473" t="s">
        <v>589</v>
      </c>
      <c r="N68" s="494"/>
      <c r="O68" s="495">
        <v>3</v>
      </c>
      <c r="P68" s="475">
        <v>14</v>
      </c>
      <c r="Q68" s="496"/>
      <c r="R68" s="477"/>
      <c r="S68" s="478"/>
      <c r="T68" s="477"/>
      <c r="U68" s="497"/>
      <c r="V68" s="474"/>
      <c r="W68" s="498"/>
      <c r="X68" s="499">
        <f t="shared" ref="X68:Z70" si="7">X69</f>
        <v>60000</v>
      </c>
      <c r="Y68" s="499">
        <f t="shared" si="7"/>
        <v>0</v>
      </c>
      <c r="Z68" s="500">
        <f t="shared" si="7"/>
        <v>0</v>
      </c>
      <c r="AA68" s="8"/>
      <c r="AB68" s="3"/>
    </row>
    <row r="69" spans="1:28" ht="19.5" customHeight="1" x14ac:dyDescent="0.2">
      <c r="A69" s="21"/>
      <c r="B69" s="166"/>
      <c r="C69" s="167"/>
      <c r="D69" s="193"/>
      <c r="E69" s="174"/>
      <c r="F69" s="594"/>
      <c r="G69" s="175"/>
      <c r="H69" s="595"/>
      <c r="I69" s="597"/>
      <c r="J69" s="85"/>
      <c r="K69" s="85"/>
      <c r="L69" s="85"/>
      <c r="M69" s="591" t="s">
        <v>590</v>
      </c>
      <c r="N69" s="592"/>
      <c r="O69" s="589">
        <v>3</v>
      </c>
      <c r="P69" s="13">
        <v>14</v>
      </c>
      <c r="Q69" s="168"/>
      <c r="R69" s="590">
        <v>75</v>
      </c>
      <c r="S69" s="11">
        <v>0</v>
      </c>
      <c r="T69" s="590">
        <v>0</v>
      </c>
      <c r="U69" s="9">
        <v>0</v>
      </c>
      <c r="V69" s="603"/>
      <c r="W69" s="169"/>
      <c r="X69" s="501">
        <f t="shared" si="7"/>
        <v>60000</v>
      </c>
      <c r="Y69" s="501">
        <f t="shared" si="7"/>
        <v>0</v>
      </c>
      <c r="Z69" s="502">
        <f t="shared" si="7"/>
        <v>0</v>
      </c>
      <c r="AA69" s="8"/>
      <c r="AB69" s="3"/>
    </row>
    <row r="70" spans="1:28" ht="45" customHeight="1" x14ac:dyDescent="0.2">
      <c r="A70" s="21"/>
      <c r="B70" s="166"/>
      <c r="C70" s="167"/>
      <c r="D70" s="193"/>
      <c r="E70" s="174"/>
      <c r="F70" s="594"/>
      <c r="G70" s="175"/>
      <c r="H70" s="595"/>
      <c r="I70" s="597"/>
      <c r="J70" s="85"/>
      <c r="K70" s="85"/>
      <c r="L70" s="85"/>
      <c r="M70" s="591" t="s">
        <v>591</v>
      </c>
      <c r="N70" s="592"/>
      <c r="O70" s="589">
        <v>3</v>
      </c>
      <c r="P70" s="13">
        <v>14</v>
      </c>
      <c r="Q70" s="168"/>
      <c r="R70" s="590">
        <v>75</v>
      </c>
      <c r="S70" s="11">
        <v>0</v>
      </c>
      <c r="T70" s="590">
        <v>0</v>
      </c>
      <c r="U70" s="9">
        <v>90003</v>
      </c>
      <c r="V70" s="603"/>
      <c r="W70" s="169"/>
      <c r="X70" s="501">
        <f t="shared" si="7"/>
        <v>60000</v>
      </c>
      <c r="Y70" s="501">
        <f t="shared" si="7"/>
        <v>0</v>
      </c>
      <c r="Z70" s="502">
        <f t="shared" si="7"/>
        <v>0</v>
      </c>
      <c r="AA70" s="8"/>
      <c r="AB70" s="3"/>
    </row>
    <row r="71" spans="1:28" ht="29.25" customHeight="1" x14ac:dyDescent="0.2">
      <c r="A71" s="21"/>
      <c r="B71" s="166"/>
      <c r="C71" s="167"/>
      <c r="D71" s="193"/>
      <c r="E71" s="174"/>
      <c r="F71" s="594"/>
      <c r="G71" s="175"/>
      <c r="H71" s="595"/>
      <c r="I71" s="597"/>
      <c r="J71" s="85"/>
      <c r="K71" s="85"/>
      <c r="L71" s="85"/>
      <c r="M71" s="591" t="s">
        <v>57</v>
      </c>
      <c r="N71" s="592"/>
      <c r="O71" s="589">
        <v>3</v>
      </c>
      <c r="P71" s="13">
        <v>14</v>
      </c>
      <c r="Q71" s="168"/>
      <c r="R71" s="590">
        <v>75</v>
      </c>
      <c r="S71" s="11">
        <v>0</v>
      </c>
      <c r="T71" s="590">
        <v>0</v>
      </c>
      <c r="U71" s="9">
        <v>90003</v>
      </c>
      <c r="V71" s="603">
        <v>240</v>
      </c>
      <c r="W71" s="169"/>
      <c r="X71" s="218">
        <v>60000</v>
      </c>
      <c r="Y71" s="218"/>
      <c r="Z71" s="219"/>
      <c r="AA71" s="8"/>
      <c r="AB71" s="3"/>
    </row>
    <row r="72" spans="1:28" ht="15" customHeight="1" x14ac:dyDescent="0.2">
      <c r="A72" s="21"/>
      <c r="B72" s="166"/>
      <c r="C72" s="167"/>
      <c r="D72" s="693" t="s">
        <v>114</v>
      </c>
      <c r="E72" s="662"/>
      <c r="F72" s="662"/>
      <c r="G72" s="662"/>
      <c r="H72" s="662"/>
      <c r="I72" s="662"/>
      <c r="J72" s="663"/>
      <c r="K72" s="663"/>
      <c r="L72" s="663"/>
      <c r="M72" s="663"/>
      <c r="N72" s="664"/>
      <c r="O72" s="33">
        <v>4</v>
      </c>
      <c r="P72" s="32" t="s">
        <v>1</v>
      </c>
      <c r="Q72" s="490" t="s">
        <v>1</v>
      </c>
      <c r="R72" s="117" t="s">
        <v>1</v>
      </c>
      <c r="S72" s="118" t="s">
        <v>1</v>
      </c>
      <c r="T72" s="117" t="s">
        <v>1</v>
      </c>
      <c r="U72" s="119" t="s">
        <v>1</v>
      </c>
      <c r="V72" s="31" t="s">
        <v>1</v>
      </c>
      <c r="W72" s="489"/>
      <c r="X72" s="278">
        <f>X73+X82</f>
        <v>2532411.15</v>
      </c>
      <c r="Y72" s="278">
        <f>Y73+Y82</f>
        <v>1963613</v>
      </c>
      <c r="Z72" s="279">
        <f>Z73+Z82</f>
        <v>1983613</v>
      </c>
      <c r="AA72" s="8"/>
      <c r="AB72" s="3"/>
    </row>
    <row r="73" spans="1:28" ht="15" customHeight="1" x14ac:dyDescent="0.2">
      <c r="A73" s="21"/>
      <c r="B73" s="166"/>
      <c r="C73" s="167"/>
      <c r="D73" s="192"/>
      <c r="E73" s="653" t="s">
        <v>113</v>
      </c>
      <c r="F73" s="654"/>
      <c r="G73" s="654"/>
      <c r="H73" s="654"/>
      <c r="I73" s="654"/>
      <c r="J73" s="654"/>
      <c r="K73" s="654"/>
      <c r="L73" s="654"/>
      <c r="M73" s="654"/>
      <c r="N73" s="665"/>
      <c r="O73" s="95">
        <v>4</v>
      </c>
      <c r="P73" s="96">
        <v>9</v>
      </c>
      <c r="Q73" s="491" t="s">
        <v>1</v>
      </c>
      <c r="R73" s="97" t="s">
        <v>1</v>
      </c>
      <c r="S73" s="98" t="s">
        <v>1</v>
      </c>
      <c r="T73" s="97" t="s">
        <v>1</v>
      </c>
      <c r="U73" s="99" t="s">
        <v>1</v>
      </c>
      <c r="V73" s="100" t="s">
        <v>1</v>
      </c>
      <c r="W73" s="493"/>
      <c r="X73" s="270">
        <f t="shared" ref="X73:Z74" si="8">X74</f>
        <v>2502411.15</v>
      </c>
      <c r="Y73" s="270">
        <f t="shared" si="8"/>
        <v>1933613</v>
      </c>
      <c r="Z73" s="271">
        <f t="shared" si="8"/>
        <v>1933613</v>
      </c>
      <c r="AA73" s="8"/>
      <c r="AB73" s="3"/>
    </row>
    <row r="74" spans="1:28" ht="57.75" customHeight="1" x14ac:dyDescent="0.2">
      <c r="A74" s="21"/>
      <c r="B74" s="166"/>
      <c r="C74" s="167"/>
      <c r="D74" s="192"/>
      <c r="E74" s="170"/>
      <c r="F74" s="647" t="s">
        <v>640</v>
      </c>
      <c r="G74" s="648"/>
      <c r="H74" s="648"/>
      <c r="I74" s="648"/>
      <c r="J74" s="648"/>
      <c r="K74" s="648"/>
      <c r="L74" s="648"/>
      <c r="M74" s="648"/>
      <c r="N74" s="649"/>
      <c r="O74" s="27">
        <v>4</v>
      </c>
      <c r="P74" s="26">
        <v>9</v>
      </c>
      <c r="Q74" s="168" t="s">
        <v>19</v>
      </c>
      <c r="R74" s="24" t="s">
        <v>11</v>
      </c>
      <c r="S74" s="25" t="s">
        <v>6</v>
      </c>
      <c r="T74" s="24" t="s">
        <v>5</v>
      </c>
      <c r="U74" s="23" t="s">
        <v>4</v>
      </c>
      <c r="V74" s="22" t="s">
        <v>1</v>
      </c>
      <c r="W74" s="169"/>
      <c r="X74" s="272">
        <f t="shared" si="8"/>
        <v>2502411.15</v>
      </c>
      <c r="Y74" s="272">
        <f t="shared" si="8"/>
        <v>1933613</v>
      </c>
      <c r="Z74" s="273">
        <f t="shared" si="8"/>
        <v>1933613</v>
      </c>
      <c r="AA74" s="8"/>
      <c r="AB74" s="3"/>
    </row>
    <row r="75" spans="1:28" ht="15" customHeight="1" x14ac:dyDescent="0.2">
      <c r="A75" s="21"/>
      <c r="B75" s="166"/>
      <c r="C75" s="167"/>
      <c r="D75" s="192"/>
      <c r="E75" s="171"/>
      <c r="F75" s="16"/>
      <c r="G75" s="647" t="s">
        <v>112</v>
      </c>
      <c r="H75" s="648"/>
      <c r="I75" s="648"/>
      <c r="J75" s="648"/>
      <c r="K75" s="648"/>
      <c r="L75" s="648"/>
      <c r="M75" s="648"/>
      <c r="N75" s="649"/>
      <c r="O75" s="27">
        <v>4</v>
      </c>
      <c r="P75" s="26">
        <v>9</v>
      </c>
      <c r="Q75" s="168" t="s">
        <v>111</v>
      </c>
      <c r="R75" s="24" t="s">
        <v>11</v>
      </c>
      <c r="S75" s="25" t="s">
        <v>32</v>
      </c>
      <c r="T75" s="24" t="s">
        <v>5</v>
      </c>
      <c r="U75" s="23" t="s">
        <v>4</v>
      </c>
      <c r="V75" s="22" t="s">
        <v>1</v>
      </c>
      <c r="W75" s="169"/>
      <c r="X75" s="272">
        <f>X76+X79</f>
        <v>2502411.15</v>
      </c>
      <c r="Y75" s="272">
        <f>Y76+Y79</f>
        <v>1933613</v>
      </c>
      <c r="Z75" s="273">
        <f>Z76+Z79</f>
        <v>1933613</v>
      </c>
      <c r="AA75" s="8"/>
      <c r="AB75" s="3"/>
    </row>
    <row r="76" spans="1:28" ht="29.25" customHeight="1" x14ac:dyDescent="0.2">
      <c r="A76" s="21"/>
      <c r="B76" s="166"/>
      <c r="C76" s="167"/>
      <c r="D76" s="192"/>
      <c r="E76" s="171"/>
      <c r="F76" s="593"/>
      <c r="G76" s="173"/>
      <c r="H76" s="647" t="s">
        <v>110</v>
      </c>
      <c r="I76" s="648"/>
      <c r="J76" s="648"/>
      <c r="K76" s="648"/>
      <c r="L76" s="648"/>
      <c r="M76" s="648"/>
      <c r="N76" s="649"/>
      <c r="O76" s="27">
        <v>4</v>
      </c>
      <c r="P76" s="26">
        <v>9</v>
      </c>
      <c r="Q76" s="168" t="s">
        <v>109</v>
      </c>
      <c r="R76" s="24" t="s">
        <v>11</v>
      </c>
      <c r="S76" s="25" t="s">
        <v>32</v>
      </c>
      <c r="T76" s="24" t="s">
        <v>106</v>
      </c>
      <c r="U76" s="23" t="s">
        <v>4</v>
      </c>
      <c r="V76" s="22" t="s">
        <v>1</v>
      </c>
      <c r="W76" s="169"/>
      <c r="X76" s="272">
        <f t="shared" ref="X76:Z77" si="9">X77</f>
        <v>2202411.15</v>
      </c>
      <c r="Y76" s="272">
        <f t="shared" si="9"/>
        <v>1633613</v>
      </c>
      <c r="Z76" s="273">
        <f t="shared" si="9"/>
        <v>1633613</v>
      </c>
      <c r="AA76" s="8"/>
      <c r="AB76" s="3"/>
    </row>
    <row r="77" spans="1:28" ht="29.25" customHeight="1" x14ac:dyDescent="0.2">
      <c r="A77" s="21"/>
      <c r="B77" s="166"/>
      <c r="C77" s="167"/>
      <c r="D77" s="192"/>
      <c r="E77" s="171"/>
      <c r="F77" s="593"/>
      <c r="G77" s="176"/>
      <c r="H77" s="16"/>
      <c r="I77" s="647" t="s">
        <v>108</v>
      </c>
      <c r="J77" s="648"/>
      <c r="K77" s="648"/>
      <c r="L77" s="648"/>
      <c r="M77" s="648"/>
      <c r="N77" s="649"/>
      <c r="O77" s="27">
        <v>4</v>
      </c>
      <c r="P77" s="26">
        <v>9</v>
      </c>
      <c r="Q77" s="168" t="s">
        <v>107</v>
      </c>
      <c r="R77" s="24" t="s">
        <v>11</v>
      </c>
      <c r="S77" s="25" t="s">
        <v>32</v>
      </c>
      <c r="T77" s="24" t="s">
        <v>106</v>
      </c>
      <c r="U77" s="23" t="s">
        <v>105</v>
      </c>
      <c r="V77" s="22" t="s">
        <v>1</v>
      </c>
      <c r="W77" s="169"/>
      <c r="X77" s="272">
        <f t="shared" si="9"/>
        <v>2202411.15</v>
      </c>
      <c r="Y77" s="272">
        <f t="shared" si="9"/>
        <v>1633613</v>
      </c>
      <c r="Z77" s="273">
        <f t="shared" si="9"/>
        <v>1633613</v>
      </c>
      <c r="AA77" s="8"/>
      <c r="AB77" s="3"/>
    </row>
    <row r="78" spans="1:28" ht="29.25" customHeight="1" x14ac:dyDescent="0.2">
      <c r="A78" s="21"/>
      <c r="B78" s="166"/>
      <c r="C78" s="167"/>
      <c r="D78" s="192"/>
      <c r="E78" s="171"/>
      <c r="F78" s="593"/>
      <c r="G78" s="176"/>
      <c r="H78" s="595"/>
      <c r="I78" s="597"/>
      <c r="J78" s="657" t="s">
        <v>57</v>
      </c>
      <c r="K78" s="657"/>
      <c r="L78" s="657"/>
      <c r="M78" s="657"/>
      <c r="N78" s="658"/>
      <c r="O78" s="589">
        <v>4</v>
      </c>
      <c r="P78" s="13">
        <v>9</v>
      </c>
      <c r="Q78" s="168" t="s">
        <v>107</v>
      </c>
      <c r="R78" s="590" t="s">
        <v>11</v>
      </c>
      <c r="S78" s="11" t="s">
        <v>32</v>
      </c>
      <c r="T78" s="590" t="s">
        <v>106</v>
      </c>
      <c r="U78" s="9" t="s">
        <v>105</v>
      </c>
      <c r="V78" s="603" t="s">
        <v>52</v>
      </c>
      <c r="W78" s="169"/>
      <c r="X78" s="218">
        <v>2202411.15</v>
      </c>
      <c r="Y78" s="218">
        <v>1633613</v>
      </c>
      <c r="Z78" s="219">
        <v>1633613</v>
      </c>
      <c r="AA78" s="8"/>
      <c r="AB78" s="3"/>
    </row>
    <row r="79" spans="1:28" ht="29.25" customHeight="1" x14ac:dyDescent="0.2">
      <c r="A79" s="21"/>
      <c r="B79" s="166"/>
      <c r="C79" s="167"/>
      <c r="D79" s="192"/>
      <c r="E79" s="171"/>
      <c r="F79" s="593"/>
      <c r="G79" s="176"/>
      <c r="H79" s="647" t="s">
        <v>104</v>
      </c>
      <c r="I79" s="648"/>
      <c r="J79" s="659"/>
      <c r="K79" s="659"/>
      <c r="L79" s="659"/>
      <c r="M79" s="659"/>
      <c r="N79" s="660"/>
      <c r="O79" s="41">
        <v>4</v>
      </c>
      <c r="P79" s="40">
        <v>9</v>
      </c>
      <c r="Q79" s="168" t="s">
        <v>103</v>
      </c>
      <c r="R79" s="114" t="s">
        <v>11</v>
      </c>
      <c r="S79" s="115" t="s">
        <v>32</v>
      </c>
      <c r="T79" s="114" t="s">
        <v>100</v>
      </c>
      <c r="U79" s="116" t="s">
        <v>4</v>
      </c>
      <c r="V79" s="39" t="s">
        <v>1</v>
      </c>
      <c r="W79" s="169"/>
      <c r="X79" s="276">
        <f t="shared" ref="X79:Z80" si="10">X80</f>
        <v>300000</v>
      </c>
      <c r="Y79" s="276">
        <f t="shared" si="10"/>
        <v>300000</v>
      </c>
      <c r="Z79" s="277">
        <f t="shared" si="10"/>
        <v>300000</v>
      </c>
      <c r="AA79" s="8"/>
      <c r="AB79" s="3"/>
    </row>
    <row r="80" spans="1:28" ht="29.25" customHeight="1" x14ac:dyDescent="0.2">
      <c r="A80" s="21"/>
      <c r="B80" s="166"/>
      <c r="C80" s="167"/>
      <c r="D80" s="192"/>
      <c r="E80" s="171"/>
      <c r="F80" s="593"/>
      <c r="G80" s="176"/>
      <c r="H80" s="16"/>
      <c r="I80" s="647" t="s">
        <v>102</v>
      </c>
      <c r="J80" s="648"/>
      <c r="K80" s="648"/>
      <c r="L80" s="648"/>
      <c r="M80" s="648"/>
      <c r="N80" s="649"/>
      <c r="O80" s="27">
        <v>4</v>
      </c>
      <c r="P80" s="26">
        <v>9</v>
      </c>
      <c r="Q80" s="168" t="s">
        <v>101</v>
      </c>
      <c r="R80" s="24" t="s">
        <v>11</v>
      </c>
      <c r="S80" s="25" t="s">
        <v>32</v>
      </c>
      <c r="T80" s="24" t="s">
        <v>100</v>
      </c>
      <c r="U80" s="23" t="s">
        <v>99</v>
      </c>
      <c r="V80" s="22" t="s">
        <v>1</v>
      </c>
      <c r="W80" s="169"/>
      <c r="X80" s="272">
        <f t="shared" si="10"/>
        <v>300000</v>
      </c>
      <c r="Y80" s="272">
        <f t="shared" si="10"/>
        <v>300000</v>
      </c>
      <c r="Z80" s="273">
        <f t="shared" si="10"/>
        <v>300000</v>
      </c>
      <c r="AA80" s="8"/>
      <c r="AB80" s="3"/>
    </row>
    <row r="81" spans="1:28" ht="29.25" customHeight="1" x14ac:dyDescent="0.2">
      <c r="A81" s="21"/>
      <c r="B81" s="166"/>
      <c r="C81" s="167"/>
      <c r="D81" s="192"/>
      <c r="E81" s="174"/>
      <c r="F81" s="594"/>
      <c r="G81" s="175"/>
      <c r="H81" s="595"/>
      <c r="I81" s="597"/>
      <c r="J81" s="657" t="s">
        <v>57</v>
      </c>
      <c r="K81" s="657"/>
      <c r="L81" s="657"/>
      <c r="M81" s="657"/>
      <c r="N81" s="658"/>
      <c r="O81" s="589">
        <v>4</v>
      </c>
      <c r="P81" s="13">
        <v>9</v>
      </c>
      <c r="Q81" s="168" t="s">
        <v>101</v>
      </c>
      <c r="R81" s="590" t="s">
        <v>11</v>
      </c>
      <c r="S81" s="11" t="s">
        <v>32</v>
      </c>
      <c r="T81" s="590" t="s">
        <v>100</v>
      </c>
      <c r="U81" s="9" t="s">
        <v>99</v>
      </c>
      <c r="V81" s="603" t="s">
        <v>52</v>
      </c>
      <c r="W81" s="169"/>
      <c r="X81" s="218">
        <v>300000</v>
      </c>
      <c r="Y81" s="218">
        <v>300000</v>
      </c>
      <c r="Z81" s="219">
        <v>300000</v>
      </c>
      <c r="AA81" s="8"/>
      <c r="AB81" s="3"/>
    </row>
    <row r="82" spans="1:28" ht="15" customHeight="1" x14ac:dyDescent="0.2">
      <c r="A82" s="21"/>
      <c r="B82" s="166"/>
      <c r="C82" s="167"/>
      <c r="D82" s="192"/>
      <c r="E82" s="653" t="s">
        <v>98</v>
      </c>
      <c r="F82" s="654"/>
      <c r="G82" s="654"/>
      <c r="H82" s="654"/>
      <c r="I82" s="654"/>
      <c r="J82" s="655"/>
      <c r="K82" s="655"/>
      <c r="L82" s="655"/>
      <c r="M82" s="655"/>
      <c r="N82" s="656"/>
      <c r="O82" s="90">
        <v>4</v>
      </c>
      <c r="P82" s="91">
        <v>12</v>
      </c>
      <c r="Q82" s="491" t="s">
        <v>1</v>
      </c>
      <c r="R82" s="111" t="s">
        <v>1</v>
      </c>
      <c r="S82" s="112" t="s">
        <v>1</v>
      </c>
      <c r="T82" s="111" t="s">
        <v>1</v>
      </c>
      <c r="U82" s="113" t="s">
        <v>1</v>
      </c>
      <c r="V82" s="93" t="s">
        <v>1</v>
      </c>
      <c r="W82" s="493"/>
      <c r="X82" s="274">
        <f t="shared" ref="X82:Z83" si="11">X83</f>
        <v>30000</v>
      </c>
      <c r="Y82" s="274">
        <f t="shared" si="11"/>
        <v>30000</v>
      </c>
      <c r="Z82" s="275">
        <f t="shared" si="11"/>
        <v>50000</v>
      </c>
      <c r="AA82" s="8"/>
      <c r="AB82" s="3"/>
    </row>
    <row r="83" spans="1:28" ht="60" customHeight="1" x14ac:dyDescent="0.2">
      <c r="A83" s="21"/>
      <c r="B83" s="166"/>
      <c r="C83" s="167"/>
      <c r="D83" s="192"/>
      <c r="E83" s="170"/>
      <c r="F83" s="647" t="s">
        <v>640</v>
      </c>
      <c r="G83" s="648"/>
      <c r="H83" s="648"/>
      <c r="I83" s="648"/>
      <c r="J83" s="648"/>
      <c r="K83" s="648"/>
      <c r="L83" s="648"/>
      <c r="M83" s="648"/>
      <c r="N83" s="649"/>
      <c r="O83" s="27">
        <v>4</v>
      </c>
      <c r="P83" s="26">
        <v>12</v>
      </c>
      <c r="Q83" s="168" t="s">
        <v>19</v>
      </c>
      <c r="R83" s="24" t="s">
        <v>11</v>
      </c>
      <c r="S83" s="25" t="s">
        <v>6</v>
      </c>
      <c r="T83" s="24" t="s">
        <v>5</v>
      </c>
      <c r="U83" s="23" t="s">
        <v>4</v>
      </c>
      <c r="V83" s="22" t="s">
        <v>1</v>
      </c>
      <c r="W83" s="169"/>
      <c r="X83" s="272">
        <f t="shared" si="11"/>
        <v>30000</v>
      </c>
      <c r="Y83" s="272">
        <f t="shared" si="11"/>
        <v>30000</v>
      </c>
      <c r="Z83" s="273">
        <f t="shared" si="11"/>
        <v>50000</v>
      </c>
      <c r="AA83" s="8"/>
      <c r="AB83" s="3"/>
    </row>
    <row r="84" spans="1:28" ht="15" customHeight="1" x14ac:dyDescent="0.2">
      <c r="A84" s="21"/>
      <c r="B84" s="166"/>
      <c r="C84" s="167"/>
      <c r="D84" s="192"/>
      <c r="E84" s="171"/>
      <c r="F84" s="16"/>
      <c r="G84" s="647" t="s">
        <v>97</v>
      </c>
      <c r="H84" s="648"/>
      <c r="I84" s="648"/>
      <c r="J84" s="648"/>
      <c r="K84" s="648"/>
      <c r="L84" s="648"/>
      <c r="M84" s="648"/>
      <c r="N84" s="649"/>
      <c r="O84" s="27">
        <v>4</v>
      </c>
      <c r="P84" s="26">
        <v>12</v>
      </c>
      <c r="Q84" s="168" t="s">
        <v>96</v>
      </c>
      <c r="R84" s="24" t="s">
        <v>11</v>
      </c>
      <c r="S84" s="25" t="s">
        <v>89</v>
      </c>
      <c r="T84" s="24" t="s">
        <v>5</v>
      </c>
      <c r="U84" s="23" t="s">
        <v>4</v>
      </c>
      <c r="V84" s="22" t="s">
        <v>1</v>
      </c>
      <c r="W84" s="169"/>
      <c r="X84" s="272">
        <f>X85+X88</f>
        <v>30000</v>
      </c>
      <c r="Y84" s="272">
        <f>Y85+Y88</f>
        <v>30000</v>
      </c>
      <c r="Z84" s="273">
        <f>Z85+Z88</f>
        <v>50000</v>
      </c>
      <c r="AA84" s="8"/>
      <c r="AB84" s="3"/>
    </row>
    <row r="85" spans="1:28" ht="29.25" customHeight="1" x14ac:dyDescent="0.2">
      <c r="A85" s="21"/>
      <c r="B85" s="166"/>
      <c r="C85" s="167"/>
      <c r="D85" s="192"/>
      <c r="E85" s="171"/>
      <c r="F85" s="593"/>
      <c r="G85" s="173"/>
      <c r="H85" s="647" t="s">
        <v>594</v>
      </c>
      <c r="I85" s="648"/>
      <c r="J85" s="648"/>
      <c r="K85" s="648"/>
      <c r="L85" s="648"/>
      <c r="M85" s="648"/>
      <c r="N85" s="649"/>
      <c r="O85" s="27">
        <v>4</v>
      </c>
      <c r="P85" s="26">
        <v>12</v>
      </c>
      <c r="Q85" s="168" t="s">
        <v>95</v>
      </c>
      <c r="R85" s="24" t="s">
        <v>11</v>
      </c>
      <c r="S85" s="25" t="s">
        <v>89</v>
      </c>
      <c r="T85" s="24" t="s">
        <v>79</v>
      </c>
      <c r="U85" s="23" t="s">
        <v>4</v>
      </c>
      <c r="V85" s="22" t="s">
        <v>1</v>
      </c>
      <c r="W85" s="169"/>
      <c r="X85" s="272">
        <f t="shared" ref="X85:Z86" si="12">X86</f>
        <v>0</v>
      </c>
      <c r="Y85" s="272">
        <f t="shared" si="12"/>
        <v>0</v>
      </c>
      <c r="Z85" s="273">
        <f t="shared" si="12"/>
        <v>0</v>
      </c>
      <c r="AA85" s="8"/>
      <c r="AB85" s="3"/>
    </row>
    <row r="86" spans="1:28" ht="23.25" customHeight="1" x14ac:dyDescent="0.2">
      <c r="A86" s="21"/>
      <c r="B86" s="166"/>
      <c r="C86" s="167"/>
      <c r="D86" s="192"/>
      <c r="E86" s="171"/>
      <c r="F86" s="593"/>
      <c r="G86" s="176"/>
      <c r="H86" s="16"/>
      <c r="I86" s="647" t="s">
        <v>595</v>
      </c>
      <c r="J86" s="648"/>
      <c r="K86" s="648"/>
      <c r="L86" s="648"/>
      <c r="M86" s="648"/>
      <c r="N86" s="649"/>
      <c r="O86" s="27">
        <v>4</v>
      </c>
      <c r="P86" s="26">
        <v>12</v>
      </c>
      <c r="Q86" s="168" t="s">
        <v>94</v>
      </c>
      <c r="R86" s="24" t="s">
        <v>11</v>
      </c>
      <c r="S86" s="25" t="s">
        <v>89</v>
      </c>
      <c r="T86" s="24" t="s">
        <v>79</v>
      </c>
      <c r="U86" s="23" t="s">
        <v>93</v>
      </c>
      <c r="V86" s="22" t="s">
        <v>1</v>
      </c>
      <c r="W86" s="169"/>
      <c r="X86" s="272">
        <f t="shared" si="12"/>
        <v>0</v>
      </c>
      <c r="Y86" s="272">
        <f t="shared" si="12"/>
        <v>0</v>
      </c>
      <c r="Z86" s="273">
        <f t="shared" si="12"/>
        <v>0</v>
      </c>
      <c r="AA86" s="8"/>
      <c r="AB86" s="3"/>
    </row>
    <row r="87" spans="1:28" ht="23.25" customHeight="1" x14ac:dyDescent="0.2">
      <c r="A87" s="21"/>
      <c r="B87" s="166"/>
      <c r="C87" s="167"/>
      <c r="D87" s="192"/>
      <c r="E87" s="171"/>
      <c r="F87" s="593"/>
      <c r="G87" s="176"/>
      <c r="H87" s="595"/>
      <c r="I87" s="597"/>
      <c r="J87" s="657" t="s">
        <v>91</v>
      </c>
      <c r="K87" s="657"/>
      <c r="L87" s="657"/>
      <c r="M87" s="657"/>
      <c r="N87" s="658"/>
      <c r="O87" s="589">
        <v>4</v>
      </c>
      <c r="P87" s="13">
        <v>12</v>
      </c>
      <c r="Q87" s="168" t="s">
        <v>94</v>
      </c>
      <c r="R87" s="590" t="s">
        <v>11</v>
      </c>
      <c r="S87" s="11" t="s">
        <v>89</v>
      </c>
      <c r="T87" s="590" t="s">
        <v>79</v>
      </c>
      <c r="U87" s="9" t="s">
        <v>93</v>
      </c>
      <c r="V87" s="603">
        <v>410</v>
      </c>
      <c r="W87" s="169"/>
      <c r="X87" s="218"/>
      <c r="Y87" s="218"/>
      <c r="Z87" s="219"/>
      <c r="AA87" s="8"/>
      <c r="AB87" s="3"/>
    </row>
    <row r="88" spans="1:28" ht="36" customHeight="1" x14ac:dyDescent="0.2">
      <c r="A88" s="21"/>
      <c r="B88" s="166"/>
      <c r="C88" s="167"/>
      <c r="D88" s="192"/>
      <c r="E88" s="171"/>
      <c r="F88" s="593"/>
      <c r="G88" s="176"/>
      <c r="H88" s="647" t="s">
        <v>592</v>
      </c>
      <c r="I88" s="648"/>
      <c r="J88" s="659"/>
      <c r="K88" s="659"/>
      <c r="L88" s="659"/>
      <c r="M88" s="659"/>
      <c r="N88" s="660"/>
      <c r="O88" s="41">
        <v>4</v>
      </c>
      <c r="P88" s="40">
        <v>12</v>
      </c>
      <c r="Q88" s="168" t="s">
        <v>92</v>
      </c>
      <c r="R88" s="114" t="s">
        <v>11</v>
      </c>
      <c r="S88" s="115">
        <v>1</v>
      </c>
      <c r="T88" s="114">
        <v>2</v>
      </c>
      <c r="U88" s="116" t="s">
        <v>4</v>
      </c>
      <c r="V88" s="39" t="s">
        <v>1</v>
      </c>
      <c r="W88" s="169"/>
      <c r="X88" s="276">
        <f t="shared" ref="X88:Z89" si="13">X89</f>
        <v>30000</v>
      </c>
      <c r="Y88" s="276">
        <f t="shared" si="13"/>
        <v>30000</v>
      </c>
      <c r="Z88" s="277">
        <f t="shared" si="13"/>
        <v>50000</v>
      </c>
      <c r="AA88" s="8"/>
      <c r="AB88" s="3"/>
    </row>
    <row r="89" spans="1:28" ht="18" customHeight="1" x14ac:dyDescent="0.2">
      <c r="A89" s="21"/>
      <c r="B89" s="166"/>
      <c r="C89" s="167"/>
      <c r="D89" s="192"/>
      <c r="E89" s="171"/>
      <c r="F89" s="593"/>
      <c r="G89" s="176"/>
      <c r="H89" s="16"/>
      <c r="I89" s="647" t="s">
        <v>593</v>
      </c>
      <c r="J89" s="648"/>
      <c r="K89" s="648"/>
      <c r="L89" s="648"/>
      <c r="M89" s="648"/>
      <c r="N89" s="649"/>
      <c r="O89" s="27">
        <v>4</v>
      </c>
      <c r="P89" s="26">
        <v>12</v>
      </c>
      <c r="Q89" s="168" t="s">
        <v>90</v>
      </c>
      <c r="R89" s="24" t="s">
        <v>11</v>
      </c>
      <c r="S89" s="25">
        <v>1</v>
      </c>
      <c r="T89" s="24">
        <v>2</v>
      </c>
      <c r="U89" s="23">
        <v>90044</v>
      </c>
      <c r="V89" s="22" t="s">
        <v>1</v>
      </c>
      <c r="W89" s="169"/>
      <c r="X89" s="272">
        <f t="shared" si="13"/>
        <v>30000</v>
      </c>
      <c r="Y89" s="272">
        <f t="shared" si="13"/>
        <v>30000</v>
      </c>
      <c r="Z89" s="273">
        <f t="shared" si="13"/>
        <v>50000</v>
      </c>
      <c r="AA89" s="8"/>
      <c r="AB89" s="3"/>
    </row>
    <row r="90" spans="1:28" ht="32.25" customHeight="1" x14ac:dyDescent="0.2">
      <c r="A90" s="21"/>
      <c r="B90" s="166"/>
      <c r="C90" s="167"/>
      <c r="D90" s="193"/>
      <c r="E90" s="174"/>
      <c r="F90" s="594"/>
      <c r="G90" s="175"/>
      <c r="H90" s="595"/>
      <c r="I90" s="597"/>
      <c r="J90" s="657" t="s">
        <v>57</v>
      </c>
      <c r="K90" s="657"/>
      <c r="L90" s="657"/>
      <c r="M90" s="657"/>
      <c r="N90" s="658"/>
      <c r="O90" s="589">
        <v>4</v>
      </c>
      <c r="P90" s="13">
        <v>12</v>
      </c>
      <c r="Q90" s="168" t="s">
        <v>90</v>
      </c>
      <c r="R90" s="590" t="s">
        <v>11</v>
      </c>
      <c r="S90" s="11">
        <v>1</v>
      </c>
      <c r="T90" s="590">
        <v>2</v>
      </c>
      <c r="U90" s="9">
        <v>90044</v>
      </c>
      <c r="V90" s="603">
        <v>240</v>
      </c>
      <c r="W90" s="169"/>
      <c r="X90" s="218">
        <v>30000</v>
      </c>
      <c r="Y90" s="218">
        <v>30000</v>
      </c>
      <c r="Z90" s="219">
        <v>50000</v>
      </c>
      <c r="AA90" s="8"/>
      <c r="AB90" s="3"/>
    </row>
    <row r="91" spans="1:28" ht="15" customHeight="1" x14ac:dyDescent="0.2">
      <c r="A91" s="21"/>
      <c r="B91" s="166"/>
      <c r="C91" s="167"/>
      <c r="D91" s="693" t="s">
        <v>88</v>
      </c>
      <c r="E91" s="662"/>
      <c r="F91" s="662"/>
      <c r="G91" s="662"/>
      <c r="H91" s="662"/>
      <c r="I91" s="662"/>
      <c r="J91" s="663"/>
      <c r="K91" s="663"/>
      <c r="L91" s="663"/>
      <c r="M91" s="663"/>
      <c r="N91" s="664"/>
      <c r="O91" s="33">
        <v>5</v>
      </c>
      <c r="P91" s="32" t="s">
        <v>1</v>
      </c>
      <c r="Q91" s="168" t="s">
        <v>1</v>
      </c>
      <c r="R91" s="117" t="s">
        <v>1</v>
      </c>
      <c r="S91" s="118" t="s">
        <v>1</v>
      </c>
      <c r="T91" s="117" t="s">
        <v>1</v>
      </c>
      <c r="U91" s="119" t="s">
        <v>1</v>
      </c>
      <c r="V91" s="31" t="s">
        <v>1</v>
      </c>
      <c r="W91" s="169"/>
      <c r="X91" s="278">
        <f>X92+X98+X104</f>
        <v>2997983.3</v>
      </c>
      <c r="Y91" s="278">
        <f t="shared" ref="Y91:Z91" si="14">Y92+Y98+Y104</f>
        <v>2567545</v>
      </c>
      <c r="Z91" s="278">
        <f t="shared" si="14"/>
        <v>2925483</v>
      </c>
      <c r="AA91" s="8"/>
      <c r="AB91" s="3"/>
    </row>
    <row r="92" spans="1:28" ht="15" customHeight="1" x14ac:dyDescent="0.2">
      <c r="A92" s="21"/>
      <c r="B92" s="166"/>
      <c r="C92" s="167"/>
      <c r="D92" s="192"/>
      <c r="E92" s="653" t="s">
        <v>87</v>
      </c>
      <c r="F92" s="654"/>
      <c r="G92" s="654"/>
      <c r="H92" s="654"/>
      <c r="I92" s="654"/>
      <c r="J92" s="654"/>
      <c r="K92" s="654"/>
      <c r="L92" s="654"/>
      <c r="M92" s="654"/>
      <c r="N92" s="665"/>
      <c r="O92" s="95">
        <v>5</v>
      </c>
      <c r="P92" s="96">
        <v>1</v>
      </c>
      <c r="Q92" s="491" t="s">
        <v>1</v>
      </c>
      <c r="R92" s="97" t="s">
        <v>1</v>
      </c>
      <c r="S92" s="98" t="s">
        <v>1</v>
      </c>
      <c r="T92" s="97" t="s">
        <v>1</v>
      </c>
      <c r="U92" s="99" t="s">
        <v>1</v>
      </c>
      <c r="V92" s="100" t="s">
        <v>1</v>
      </c>
      <c r="W92" s="493"/>
      <c r="X92" s="270">
        <f>X93</f>
        <v>3547.8</v>
      </c>
      <c r="Y92" s="270">
        <f>Y93</f>
        <v>3500</v>
      </c>
      <c r="Z92" s="271">
        <f>Z93</f>
        <v>3500</v>
      </c>
      <c r="AA92" s="8"/>
      <c r="AB92" s="3"/>
    </row>
    <row r="93" spans="1:28" ht="57.75" customHeight="1" x14ac:dyDescent="0.2">
      <c r="A93" s="21"/>
      <c r="B93" s="166"/>
      <c r="C93" s="167"/>
      <c r="D93" s="192"/>
      <c r="E93" s="170"/>
      <c r="F93" s="647" t="s">
        <v>640</v>
      </c>
      <c r="G93" s="648"/>
      <c r="H93" s="648"/>
      <c r="I93" s="648"/>
      <c r="J93" s="648"/>
      <c r="K93" s="648"/>
      <c r="L93" s="648"/>
      <c r="M93" s="648"/>
      <c r="N93" s="649"/>
      <c r="O93" s="27">
        <v>5</v>
      </c>
      <c r="P93" s="26">
        <v>1</v>
      </c>
      <c r="Q93" s="168" t="s">
        <v>19</v>
      </c>
      <c r="R93" s="24" t="s">
        <v>11</v>
      </c>
      <c r="S93" s="25" t="s">
        <v>6</v>
      </c>
      <c r="T93" s="24" t="s">
        <v>5</v>
      </c>
      <c r="U93" s="23" t="s">
        <v>4</v>
      </c>
      <c r="V93" s="22" t="s">
        <v>1</v>
      </c>
      <c r="W93" s="169"/>
      <c r="X93" s="272">
        <f>X94</f>
        <v>3547.8</v>
      </c>
      <c r="Y93" s="272">
        <f t="shared" ref="X93:Z95" si="15">Y94</f>
        <v>3500</v>
      </c>
      <c r="Z93" s="273">
        <f t="shared" si="15"/>
        <v>3500</v>
      </c>
      <c r="AA93" s="8"/>
      <c r="AB93" s="3"/>
    </row>
    <row r="94" spans="1:28" ht="15" customHeight="1" x14ac:dyDescent="0.2">
      <c r="A94" s="21"/>
      <c r="B94" s="166"/>
      <c r="C94" s="167"/>
      <c r="D94" s="192"/>
      <c r="E94" s="171"/>
      <c r="F94" s="16"/>
      <c r="G94" s="647" t="s">
        <v>86</v>
      </c>
      <c r="H94" s="648"/>
      <c r="I94" s="648"/>
      <c r="J94" s="648"/>
      <c r="K94" s="648"/>
      <c r="L94" s="648"/>
      <c r="M94" s="648"/>
      <c r="N94" s="649"/>
      <c r="O94" s="27">
        <v>5</v>
      </c>
      <c r="P94" s="26">
        <v>1</v>
      </c>
      <c r="Q94" s="168" t="s">
        <v>85</v>
      </c>
      <c r="R94" s="24" t="s">
        <v>11</v>
      </c>
      <c r="S94" s="25" t="s">
        <v>80</v>
      </c>
      <c r="T94" s="24" t="s">
        <v>5</v>
      </c>
      <c r="U94" s="23" t="s">
        <v>4</v>
      </c>
      <c r="V94" s="22" t="s">
        <v>1</v>
      </c>
      <c r="W94" s="169"/>
      <c r="X94" s="272">
        <f t="shared" si="15"/>
        <v>3547.8</v>
      </c>
      <c r="Y94" s="272">
        <f t="shared" si="15"/>
        <v>3500</v>
      </c>
      <c r="Z94" s="273">
        <f t="shared" si="15"/>
        <v>3500</v>
      </c>
      <c r="AA94" s="8"/>
      <c r="AB94" s="3"/>
    </row>
    <row r="95" spans="1:28" ht="15" customHeight="1" x14ac:dyDescent="0.2">
      <c r="A95" s="21"/>
      <c r="B95" s="166"/>
      <c r="C95" s="167"/>
      <c r="D95" s="192"/>
      <c r="E95" s="171"/>
      <c r="F95" s="593"/>
      <c r="G95" s="173"/>
      <c r="H95" s="647" t="s">
        <v>84</v>
      </c>
      <c r="I95" s="648"/>
      <c r="J95" s="648"/>
      <c r="K95" s="648"/>
      <c r="L95" s="648"/>
      <c r="M95" s="648"/>
      <c r="N95" s="649"/>
      <c r="O95" s="27">
        <v>5</v>
      </c>
      <c r="P95" s="26">
        <v>1</v>
      </c>
      <c r="Q95" s="168" t="s">
        <v>83</v>
      </c>
      <c r="R95" s="24" t="s">
        <v>11</v>
      </c>
      <c r="S95" s="25" t="s">
        <v>80</v>
      </c>
      <c r="T95" s="24" t="s">
        <v>79</v>
      </c>
      <c r="U95" s="23" t="s">
        <v>4</v>
      </c>
      <c r="V95" s="22" t="s">
        <v>1</v>
      </c>
      <c r="W95" s="169"/>
      <c r="X95" s="272">
        <f t="shared" si="15"/>
        <v>3547.8</v>
      </c>
      <c r="Y95" s="272">
        <f t="shared" si="15"/>
        <v>3500</v>
      </c>
      <c r="Z95" s="273">
        <f t="shared" si="15"/>
        <v>3500</v>
      </c>
      <c r="AA95" s="8"/>
      <c r="AB95" s="3"/>
    </row>
    <row r="96" spans="1:28" ht="15" customHeight="1" x14ac:dyDescent="0.2">
      <c r="A96" s="21"/>
      <c r="B96" s="166"/>
      <c r="C96" s="167"/>
      <c r="D96" s="192"/>
      <c r="E96" s="171"/>
      <c r="F96" s="593"/>
      <c r="G96" s="176"/>
      <c r="H96" s="16"/>
      <c r="I96" s="647" t="s">
        <v>82</v>
      </c>
      <c r="J96" s="648"/>
      <c r="K96" s="648"/>
      <c r="L96" s="648"/>
      <c r="M96" s="648"/>
      <c r="N96" s="649"/>
      <c r="O96" s="27">
        <v>5</v>
      </c>
      <c r="P96" s="26">
        <v>1</v>
      </c>
      <c r="Q96" s="168" t="s">
        <v>81</v>
      </c>
      <c r="R96" s="24" t="s">
        <v>11</v>
      </c>
      <c r="S96" s="25" t="s">
        <v>80</v>
      </c>
      <c r="T96" s="24" t="s">
        <v>79</v>
      </c>
      <c r="U96" s="23" t="s">
        <v>78</v>
      </c>
      <c r="V96" s="22" t="s">
        <v>1</v>
      </c>
      <c r="W96" s="169"/>
      <c r="X96" s="272">
        <f>X97</f>
        <v>3547.8</v>
      </c>
      <c r="Y96" s="272">
        <f>Y97</f>
        <v>3500</v>
      </c>
      <c r="Z96" s="273">
        <f>Z97</f>
        <v>3500</v>
      </c>
      <c r="AA96" s="8"/>
      <c r="AB96" s="3"/>
    </row>
    <row r="97" spans="1:28" ht="29.25" customHeight="1" x14ac:dyDescent="0.2">
      <c r="A97" s="21"/>
      <c r="B97" s="166"/>
      <c r="C97" s="167"/>
      <c r="D97" s="192"/>
      <c r="E97" s="174"/>
      <c r="F97" s="594"/>
      <c r="G97" s="175"/>
      <c r="H97" s="595"/>
      <c r="I97" s="597"/>
      <c r="J97" s="657" t="s">
        <v>57</v>
      </c>
      <c r="K97" s="657"/>
      <c r="L97" s="657"/>
      <c r="M97" s="657"/>
      <c r="N97" s="658"/>
      <c r="O97" s="589">
        <v>5</v>
      </c>
      <c r="P97" s="13">
        <v>1</v>
      </c>
      <c r="Q97" s="168" t="s">
        <v>81</v>
      </c>
      <c r="R97" s="590" t="s">
        <v>11</v>
      </c>
      <c r="S97" s="11" t="s">
        <v>80</v>
      </c>
      <c r="T97" s="590" t="s">
        <v>79</v>
      </c>
      <c r="U97" s="9" t="s">
        <v>78</v>
      </c>
      <c r="V97" s="603" t="s">
        <v>52</v>
      </c>
      <c r="W97" s="169"/>
      <c r="X97" s="218">
        <v>3547.8</v>
      </c>
      <c r="Y97" s="218">
        <v>3500</v>
      </c>
      <c r="Z97" s="219">
        <v>3500</v>
      </c>
      <c r="AA97" s="8"/>
      <c r="AB97" s="3"/>
    </row>
    <row r="98" spans="1:28" ht="15" customHeight="1" x14ac:dyDescent="0.2">
      <c r="A98" s="21"/>
      <c r="B98" s="166"/>
      <c r="C98" s="167"/>
      <c r="D98" s="192"/>
      <c r="E98" s="701" t="s">
        <v>77</v>
      </c>
      <c r="F98" s="702"/>
      <c r="G98" s="702"/>
      <c r="H98" s="702"/>
      <c r="I98" s="702"/>
      <c r="J98" s="703"/>
      <c r="K98" s="703"/>
      <c r="L98" s="703"/>
      <c r="M98" s="703"/>
      <c r="N98" s="704"/>
      <c r="O98" s="90">
        <v>5</v>
      </c>
      <c r="P98" s="91">
        <v>2</v>
      </c>
      <c r="Q98" s="491" t="s">
        <v>1</v>
      </c>
      <c r="R98" s="111" t="s">
        <v>1</v>
      </c>
      <c r="S98" s="112" t="s">
        <v>1</v>
      </c>
      <c r="T98" s="111" t="s">
        <v>1</v>
      </c>
      <c r="U98" s="113" t="s">
        <v>1</v>
      </c>
      <c r="V98" s="93" t="s">
        <v>1</v>
      </c>
      <c r="W98" s="493"/>
      <c r="X98" s="274">
        <f t="shared" ref="X98:Z102" si="16">X99</f>
        <v>1132896.5</v>
      </c>
      <c r="Y98" s="274">
        <f t="shared" si="16"/>
        <v>706100</v>
      </c>
      <c r="Z98" s="275">
        <f t="shared" si="16"/>
        <v>706100</v>
      </c>
      <c r="AA98" s="8"/>
      <c r="AB98" s="3"/>
    </row>
    <row r="99" spans="1:28" ht="57.75" customHeight="1" x14ac:dyDescent="0.2">
      <c r="A99" s="21"/>
      <c r="B99" s="166"/>
      <c r="C99" s="167"/>
      <c r="D99" s="192"/>
      <c r="E99" s="170"/>
      <c r="F99" s="647" t="s">
        <v>640</v>
      </c>
      <c r="G99" s="648"/>
      <c r="H99" s="648"/>
      <c r="I99" s="648"/>
      <c r="J99" s="648"/>
      <c r="K99" s="648"/>
      <c r="L99" s="648"/>
      <c r="M99" s="648"/>
      <c r="N99" s="649"/>
      <c r="O99" s="27">
        <v>5</v>
      </c>
      <c r="P99" s="26">
        <v>2</v>
      </c>
      <c r="Q99" s="168" t="s">
        <v>19</v>
      </c>
      <c r="R99" s="24" t="s">
        <v>11</v>
      </c>
      <c r="S99" s="25" t="s">
        <v>6</v>
      </c>
      <c r="T99" s="24" t="s">
        <v>5</v>
      </c>
      <c r="U99" s="23" t="s">
        <v>4</v>
      </c>
      <c r="V99" s="22" t="s">
        <v>1</v>
      </c>
      <c r="W99" s="169"/>
      <c r="X99" s="272">
        <f t="shared" si="16"/>
        <v>1132896.5</v>
      </c>
      <c r="Y99" s="272">
        <f t="shared" si="16"/>
        <v>706100</v>
      </c>
      <c r="Z99" s="273">
        <f t="shared" si="16"/>
        <v>706100</v>
      </c>
      <c r="AA99" s="8"/>
      <c r="AB99" s="3"/>
    </row>
    <row r="100" spans="1:28" ht="29.25" customHeight="1" x14ac:dyDescent="0.2">
      <c r="A100" s="21"/>
      <c r="B100" s="166"/>
      <c r="C100" s="167"/>
      <c r="D100" s="192"/>
      <c r="E100" s="171"/>
      <c r="F100" s="16"/>
      <c r="G100" s="647" t="s">
        <v>76</v>
      </c>
      <c r="H100" s="648"/>
      <c r="I100" s="648"/>
      <c r="J100" s="648"/>
      <c r="K100" s="648"/>
      <c r="L100" s="648"/>
      <c r="M100" s="648"/>
      <c r="N100" s="649"/>
      <c r="O100" s="27">
        <v>5</v>
      </c>
      <c r="P100" s="26">
        <v>2</v>
      </c>
      <c r="Q100" s="168" t="s">
        <v>75</v>
      </c>
      <c r="R100" s="24" t="s">
        <v>11</v>
      </c>
      <c r="S100" s="25" t="s">
        <v>70</v>
      </c>
      <c r="T100" s="24" t="s">
        <v>5</v>
      </c>
      <c r="U100" s="23" t="s">
        <v>4</v>
      </c>
      <c r="V100" s="22" t="s">
        <v>1</v>
      </c>
      <c r="W100" s="169"/>
      <c r="X100" s="272">
        <f t="shared" si="16"/>
        <v>1132896.5</v>
      </c>
      <c r="Y100" s="272">
        <f t="shared" si="16"/>
        <v>706100</v>
      </c>
      <c r="Z100" s="273">
        <f t="shared" si="16"/>
        <v>706100</v>
      </c>
      <c r="AA100" s="8"/>
      <c r="AB100" s="3"/>
    </row>
    <row r="101" spans="1:28" ht="29.25" customHeight="1" x14ac:dyDescent="0.2">
      <c r="A101" s="21"/>
      <c r="B101" s="166"/>
      <c r="C101" s="167"/>
      <c r="D101" s="192"/>
      <c r="E101" s="171"/>
      <c r="F101" s="593"/>
      <c r="G101" s="173"/>
      <c r="H101" s="647" t="s">
        <v>74</v>
      </c>
      <c r="I101" s="648"/>
      <c r="J101" s="648"/>
      <c r="K101" s="648"/>
      <c r="L101" s="648"/>
      <c r="M101" s="648"/>
      <c r="N101" s="649"/>
      <c r="O101" s="27">
        <v>5</v>
      </c>
      <c r="P101" s="26">
        <v>2</v>
      </c>
      <c r="Q101" s="168" t="s">
        <v>73</v>
      </c>
      <c r="R101" s="24" t="s">
        <v>11</v>
      </c>
      <c r="S101" s="25" t="s">
        <v>70</v>
      </c>
      <c r="T101" s="24" t="s">
        <v>54</v>
      </c>
      <c r="U101" s="23" t="s">
        <v>4</v>
      </c>
      <c r="V101" s="22" t="s">
        <v>1</v>
      </c>
      <c r="W101" s="169"/>
      <c r="X101" s="272">
        <f t="shared" si="16"/>
        <v>1132896.5</v>
      </c>
      <c r="Y101" s="272">
        <f t="shared" si="16"/>
        <v>706100</v>
      </c>
      <c r="Z101" s="273">
        <f t="shared" si="16"/>
        <v>706100</v>
      </c>
      <c r="AA101" s="8"/>
      <c r="AB101" s="3"/>
    </row>
    <row r="102" spans="1:28" ht="15" customHeight="1" x14ac:dyDescent="0.2">
      <c r="A102" s="21"/>
      <c r="B102" s="166"/>
      <c r="C102" s="167"/>
      <c r="D102" s="192"/>
      <c r="E102" s="171"/>
      <c r="F102" s="593"/>
      <c r="G102" s="176"/>
      <c r="H102" s="16"/>
      <c r="I102" s="647" t="s">
        <v>72</v>
      </c>
      <c r="J102" s="648"/>
      <c r="K102" s="648"/>
      <c r="L102" s="648"/>
      <c r="M102" s="648"/>
      <c r="N102" s="649"/>
      <c r="O102" s="27">
        <v>5</v>
      </c>
      <c r="P102" s="26">
        <v>2</v>
      </c>
      <c r="Q102" s="168" t="s">
        <v>71</v>
      </c>
      <c r="R102" s="24" t="s">
        <v>11</v>
      </c>
      <c r="S102" s="25" t="s">
        <v>70</v>
      </c>
      <c r="T102" s="24" t="s">
        <v>54</v>
      </c>
      <c r="U102" s="23" t="s">
        <v>69</v>
      </c>
      <c r="V102" s="22" t="s">
        <v>1</v>
      </c>
      <c r="W102" s="169"/>
      <c r="X102" s="272">
        <f t="shared" si="16"/>
        <v>1132896.5</v>
      </c>
      <c r="Y102" s="272">
        <f t="shared" si="16"/>
        <v>706100</v>
      </c>
      <c r="Z102" s="273">
        <f t="shared" si="16"/>
        <v>706100</v>
      </c>
      <c r="AA102" s="8"/>
      <c r="AB102" s="3"/>
    </row>
    <row r="103" spans="1:28" ht="29.25" customHeight="1" x14ac:dyDescent="0.2">
      <c r="A103" s="21"/>
      <c r="B103" s="166"/>
      <c r="C103" s="167"/>
      <c r="D103" s="192"/>
      <c r="E103" s="174"/>
      <c r="F103" s="594"/>
      <c r="G103" s="175"/>
      <c r="H103" s="595"/>
      <c r="I103" s="597"/>
      <c r="J103" s="657" t="s">
        <v>57</v>
      </c>
      <c r="K103" s="657"/>
      <c r="L103" s="657"/>
      <c r="M103" s="657"/>
      <c r="N103" s="658"/>
      <c r="O103" s="589">
        <v>5</v>
      </c>
      <c r="P103" s="13">
        <v>2</v>
      </c>
      <c r="Q103" s="168" t="s">
        <v>71</v>
      </c>
      <c r="R103" s="590" t="s">
        <v>11</v>
      </c>
      <c r="S103" s="11" t="s">
        <v>70</v>
      </c>
      <c r="T103" s="590" t="s">
        <v>54</v>
      </c>
      <c r="U103" s="9" t="s">
        <v>69</v>
      </c>
      <c r="V103" s="603" t="s">
        <v>52</v>
      </c>
      <c r="W103" s="169"/>
      <c r="X103" s="218">
        <v>1132896.5</v>
      </c>
      <c r="Y103" s="218">
        <v>706100</v>
      </c>
      <c r="Z103" s="219">
        <v>706100</v>
      </c>
      <c r="AA103" s="8"/>
      <c r="AB103" s="3"/>
    </row>
    <row r="104" spans="1:28" ht="15" customHeight="1" x14ac:dyDescent="0.2">
      <c r="A104" s="21"/>
      <c r="B104" s="166"/>
      <c r="C104" s="167"/>
      <c r="D104" s="192"/>
      <c r="E104" s="653" t="s">
        <v>68</v>
      </c>
      <c r="F104" s="654"/>
      <c r="G104" s="654"/>
      <c r="H104" s="654"/>
      <c r="I104" s="654"/>
      <c r="J104" s="655"/>
      <c r="K104" s="655"/>
      <c r="L104" s="655"/>
      <c r="M104" s="655"/>
      <c r="N104" s="656"/>
      <c r="O104" s="90">
        <v>5</v>
      </c>
      <c r="P104" s="91">
        <v>3</v>
      </c>
      <c r="Q104" s="491" t="s">
        <v>1</v>
      </c>
      <c r="R104" s="111" t="s">
        <v>1</v>
      </c>
      <c r="S104" s="112" t="s">
        <v>1</v>
      </c>
      <c r="T104" s="111" t="s">
        <v>1</v>
      </c>
      <c r="U104" s="113" t="s">
        <v>1</v>
      </c>
      <c r="V104" s="93" t="s">
        <v>1</v>
      </c>
      <c r="W104" s="493"/>
      <c r="X104" s="274">
        <f t="shared" ref="X104:Z105" si="17">X105</f>
        <v>1861539</v>
      </c>
      <c r="Y104" s="274">
        <f t="shared" si="17"/>
        <v>1857945</v>
      </c>
      <c r="Z104" s="275">
        <f t="shared" si="17"/>
        <v>2215883</v>
      </c>
      <c r="AA104" s="8"/>
      <c r="AB104" s="3"/>
    </row>
    <row r="105" spans="1:28" ht="57.75" customHeight="1" x14ac:dyDescent="0.2">
      <c r="A105" s="21"/>
      <c r="B105" s="166"/>
      <c r="C105" s="167"/>
      <c r="D105" s="192"/>
      <c r="E105" s="170"/>
      <c r="F105" s="647" t="s">
        <v>640</v>
      </c>
      <c r="G105" s="648"/>
      <c r="H105" s="648"/>
      <c r="I105" s="648"/>
      <c r="J105" s="648"/>
      <c r="K105" s="648"/>
      <c r="L105" s="648"/>
      <c r="M105" s="648"/>
      <c r="N105" s="649"/>
      <c r="O105" s="27">
        <v>5</v>
      </c>
      <c r="P105" s="26">
        <v>3</v>
      </c>
      <c r="Q105" s="168" t="s">
        <v>19</v>
      </c>
      <c r="R105" s="24" t="s">
        <v>11</v>
      </c>
      <c r="S105" s="25" t="s">
        <v>6</v>
      </c>
      <c r="T105" s="24" t="s">
        <v>5</v>
      </c>
      <c r="U105" s="23" t="s">
        <v>4</v>
      </c>
      <c r="V105" s="22" t="s">
        <v>1</v>
      </c>
      <c r="W105" s="169"/>
      <c r="X105" s="272">
        <f t="shared" si="17"/>
        <v>1861539</v>
      </c>
      <c r="Y105" s="272">
        <f t="shared" si="17"/>
        <v>1857945</v>
      </c>
      <c r="Z105" s="273">
        <f t="shared" si="17"/>
        <v>2215883</v>
      </c>
      <c r="AA105" s="8"/>
      <c r="AB105" s="3"/>
    </row>
    <row r="106" spans="1:28" ht="15" customHeight="1" x14ac:dyDescent="0.2">
      <c r="A106" s="21"/>
      <c r="B106" s="166"/>
      <c r="C106" s="167"/>
      <c r="D106" s="192"/>
      <c r="E106" s="171"/>
      <c r="F106" s="16"/>
      <c r="G106" s="647" t="s">
        <v>67</v>
      </c>
      <c r="H106" s="648"/>
      <c r="I106" s="648"/>
      <c r="J106" s="648"/>
      <c r="K106" s="648"/>
      <c r="L106" s="648"/>
      <c r="M106" s="648"/>
      <c r="N106" s="649"/>
      <c r="O106" s="27">
        <v>5</v>
      </c>
      <c r="P106" s="26">
        <v>3</v>
      </c>
      <c r="Q106" s="168" t="s">
        <v>66</v>
      </c>
      <c r="R106" s="24" t="s">
        <v>11</v>
      </c>
      <c r="S106" s="25" t="s">
        <v>55</v>
      </c>
      <c r="T106" s="24" t="s">
        <v>5</v>
      </c>
      <c r="U106" s="23" t="s">
        <v>4</v>
      </c>
      <c r="V106" s="22" t="s">
        <v>1</v>
      </c>
      <c r="W106" s="169"/>
      <c r="X106" s="272">
        <f>X107+X110</f>
        <v>1861539</v>
      </c>
      <c r="Y106" s="272">
        <f>Y107+Y110</f>
        <v>1857945</v>
      </c>
      <c r="Z106" s="273">
        <f>Z107+Z110</f>
        <v>2215883</v>
      </c>
      <c r="AA106" s="8"/>
      <c r="AB106" s="3"/>
    </row>
    <row r="107" spans="1:28" ht="15" customHeight="1" x14ac:dyDescent="0.2">
      <c r="A107" s="21"/>
      <c r="B107" s="166"/>
      <c r="C107" s="167"/>
      <c r="D107" s="192"/>
      <c r="E107" s="171"/>
      <c r="F107" s="593"/>
      <c r="G107" s="173"/>
      <c r="H107" s="647" t="s">
        <v>65</v>
      </c>
      <c r="I107" s="648"/>
      <c r="J107" s="648"/>
      <c r="K107" s="648"/>
      <c r="L107" s="648"/>
      <c r="M107" s="648"/>
      <c r="N107" s="649"/>
      <c r="O107" s="27">
        <v>5</v>
      </c>
      <c r="P107" s="26">
        <v>3</v>
      </c>
      <c r="Q107" s="168" t="s">
        <v>64</v>
      </c>
      <c r="R107" s="24" t="s">
        <v>11</v>
      </c>
      <c r="S107" s="25" t="s">
        <v>55</v>
      </c>
      <c r="T107" s="24" t="s">
        <v>9</v>
      </c>
      <c r="U107" s="23" t="s">
        <v>4</v>
      </c>
      <c r="V107" s="22" t="s">
        <v>1</v>
      </c>
      <c r="W107" s="169"/>
      <c r="X107" s="272">
        <f t="shared" ref="X107:Z108" si="18">X108</f>
        <v>0</v>
      </c>
      <c r="Y107" s="272">
        <f t="shared" si="18"/>
        <v>0</v>
      </c>
      <c r="Z107" s="273">
        <f t="shared" si="18"/>
        <v>0</v>
      </c>
      <c r="AA107" s="8"/>
      <c r="AB107" s="3"/>
    </row>
    <row r="108" spans="1:28" ht="15" customHeight="1" x14ac:dyDescent="0.2">
      <c r="A108" s="21"/>
      <c r="B108" s="166"/>
      <c r="C108" s="167"/>
      <c r="D108" s="192"/>
      <c r="E108" s="171"/>
      <c r="F108" s="593"/>
      <c r="G108" s="176"/>
      <c r="H108" s="16"/>
      <c r="I108" s="647" t="s">
        <v>63</v>
      </c>
      <c r="J108" s="648"/>
      <c r="K108" s="648"/>
      <c r="L108" s="648"/>
      <c r="M108" s="648"/>
      <c r="N108" s="649"/>
      <c r="O108" s="27">
        <v>5</v>
      </c>
      <c r="P108" s="26">
        <v>3</v>
      </c>
      <c r="Q108" s="168" t="s">
        <v>62</v>
      </c>
      <c r="R108" s="24" t="s">
        <v>11</v>
      </c>
      <c r="S108" s="25" t="s">
        <v>55</v>
      </c>
      <c r="T108" s="24" t="s">
        <v>9</v>
      </c>
      <c r="U108" s="23" t="s">
        <v>61</v>
      </c>
      <c r="V108" s="22" t="s">
        <v>1</v>
      </c>
      <c r="W108" s="169"/>
      <c r="X108" s="272">
        <f t="shared" si="18"/>
        <v>0</v>
      </c>
      <c r="Y108" s="272">
        <f t="shared" si="18"/>
        <v>0</v>
      </c>
      <c r="Z108" s="273">
        <f t="shared" si="18"/>
        <v>0</v>
      </c>
      <c r="AA108" s="8"/>
      <c r="AB108" s="3"/>
    </row>
    <row r="109" spans="1:28" ht="29.25" customHeight="1" x14ac:dyDescent="0.2">
      <c r="A109" s="21"/>
      <c r="B109" s="166"/>
      <c r="C109" s="167"/>
      <c r="D109" s="192"/>
      <c r="E109" s="171"/>
      <c r="F109" s="593"/>
      <c r="G109" s="176"/>
      <c r="H109" s="595"/>
      <c r="I109" s="597"/>
      <c r="J109" s="657" t="s">
        <v>57</v>
      </c>
      <c r="K109" s="657"/>
      <c r="L109" s="657"/>
      <c r="M109" s="657"/>
      <c r="N109" s="658"/>
      <c r="O109" s="589">
        <v>5</v>
      </c>
      <c r="P109" s="13">
        <v>3</v>
      </c>
      <c r="Q109" s="168" t="s">
        <v>62</v>
      </c>
      <c r="R109" s="590" t="s">
        <v>11</v>
      </c>
      <c r="S109" s="11" t="s">
        <v>55</v>
      </c>
      <c r="T109" s="590" t="s">
        <v>9</v>
      </c>
      <c r="U109" s="9" t="s">
        <v>61</v>
      </c>
      <c r="V109" s="603" t="s">
        <v>52</v>
      </c>
      <c r="W109" s="169"/>
      <c r="X109" s="218"/>
      <c r="Y109" s="218"/>
      <c r="Z109" s="219"/>
      <c r="AA109" s="8"/>
      <c r="AB109" s="3"/>
    </row>
    <row r="110" spans="1:28" ht="15" customHeight="1" x14ac:dyDescent="0.2">
      <c r="A110" s="21"/>
      <c r="B110" s="166"/>
      <c r="C110" s="167"/>
      <c r="D110" s="192"/>
      <c r="E110" s="171"/>
      <c r="F110" s="593"/>
      <c r="G110" s="176"/>
      <c r="H110" s="647" t="s">
        <v>60</v>
      </c>
      <c r="I110" s="648"/>
      <c r="J110" s="659"/>
      <c r="K110" s="659"/>
      <c r="L110" s="659"/>
      <c r="M110" s="659"/>
      <c r="N110" s="660"/>
      <c r="O110" s="41">
        <v>5</v>
      </c>
      <c r="P110" s="40">
        <v>3</v>
      </c>
      <c r="Q110" s="168" t="s">
        <v>59</v>
      </c>
      <c r="R110" s="114" t="s">
        <v>11</v>
      </c>
      <c r="S110" s="115" t="s">
        <v>55</v>
      </c>
      <c r="T110" s="114" t="s">
        <v>54</v>
      </c>
      <c r="U110" s="116" t="s">
        <v>4</v>
      </c>
      <c r="V110" s="39" t="s">
        <v>1</v>
      </c>
      <c r="W110" s="169"/>
      <c r="X110" s="276">
        <f t="shared" ref="X110:Z111" si="19">X111</f>
        <v>1861539</v>
      </c>
      <c r="Y110" s="276">
        <f t="shared" si="19"/>
        <v>1857945</v>
      </c>
      <c r="Z110" s="277">
        <f t="shared" si="19"/>
        <v>2215883</v>
      </c>
      <c r="AA110" s="8"/>
      <c r="AB110" s="3"/>
    </row>
    <row r="111" spans="1:28" ht="15" customHeight="1" x14ac:dyDescent="0.2">
      <c r="A111" s="21"/>
      <c r="B111" s="166"/>
      <c r="C111" s="167"/>
      <c r="D111" s="192"/>
      <c r="E111" s="171"/>
      <c r="F111" s="593"/>
      <c r="G111" s="176"/>
      <c r="H111" s="16"/>
      <c r="I111" s="647" t="s">
        <v>58</v>
      </c>
      <c r="J111" s="648"/>
      <c r="K111" s="648"/>
      <c r="L111" s="648"/>
      <c r="M111" s="648"/>
      <c r="N111" s="649"/>
      <c r="O111" s="27">
        <v>5</v>
      </c>
      <c r="P111" s="26">
        <v>3</v>
      </c>
      <c r="Q111" s="168" t="s">
        <v>56</v>
      </c>
      <c r="R111" s="24" t="s">
        <v>11</v>
      </c>
      <c r="S111" s="25" t="s">
        <v>55</v>
      </c>
      <c r="T111" s="24" t="s">
        <v>54</v>
      </c>
      <c r="U111" s="23" t="s">
        <v>53</v>
      </c>
      <c r="V111" s="22" t="s">
        <v>1</v>
      </c>
      <c r="W111" s="169"/>
      <c r="X111" s="272">
        <f t="shared" si="19"/>
        <v>1861539</v>
      </c>
      <c r="Y111" s="272">
        <f t="shared" si="19"/>
        <v>1857945</v>
      </c>
      <c r="Z111" s="273">
        <f t="shared" si="19"/>
        <v>2215883</v>
      </c>
      <c r="AA111" s="8"/>
      <c r="AB111" s="3"/>
    </row>
    <row r="112" spans="1:28" ht="29.25" customHeight="1" x14ac:dyDescent="0.2">
      <c r="A112" s="21"/>
      <c r="B112" s="166"/>
      <c r="C112" s="167"/>
      <c r="D112" s="193"/>
      <c r="E112" s="174"/>
      <c r="F112" s="594"/>
      <c r="G112" s="175"/>
      <c r="H112" s="595"/>
      <c r="I112" s="597"/>
      <c r="J112" s="657" t="s">
        <v>57</v>
      </c>
      <c r="K112" s="657"/>
      <c r="L112" s="657"/>
      <c r="M112" s="657"/>
      <c r="N112" s="658"/>
      <c r="O112" s="589">
        <v>5</v>
      </c>
      <c r="P112" s="13">
        <v>3</v>
      </c>
      <c r="Q112" s="168" t="s">
        <v>56</v>
      </c>
      <c r="R112" s="590" t="s">
        <v>11</v>
      </c>
      <c r="S112" s="11" t="s">
        <v>55</v>
      </c>
      <c r="T112" s="590" t="s">
        <v>54</v>
      </c>
      <c r="U112" s="9" t="s">
        <v>53</v>
      </c>
      <c r="V112" s="603" t="s">
        <v>52</v>
      </c>
      <c r="W112" s="169"/>
      <c r="X112" s="218">
        <v>1861539</v>
      </c>
      <c r="Y112" s="218">
        <v>1857945</v>
      </c>
      <c r="Z112" s="219">
        <v>2215883</v>
      </c>
      <c r="AA112" s="8"/>
      <c r="AB112" s="3"/>
    </row>
    <row r="113" spans="1:28" ht="15" customHeight="1" x14ac:dyDescent="0.2">
      <c r="A113" s="21"/>
      <c r="B113" s="166"/>
      <c r="C113" s="167"/>
      <c r="D113" s="693" t="s">
        <v>51</v>
      </c>
      <c r="E113" s="662"/>
      <c r="F113" s="662"/>
      <c r="G113" s="662"/>
      <c r="H113" s="662"/>
      <c r="I113" s="662"/>
      <c r="J113" s="663"/>
      <c r="K113" s="663"/>
      <c r="L113" s="663"/>
      <c r="M113" s="663"/>
      <c r="N113" s="664"/>
      <c r="O113" s="33">
        <v>8</v>
      </c>
      <c r="P113" s="32" t="s">
        <v>1</v>
      </c>
      <c r="Q113" s="168" t="s">
        <v>1</v>
      </c>
      <c r="R113" s="117" t="s">
        <v>1</v>
      </c>
      <c r="S113" s="118" t="s">
        <v>1</v>
      </c>
      <c r="T113" s="117" t="s">
        <v>1</v>
      </c>
      <c r="U113" s="119" t="s">
        <v>1</v>
      </c>
      <c r="V113" s="31" t="s">
        <v>1</v>
      </c>
      <c r="W113" s="169"/>
      <c r="X113" s="278">
        <f t="shared" ref="X113:Z114" si="20">X114</f>
        <v>3505000</v>
      </c>
      <c r="Y113" s="278">
        <f t="shared" si="20"/>
        <v>3346000</v>
      </c>
      <c r="Z113" s="279">
        <f t="shared" si="20"/>
        <v>3346000</v>
      </c>
      <c r="AA113" s="8"/>
      <c r="AB113" s="3"/>
    </row>
    <row r="114" spans="1:28" ht="15" customHeight="1" x14ac:dyDescent="0.2">
      <c r="A114" s="21"/>
      <c r="B114" s="166"/>
      <c r="C114" s="167"/>
      <c r="D114" s="192"/>
      <c r="E114" s="653" t="s">
        <v>50</v>
      </c>
      <c r="F114" s="654"/>
      <c r="G114" s="654"/>
      <c r="H114" s="654"/>
      <c r="I114" s="654"/>
      <c r="J114" s="654"/>
      <c r="K114" s="654"/>
      <c r="L114" s="654"/>
      <c r="M114" s="654"/>
      <c r="N114" s="665"/>
      <c r="O114" s="95">
        <v>8</v>
      </c>
      <c r="P114" s="96">
        <v>1</v>
      </c>
      <c r="Q114" s="491" t="s">
        <v>1</v>
      </c>
      <c r="R114" s="97" t="s">
        <v>1</v>
      </c>
      <c r="S114" s="98" t="s">
        <v>1</v>
      </c>
      <c r="T114" s="97" t="s">
        <v>1</v>
      </c>
      <c r="U114" s="99" t="s">
        <v>1</v>
      </c>
      <c r="V114" s="100" t="s">
        <v>1</v>
      </c>
      <c r="W114" s="493"/>
      <c r="X114" s="270">
        <f t="shared" si="20"/>
        <v>3505000</v>
      </c>
      <c r="Y114" s="270">
        <f t="shared" si="20"/>
        <v>3346000</v>
      </c>
      <c r="Z114" s="271">
        <f t="shared" si="20"/>
        <v>3346000</v>
      </c>
      <c r="AA114" s="8"/>
      <c r="AB114" s="3"/>
    </row>
    <row r="115" spans="1:28" ht="29.25" customHeight="1" x14ac:dyDescent="0.2">
      <c r="A115" s="21"/>
      <c r="B115" s="166"/>
      <c r="C115" s="167"/>
      <c r="D115" s="192"/>
      <c r="E115" s="170"/>
      <c r="F115" s="647" t="s">
        <v>641</v>
      </c>
      <c r="G115" s="648"/>
      <c r="H115" s="648"/>
      <c r="I115" s="648"/>
      <c r="J115" s="648"/>
      <c r="K115" s="648"/>
      <c r="L115" s="648"/>
      <c r="M115" s="648"/>
      <c r="N115" s="649"/>
      <c r="O115" s="27">
        <v>8</v>
      </c>
      <c r="P115" s="26">
        <v>1</v>
      </c>
      <c r="Q115" s="168" t="s">
        <v>49</v>
      </c>
      <c r="R115" s="24" t="s">
        <v>33</v>
      </c>
      <c r="S115" s="25" t="s">
        <v>6</v>
      </c>
      <c r="T115" s="24" t="s">
        <v>5</v>
      </c>
      <c r="U115" s="23" t="s">
        <v>4</v>
      </c>
      <c r="V115" s="22" t="s">
        <v>1</v>
      </c>
      <c r="W115" s="169"/>
      <c r="X115" s="272">
        <f>X116+X120+X124+X126</f>
        <v>3505000</v>
      </c>
      <c r="Y115" s="272">
        <f>Y116+Y120</f>
        <v>3346000</v>
      </c>
      <c r="Z115" s="273">
        <f>Z116+Z120</f>
        <v>3346000</v>
      </c>
      <c r="AA115" s="8"/>
      <c r="AB115" s="3"/>
    </row>
    <row r="116" spans="1:28" ht="15" customHeight="1" x14ac:dyDescent="0.2">
      <c r="A116" s="21"/>
      <c r="B116" s="166"/>
      <c r="C116" s="167"/>
      <c r="D116" s="192"/>
      <c r="E116" s="171"/>
      <c r="F116" s="16"/>
      <c r="G116" s="647" t="s">
        <v>48</v>
      </c>
      <c r="H116" s="648"/>
      <c r="I116" s="648"/>
      <c r="J116" s="648"/>
      <c r="K116" s="648"/>
      <c r="L116" s="648"/>
      <c r="M116" s="648"/>
      <c r="N116" s="649"/>
      <c r="O116" s="27">
        <v>8</v>
      </c>
      <c r="P116" s="26">
        <v>1</v>
      </c>
      <c r="Q116" s="168" t="s">
        <v>47</v>
      </c>
      <c r="R116" s="24" t="s">
        <v>33</v>
      </c>
      <c r="S116" s="25" t="s">
        <v>42</v>
      </c>
      <c r="T116" s="24" t="s">
        <v>5</v>
      </c>
      <c r="U116" s="23" t="s">
        <v>4</v>
      </c>
      <c r="V116" s="22" t="s">
        <v>1</v>
      </c>
      <c r="W116" s="169"/>
      <c r="X116" s="272">
        <f t="shared" ref="X116:Z118" si="21">X117</f>
        <v>0</v>
      </c>
      <c r="Y116" s="272">
        <f t="shared" si="21"/>
        <v>0</v>
      </c>
      <c r="Z116" s="273">
        <f t="shared" si="21"/>
        <v>0</v>
      </c>
      <c r="AA116" s="8"/>
      <c r="AB116" s="3"/>
    </row>
    <row r="117" spans="1:28" ht="15" customHeight="1" x14ac:dyDescent="0.2">
      <c r="A117" s="21"/>
      <c r="B117" s="166"/>
      <c r="C117" s="167"/>
      <c r="D117" s="192"/>
      <c r="E117" s="171"/>
      <c r="F117" s="593"/>
      <c r="G117" s="173"/>
      <c r="H117" s="647" t="s">
        <v>46</v>
      </c>
      <c r="I117" s="648"/>
      <c r="J117" s="648"/>
      <c r="K117" s="648"/>
      <c r="L117" s="648"/>
      <c r="M117" s="648"/>
      <c r="N117" s="649"/>
      <c r="O117" s="27">
        <v>8</v>
      </c>
      <c r="P117" s="26">
        <v>1</v>
      </c>
      <c r="Q117" s="168" t="s">
        <v>45</v>
      </c>
      <c r="R117" s="24" t="s">
        <v>33</v>
      </c>
      <c r="S117" s="25" t="s">
        <v>42</v>
      </c>
      <c r="T117" s="24" t="s">
        <v>9</v>
      </c>
      <c r="U117" s="23" t="s">
        <v>4</v>
      </c>
      <c r="V117" s="22" t="s">
        <v>1</v>
      </c>
      <c r="W117" s="169"/>
      <c r="X117" s="272">
        <f t="shared" si="21"/>
        <v>0</v>
      </c>
      <c r="Y117" s="272">
        <f t="shared" si="21"/>
        <v>0</v>
      </c>
      <c r="Z117" s="273">
        <f t="shared" si="21"/>
        <v>0</v>
      </c>
      <c r="AA117" s="8"/>
      <c r="AB117" s="3"/>
    </row>
    <row r="118" spans="1:28" ht="15" customHeight="1" x14ac:dyDescent="0.2">
      <c r="A118" s="21"/>
      <c r="B118" s="166"/>
      <c r="C118" s="167"/>
      <c r="D118" s="192"/>
      <c r="E118" s="171"/>
      <c r="F118" s="593"/>
      <c r="G118" s="176"/>
      <c r="H118" s="16"/>
      <c r="I118" s="647" t="s">
        <v>44</v>
      </c>
      <c r="J118" s="648"/>
      <c r="K118" s="648"/>
      <c r="L118" s="648"/>
      <c r="M118" s="648"/>
      <c r="N118" s="649"/>
      <c r="O118" s="27">
        <v>8</v>
      </c>
      <c r="P118" s="26">
        <v>1</v>
      </c>
      <c r="Q118" s="168" t="s">
        <v>43</v>
      </c>
      <c r="R118" s="24" t="s">
        <v>33</v>
      </c>
      <c r="S118" s="25" t="s">
        <v>42</v>
      </c>
      <c r="T118" s="24" t="s">
        <v>9</v>
      </c>
      <c r="U118" s="23" t="s">
        <v>41</v>
      </c>
      <c r="V118" s="22" t="s">
        <v>1</v>
      </c>
      <c r="W118" s="169"/>
      <c r="X118" s="272">
        <f t="shared" si="21"/>
        <v>0</v>
      </c>
      <c r="Y118" s="272">
        <f t="shared" si="21"/>
        <v>0</v>
      </c>
      <c r="Z118" s="273">
        <f t="shared" si="21"/>
        <v>0</v>
      </c>
      <c r="AA118" s="8"/>
      <c r="AB118" s="3"/>
    </row>
    <row r="119" spans="1:28" ht="15" customHeight="1" x14ac:dyDescent="0.2">
      <c r="A119" s="21"/>
      <c r="B119" s="166"/>
      <c r="C119" s="167"/>
      <c r="D119" s="192"/>
      <c r="E119" s="171"/>
      <c r="F119" s="593"/>
      <c r="G119" s="175"/>
      <c r="H119" s="595"/>
      <c r="I119" s="597"/>
      <c r="J119" s="657" t="s">
        <v>35</v>
      </c>
      <c r="K119" s="657"/>
      <c r="L119" s="657"/>
      <c r="M119" s="657"/>
      <c r="N119" s="658"/>
      <c r="O119" s="589">
        <v>8</v>
      </c>
      <c r="P119" s="13">
        <v>1</v>
      </c>
      <c r="Q119" s="168" t="s">
        <v>43</v>
      </c>
      <c r="R119" s="590" t="s">
        <v>33</v>
      </c>
      <c r="S119" s="11" t="s">
        <v>42</v>
      </c>
      <c r="T119" s="590" t="s">
        <v>9</v>
      </c>
      <c r="U119" s="9" t="s">
        <v>41</v>
      </c>
      <c r="V119" s="603" t="s">
        <v>30</v>
      </c>
      <c r="W119" s="169"/>
      <c r="X119" s="218"/>
      <c r="Y119" s="218"/>
      <c r="Z119" s="219"/>
      <c r="AA119" s="8"/>
      <c r="AB119" s="3"/>
    </row>
    <row r="120" spans="1:28" ht="15" customHeight="1" x14ac:dyDescent="0.2">
      <c r="A120" s="21"/>
      <c r="B120" s="166"/>
      <c r="C120" s="167"/>
      <c r="D120" s="192"/>
      <c r="E120" s="171"/>
      <c r="F120" s="17"/>
      <c r="G120" s="647" t="s">
        <v>40</v>
      </c>
      <c r="H120" s="648"/>
      <c r="I120" s="648"/>
      <c r="J120" s="659"/>
      <c r="K120" s="659"/>
      <c r="L120" s="659"/>
      <c r="M120" s="659"/>
      <c r="N120" s="660"/>
      <c r="O120" s="41">
        <v>8</v>
      </c>
      <c r="P120" s="40">
        <v>1</v>
      </c>
      <c r="Q120" s="168" t="s">
        <v>39</v>
      </c>
      <c r="R120" s="114" t="s">
        <v>33</v>
      </c>
      <c r="S120" s="115" t="s">
        <v>32</v>
      </c>
      <c r="T120" s="114" t="s">
        <v>5</v>
      </c>
      <c r="U120" s="116" t="s">
        <v>4</v>
      </c>
      <c r="V120" s="39" t="s">
        <v>1</v>
      </c>
      <c r="W120" s="169"/>
      <c r="X120" s="276">
        <f t="shared" ref="X120:Z121" si="22">X121</f>
        <v>3336000</v>
      </c>
      <c r="Y120" s="276">
        <f t="shared" si="22"/>
        <v>3346000</v>
      </c>
      <c r="Z120" s="277">
        <f t="shared" si="22"/>
        <v>3346000</v>
      </c>
      <c r="AA120" s="8"/>
      <c r="AB120" s="3"/>
    </row>
    <row r="121" spans="1:28" ht="15" customHeight="1" x14ac:dyDescent="0.2">
      <c r="A121" s="21"/>
      <c r="B121" s="166"/>
      <c r="C121" s="167"/>
      <c r="D121" s="192"/>
      <c r="E121" s="171"/>
      <c r="F121" s="593"/>
      <c r="G121" s="173"/>
      <c r="H121" s="647" t="s">
        <v>38</v>
      </c>
      <c r="I121" s="648"/>
      <c r="J121" s="648"/>
      <c r="K121" s="648"/>
      <c r="L121" s="648"/>
      <c r="M121" s="648"/>
      <c r="N121" s="649"/>
      <c r="O121" s="27">
        <v>8</v>
      </c>
      <c r="P121" s="26">
        <v>1</v>
      </c>
      <c r="Q121" s="168" t="s">
        <v>37</v>
      </c>
      <c r="R121" s="24" t="s">
        <v>33</v>
      </c>
      <c r="S121" s="25" t="s">
        <v>32</v>
      </c>
      <c r="T121" s="24" t="s">
        <v>9</v>
      </c>
      <c r="U121" s="23" t="s">
        <v>4</v>
      </c>
      <c r="V121" s="22" t="s">
        <v>1</v>
      </c>
      <c r="W121" s="169"/>
      <c r="X121" s="272">
        <f t="shared" si="22"/>
        <v>3336000</v>
      </c>
      <c r="Y121" s="272">
        <f t="shared" si="22"/>
        <v>3346000</v>
      </c>
      <c r="Z121" s="273">
        <f t="shared" si="22"/>
        <v>3346000</v>
      </c>
      <c r="AA121" s="8"/>
      <c r="AB121" s="3"/>
    </row>
    <row r="122" spans="1:28" ht="21.75" customHeight="1" x14ac:dyDescent="0.2">
      <c r="A122" s="21"/>
      <c r="B122" s="166"/>
      <c r="C122" s="167"/>
      <c r="D122" s="192"/>
      <c r="E122" s="171"/>
      <c r="F122" s="593"/>
      <c r="G122" s="176"/>
      <c r="H122" s="16"/>
      <c r="I122" s="647" t="s">
        <v>36</v>
      </c>
      <c r="J122" s="648"/>
      <c r="K122" s="648"/>
      <c r="L122" s="648"/>
      <c r="M122" s="648"/>
      <c r="N122" s="649"/>
      <c r="O122" s="27">
        <v>8</v>
      </c>
      <c r="P122" s="26">
        <v>1</v>
      </c>
      <c r="Q122" s="168" t="s">
        <v>34</v>
      </c>
      <c r="R122" s="24" t="s">
        <v>33</v>
      </c>
      <c r="S122" s="25" t="s">
        <v>32</v>
      </c>
      <c r="T122" s="24" t="s">
        <v>9</v>
      </c>
      <c r="U122" s="23" t="s">
        <v>31</v>
      </c>
      <c r="V122" s="22" t="s">
        <v>1</v>
      </c>
      <c r="W122" s="169"/>
      <c r="X122" s="272">
        <f>X123</f>
        <v>3336000</v>
      </c>
      <c r="Y122" s="272">
        <f>Y127</f>
        <v>3346000</v>
      </c>
      <c r="Z122" s="273">
        <f>Z127</f>
        <v>3346000</v>
      </c>
      <c r="AA122" s="8"/>
      <c r="AB122" s="3"/>
    </row>
    <row r="123" spans="1:28" ht="15" customHeight="1" x14ac:dyDescent="0.2">
      <c r="A123" s="21"/>
      <c r="B123" s="166"/>
      <c r="C123" s="167"/>
      <c r="D123" s="193"/>
      <c r="E123" s="174"/>
      <c r="F123" s="594"/>
      <c r="G123" s="175"/>
      <c r="H123" s="597"/>
      <c r="I123" s="597"/>
      <c r="J123" s="594"/>
      <c r="K123" s="594"/>
      <c r="L123" s="594"/>
      <c r="M123" s="594" t="s">
        <v>35</v>
      </c>
      <c r="N123" s="595"/>
      <c r="O123" s="589">
        <v>8</v>
      </c>
      <c r="P123" s="13">
        <v>1</v>
      </c>
      <c r="Q123" s="168" t="s">
        <v>34</v>
      </c>
      <c r="R123" s="590" t="s">
        <v>33</v>
      </c>
      <c r="S123" s="11" t="s">
        <v>32</v>
      </c>
      <c r="T123" s="590" t="s">
        <v>9</v>
      </c>
      <c r="U123" s="9" t="s">
        <v>31</v>
      </c>
      <c r="V123" s="603" t="s">
        <v>30</v>
      </c>
      <c r="W123" s="169"/>
      <c r="X123" s="218">
        <v>3336000</v>
      </c>
      <c r="Y123" s="218">
        <v>3346000</v>
      </c>
      <c r="Z123" s="219">
        <v>3346000</v>
      </c>
      <c r="AA123" s="8"/>
      <c r="AB123" s="3"/>
    </row>
    <row r="124" spans="1:28" ht="29.25" customHeight="1" x14ac:dyDescent="0.2">
      <c r="A124" s="21"/>
      <c r="B124" s="166"/>
      <c r="C124" s="167"/>
      <c r="D124" s="193"/>
      <c r="E124" s="174"/>
      <c r="F124" s="594"/>
      <c r="G124" s="175"/>
      <c r="H124" s="597"/>
      <c r="I124" s="597"/>
      <c r="J124" s="594"/>
      <c r="K124" s="594"/>
      <c r="L124" s="594"/>
      <c r="M124" s="594" t="s">
        <v>714</v>
      </c>
      <c r="N124" s="595"/>
      <c r="O124" s="27">
        <v>8</v>
      </c>
      <c r="P124" s="26">
        <v>1</v>
      </c>
      <c r="Q124" s="168"/>
      <c r="R124" s="24">
        <v>81</v>
      </c>
      <c r="S124" s="25">
        <v>2</v>
      </c>
      <c r="T124" s="24">
        <v>1</v>
      </c>
      <c r="U124" s="23">
        <v>60130</v>
      </c>
      <c r="V124" s="22"/>
      <c r="W124" s="169"/>
      <c r="X124" s="272">
        <f>X125</f>
        <v>159000</v>
      </c>
      <c r="Y124" s="272"/>
      <c r="Z124" s="273"/>
      <c r="AA124" s="8"/>
      <c r="AB124" s="3"/>
    </row>
    <row r="125" spans="1:28" ht="15" customHeight="1" x14ac:dyDescent="0.2">
      <c r="A125" s="21"/>
      <c r="B125" s="166"/>
      <c r="C125" s="167"/>
      <c r="D125" s="193"/>
      <c r="E125" s="174"/>
      <c r="F125" s="594"/>
      <c r="G125" s="175"/>
      <c r="H125" s="597"/>
      <c r="I125" s="597"/>
      <c r="J125" s="594"/>
      <c r="K125" s="594"/>
      <c r="L125" s="594"/>
      <c r="M125" s="594" t="s">
        <v>35</v>
      </c>
      <c r="N125" s="595"/>
      <c r="O125" s="27">
        <v>8</v>
      </c>
      <c r="P125" s="26">
        <v>1</v>
      </c>
      <c r="Q125" s="168"/>
      <c r="R125" s="24">
        <v>81</v>
      </c>
      <c r="S125" s="25">
        <v>2</v>
      </c>
      <c r="T125" s="24">
        <v>1</v>
      </c>
      <c r="U125" s="23">
        <v>60130</v>
      </c>
      <c r="V125" s="22">
        <v>610</v>
      </c>
      <c r="W125" s="169"/>
      <c r="X125" s="220">
        <v>159000</v>
      </c>
      <c r="Y125" s="220"/>
      <c r="Z125" s="221"/>
      <c r="AA125" s="8"/>
      <c r="AB125" s="3"/>
    </row>
    <row r="126" spans="1:28" ht="25.5" customHeight="1" x14ac:dyDescent="0.2">
      <c r="A126" s="21"/>
      <c r="B126" s="166"/>
      <c r="C126" s="167"/>
      <c r="D126" s="193"/>
      <c r="E126" s="174"/>
      <c r="F126" s="594"/>
      <c r="G126" s="175"/>
      <c r="H126" s="597"/>
      <c r="I126" s="597"/>
      <c r="J126" s="594"/>
      <c r="K126" s="594"/>
      <c r="L126" s="594"/>
      <c r="M126" s="594" t="s">
        <v>713</v>
      </c>
      <c r="N126" s="595"/>
      <c r="O126" s="27">
        <v>8</v>
      </c>
      <c r="P126" s="26">
        <v>1</v>
      </c>
      <c r="Q126" s="168"/>
      <c r="R126" s="24">
        <v>81</v>
      </c>
      <c r="S126" s="25">
        <v>2</v>
      </c>
      <c r="T126" s="24">
        <v>1</v>
      </c>
      <c r="U126" s="23">
        <v>95555</v>
      </c>
      <c r="V126" s="22"/>
      <c r="W126" s="169"/>
      <c r="X126" s="272">
        <f>X127</f>
        <v>10000</v>
      </c>
      <c r="Y126" s="272"/>
      <c r="Z126" s="273"/>
      <c r="AA126" s="8"/>
      <c r="AB126" s="3"/>
    </row>
    <row r="127" spans="1:28" ht="15" customHeight="1" x14ac:dyDescent="0.2">
      <c r="A127" s="21"/>
      <c r="B127" s="166"/>
      <c r="C127" s="167"/>
      <c r="D127" s="193"/>
      <c r="E127" s="174"/>
      <c r="F127" s="594"/>
      <c r="G127" s="175"/>
      <c r="H127" s="595"/>
      <c r="I127" s="597"/>
      <c r="J127" s="657" t="s">
        <v>35</v>
      </c>
      <c r="K127" s="657"/>
      <c r="L127" s="657"/>
      <c r="M127" s="657"/>
      <c r="N127" s="658"/>
      <c r="O127" s="589">
        <v>8</v>
      </c>
      <c r="P127" s="13">
        <v>1</v>
      </c>
      <c r="Q127" s="168" t="s">
        <v>34</v>
      </c>
      <c r="R127" s="590" t="s">
        <v>33</v>
      </c>
      <c r="S127" s="11" t="s">
        <v>32</v>
      </c>
      <c r="T127" s="590" t="s">
        <v>9</v>
      </c>
      <c r="U127" s="23">
        <v>95555</v>
      </c>
      <c r="V127" s="603" t="s">
        <v>30</v>
      </c>
      <c r="W127" s="169"/>
      <c r="X127" s="218">
        <v>10000</v>
      </c>
      <c r="Y127" s="218">
        <v>3346000</v>
      </c>
      <c r="Z127" s="219">
        <v>3346000</v>
      </c>
      <c r="AA127" s="8"/>
      <c r="AB127" s="3"/>
    </row>
    <row r="128" spans="1:28" ht="15" customHeight="1" x14ac:dyDescent="0.2">
      <c r="A128" s="21"/>
      <c r="B128" s="166"/>
      <c r="C128" s="167"/>
      <c r="D128" s="693" t="s">
        <v>29</v>
      </c>
      <c r="E128" s="662"/>
      <c r="F128" s="662"/>
      <c r="G128" s="662"/>
      <c r="H128" s="662"/>
      <c r="I128" s="662"/>
      <c r="J128" s="663"/>
      <c r="K128" s="663"/>
      <c r="L128" s="663"/>
      <c r="M128" s="663"/>
      <c r="N128" s="664"/>
      <c r="O128" s="33">
        <v>10</v>
      </c>
      <c r="P128" s="32">
        <v>0</v>
      </c>
      <c r="Q128" s="168" t="s">
        <v>1</v>
      </c>
      <c r="R128" s="117" t="s">
        <v>1</v>
      </c>
      <c r="S128" s="118" t="s">
        <v>1</v>
      </c>
      <c r="T128" s="117" t="s">
        <v>1</v>
      </c>
      <c r="U128" s="119" t="s">
        <v>1</v>
      </c>
      <c r="V128" s="31" t="s">
        <v>1</v>
      </c>
      <c r="W128" s="169"/>
      <c r="X128" s="278">
        <f>X129</f>
        <v>376526</v>
      </c>
      <c r="Y128" s="278">
        <f>Y129</f>
        <v>376526</v>
      </c>
      <c r="Z128" s="279">
        <f>Z129</f>
        <v>376526</v>
      </c>
      <c r="AA128" s="8"/>
      <c r="AB128" s="3"/>
    </row>
    <row r="129" spans="1:28" ht="15" customHeight="1" x14ac:dyDescent="0.2">
      <c r="A129" s="21"/>
      <c r="B129" s="166"/>
      <c r="C129" s="167"/>
      <c r="D129" s="192"/>
      <c r="E129" s="653" t="s">
        <v>28</v>
      </c>
      <c r="F129" s="654"/>
      <c r="G129" s="654"/>
      <c r="H129" s="654"/>
      <c r="I129" s="654"/>
      <c r="J129" s="654"/>
      <c r="K129" s="654"/>
      <c r="L129" s="654"/>
      <c r="M129" s="654"/>
      <c r="N129" s="665"/>
      <c r="O129" s="95">
        <v>10</v>
      </c>
      <c r="P129" s="96">
        <v>1</v>
      </c>
      <c r="Q129" s="491" t="s">
        <v>1</v>
      </c>
      <c r="R129" s="97" t="s">
        <v>1</v>
      </c>
      <c r="S129" s="98" t="s">
        <v>1</v>
      </c>
      <c r="T129" s="97" t="s">
        <v>1</v>
      </c>
      <c r="U129" s="99" t="s">
        <v>1</v>
      </c>
      <c r="V129" s="100" t="s">
        <v>1</v>
      </c>
      <c r="W129" s="493"/>
      <c r="X129" s="270">
        <f>X130+X135</f>
        <v>376526</v>
      </c>
      <c r="Y129" s="270">
        <f>Y130+Y135</f>
        <v>376526</v>
      </c>
      <c r="Z129" s="271">
        <f>Z130+Z135</f>
        <v>376526</v>
      </c>
      <c r="AA129" s="8"/>
      <c r="AB129" s="3"/>
    </row>
    <row r="130" spans="1:28" ht="24.75" customHeight="1" x14ac:dyDescent="0.2">
      <c r="A130" s="21"/>
      <c r="B130" s="166"/>
      <c r="C130" s="167"/>
      <c r="D130" s="192"/>
      <c r="E130" s="170"/>
      <c r="F130" s="647" t="s">
        <v>137</v>
      </c>
      <c r="G130" s="648"/>
      <c r="H130" s="648"/>
      <c r="I130" s="648"/>
      <c r="J130" s="648"/>
      <c r="K130" s="648"/>
      <c r="L130" s="648"/>
      <c r="M130" s="648"/>
      <c r="N130" s="649"/>
      <c r="O130" s="27">
        <v>10</v>
      </c>
      <c r="P130" s="26">
        <v>1</v>
      </c>
      <c r="Q130" s="168" t="s">
        <v>19</v>
      </c>
      <c r="R130" s="24">
        <v>75</v>
      </c>
      <c r="S130" s="25" t="s">
        <v>6</v>
      </c>
      <c r="T130" s="24" t="s">
        <v>5</v>
      </c>
      <c r="U130" s="23" t="s">
        <v>4</v>
      </c>
      <c r="V130" s="22" t="s">
        <v>1</v>
      </c>
      <c r="W130" s="169"/>
      <c r="X130" s="272">
        <f t="shared" ref="X130:Z133" si="23">X131</f>
        <v>376526</v>
      </c>
      <c r="Y130" s="272">
        <f t="shared" si="23"/>
        <v>376526</v>
      </c>
      <c r="Z130" s="273">
        <f t="shared" si="23"/>
        <v>376526</v>
      </c>
      <c r="AA130" s="8"/>
      <c r="AB130" s="3"/>
    </row>
    <row r="131" spans="1:28" ht="15" customHeight="1" x14ac:dyDescent="0.2">
      <c r="A131" s="21"/>
      <c r="B131" s="166"/>
      <c r="C131" s="167"/>
      <c r="D131" s="192"/>
      <c r="E131" s="171"/>
      <c r="F131" s="16"/>
      <c r="G131" s="647" t="s">
        <v>608</v>
      </c>
      <c r="H131" s="648"/>
      <c r="I131" s="648"/>
      <c r="J131" s="648"/>
      <c r="K131" s="648"/>
      <c r="L131" s="648"/>
      <c r="M131" s="648"/>
      <c r="N131" s="649"/>
      <c r="O131" s="27">
        <v>10</v>
      </c>
      <c r="P131" s="26">
        <v>1</v>
      </c>
      <c r="Q131" s="168" t="s">
        <v>27</v>
      </c>
      <c r="R131" s="24">
        <v>75</v>
      </c>
      <c r="S131" s="25">
        <v>0</v>
      </c>
      <c r="T131" s="24" t="s">
        <v>5</v>
      </c>
      <c r="U131" s="23" t="s">
        <v>4</v>
      </c>
      <c r="V131" s="22" t="s">
        <v>1</v>
      </c>
      <c r="W131" s="169"/>
      <c r="X131" s="272">
        <f t="shared" si="23"/>
        <v>376526</v>
      </c>
      <c r="Y131" s="272">
        <f t="shared" si="23"/>
        <v>376526</v>
      </c>
      <c r="Z131" s="273">
        <f t="shared" si="23"/>
        <v>376526</v>
      </c>
      <c r="AA131" s="8"/>
      <c r="AB131" s="3"/>
    </row>
    <row r="132" spans="1:28" ht="21" customHeight="1" x14ac:dyDescent="0.2">
      <c r="A132" s="21"/>
      <c r="B132" s="166"/>
      <c r="C132" s="167"/>
      <c r="D132" s="192"/>
      <c r="E132" s="171"/>
      <c r="F132" s="593"/>
      <c r="G132" s="173"/>
      <c r="H132" s="647" t="s">
        <v>25</v>
      </c>
      <c r="I132" s="648"/>
      <c r="J132" s="648"/>
      <c r="K132" s="648"/>
      <c r="L132" s="648"/>
      <c r="M132" s="648"/>
      <c r="N132" s="649"/>
      <c r="O132" s="27">
        <v>10</v>
      </c>
      <c r="P132" s="26">
        <v>1</v>
      </c>
      <c r="Q132" s="168" t="s">
        <v>26</v>
      </c>
      <c r="R132" s="24">
        <v>75</v>
      </c>
      <c r="S132" s="25">
        <v>0</v>
      </c>
      <c r="T132" s="24">
        <v>0</v>
      </c>
      <c r="U132" s="23">
        <v>20001</v>
      </c>
      <c r="V132" s="22" t="s">
        <v>1</v>
      </c>
      <c r="W132" s="169"/>
      <c r="X132" s="272">
        <f t="shared" si="23"/>
        <v>376526</v>
      </c>
      <c r="Y132" s="272">
        <f t="shared" si="23"/>
        <v>376526</v>
      </c>
      <c r="Z132" s="273">
        <f t="shared" si="23"/>
        <v>376526</v>
      </c>
      <c r="AA132" s="8"/>
      <c r="AB132" s="3"/>
    </row>
    <row r="133" spans="1:28" ht="15" customHeight="1" x14ac:dyDescent="0.2">
      <c r="A133" s="21"/>
      <c r="B133" s="166"/>
      <c r="C133" s="167"/>
      <c r="D133" s="192"/>
      <c r="E133" s="171"/>
      <c r="F133" s="593"/>
      <c r="G133" s="176"/>
      <c r="H133" s="16"/>
      <c r="I133" s="647" t="s">
        <v>25</v>
      </c>
      <c r="J133" s="648"/>
      <c r="K133" s="648"/>
      <c r="L133" s="648"/>
      <c r="M133" s="648"/>
      <c r="N133" s="649"/>
      <c r="O133" s="27">
        <v>10</v>
      </c>
      <c r="P133" s="26">
        <v>1</v>
      </c>
      <c r="Q133" s="168" t="s">
        <v>23</v>
      </c>
      <c r="R133" s="24">
        <v>75</v>
      </c>
      <c r="S133" s="25">
        <v>0</v>
      </c>
      <c r="T133" s="24">
        <v>0</v>
      </c>
      <c r="U133" s="23">
        <v>20001</v>
      </c>
      <c r="V133" s="22" t="s">
        <v>1</v>
      </c>
      <c r="W133" s="169"/>
      <c r="X133" s="272">
        <f t="shared" si="23"/>
        <v>376526</v>
      </c>
      <c r="Y133" s="272">
        <f t="shared" si="23"/>
        <v>376526</v>
      </c>
      <c r="Z133" s="273">
        <f t="shared" si="23"/>
        <v>376526</v>
      </c>
      <c r="AA133" s="8"/>
      <c r="AB133" s="3"/>
    </row>
    <row r="134" spans="1:28" ht="15" customHeight="1" x14ac:dyDescent="0.2">
      <c r="A134" s="21"/>
      <c r="B134" s="166"/>
      <c r="C134" s="167"/>
      <c r="D134" s="192"/>
      <c r="E134" s="174"/>
      <c r="F134" s="594"/>
      <c r="G134" s="175"/>
      <c r="H134" s="595"/>
      <c r="I134" s="597"/>
      <c r="J134" s="657" t="s">
        <v>24</v>
      </c>
      <c r="K134" s="657"/>
      <c r="L134" s="657"/>
      <c r="M134" s="657"/>
      <c r="N134" s="658"/>
      <c r="O134" s="589">
        <v>10</v>
      </c>
      <c r="P134" s="13">
        <v>1</v>
      </c>
      <c r="Q134" s="168" t="s">
        <v>23</v>
      </c>
      <c r="R134" s="590">
        <v>75</v>
      </c>
      <c r="S134" s="11">
        <v>0</v>
      </c>
      <c r="T134" s="590">
        <v>0</v>
      </c>
      <c r="U134" s="9">
        <v>20001</v>
      </c>
      <c r="V134" s="603" t="s">
        <v>22</v>
      </c>
      <c r="W134" s="169"/>
      <c r="X134" s="218">
        <v>376526</v>
      </c>
      <c r="Y134" s="218">
        <v>376526</v>
      </c>
      <c r="Z134" s="219">
        <v>376526</v>
      </c>
      <c r="AA134" s="8"/>
      <c r="AB134" s="3"/>
    </row>
    <row r="135" spans="1:28" ht="15" customHeight="1" x14ac:dyDescent="0.2">
      <c r="A135" s="21"/>
      <c r="B135" s="166"/>
      <c r="C135" s="167"/>
      <c r="D135" s="192"/>
      <c r="E135" s="653" t="s">
        <v>21</v>
      </c>
      <c r="F135" s="654"/>
      <c r="G135" s="654"/>
      <c r="H135" s="654"/>
      <c r="I135" s="654"/>
      <c r="J135" s="655"/>
      <c r="K135" s="655"/>
      <c r="L135" s="655"/>
      <c r="M135" s="655"/>
      <c r="N135" s="656"/>
      <c r="O135" s="90">
        <v>10</v>
      </c>
      <c r="P135" s="91">
        <v>3</v>
      </c>
      <c r="Q135" s="491" t="s">
        <v>1</v>
      </c>
      <c r="R135" s="111" t="s">
        <v>1</v>
      </c>
      <c r="S135" s="112" t="s">
        <v>1</v>
      </c>
      <c r="T135" s="111" t="s">
        <v>1</v>
      </c>
      <c r="U135" s="113" t="s">
        <v>1</v>
      </c>
      <c r="V135" s="93" t="s">
        <v>1</v>
      </c>
      <c r="W135" s="493"/>
      <c r="X135" s="274">
        <f t="shared" ref="X135:Z139" si="24">X136</f>
        <v>0</v>
      </c>
      <c r="Y135" s="274">
        <f t="shared" si="24"/>
        <v>0</v>
      </c>
      <c r="Z135" s="275">
        <f t="shared" si="24"/>
        <v>0</v>
      </c>
      <c r="AA135" s="8"/>
      <c r="AB135" s="3"/>
    </row>
    <row r="136" spans="1:28" ht="60" customHeight="1" x14ac:dyDescent="0.2">
      <c r="A136" s="21"/>
      <c r="B136" s="166"/>
      <c r="C136" s="167"/>
      <c r="D136" s="192"/>
      <c r="E136" s="170"/>
      <c r="F136" s="647" t="s">
        <v>640</v>
      </c>
      <c r="G136" s="648"/>
      <c r="H136" s="648"/>
      <c r="I136" s="648"/>
      <c r="J136" s="648"/>
      <c r="K136" s="648"/>
      <c r="L136" s="648"/>
      <c r="M136" s="648"/>
      <c r="N136" s="649"/>
      <c r="O136" s="27">
        <v>10</v>
      </c>
      <c r="P136" s="26">
        <v>3</v>
      </c>
      <c r="Q136" s="168" t="s">
        <v>19</v>
      </c>
      <c r="R136" s="24" t="s">
        <v>11</v>
      </c>
      <c r="S136" s="25" t="s">
        <v>6</v>
      </c>
      <c r="T136" s="24" t="s">
        <v>5</v>
      </c>
      <c r="U136" s="23" t="s">
        <v>4</v>
      </c>
      <c r="V136" s="22" t="s">
        <v>1</v>
      </c>
      <c r="W136" s="169"/>
      <c r="X136" s="272">
        <f t="shared" si="24"/>
        <v>0</v>
      </c>
      <c r="Y136" s="272">
        <f t="shared" si="24"/>
        <v>0</v>
      </c>
      <c r="Z136" s="273">
        <f t="shared" si="24"/>
        <v>0</v>
      </c>
      <c r="AA136" s="8"/>
      <c r="AB136" s="3"/>
    </row>
    <row r="137" spans="1:28" ht="29.25" customHeight="1" x14ac:dyDescent="0.2">
      <c r="A137" s="21"/>
      <c r="B137" s="166"/>
      <c r="C137" s="167"/>
      <c r="D137" s="192"/>
      <c r="E137" s="171"/>
      <c r="F137" s="16"/>
      <c r="G137" s="647" t="s">
        <v>647</v>
      </c>
      <c r="H137" s="648"/>
      <c r="I137" s="648"/>
      <c r="J137" s="648"/>
      <c r="K137" s="648"/>
      <c r="L137" s="648"/>
      <c r="M137" s="648"/>
      <c r="N137" s="649"/>
      <c r="O137" s="27">
        <v>10</v>
      </c>
      <c r="P137" s="26">
        <v>3</v>
      </c>
      <c r="Q137" s="168" t="s">
        <v>17</v>
      </c>
      <c r="R137" s="24" t="s">
        <v>11</v>
      </c>
      <c r="S137" s="25" t="s">
        <v>10</v>
      </c>
      <c r="T137" s="24" t="s">
        <v>5</v>
      </c>
      <c r="U137" s="23" t="s">
        <v>4</v>
      </c>
      <c r="V137" s="22" t="s">
        <v>1</v>
      </c>
      <c r="W137" s="169"/>
      <c r="X137" s="272">
        <f t="shared" si="24"/>
        <v>0</v>
      </c>
      <c r="Y137" s="272">
        <f t="shared" si="24"/>
        <v>0</v>
      </c>
      <c r="Z137" s="273">
        <f t="shared" si="24"/>
        <v>0</v>
      </c>
      <c r="AA137" s="8"/>
      <c r="AB137" s="3"/>
    </row>
    <row r="138" spans="1:28" ht="43.5" customHeight="1" x14ac:dyDescent="0.2">
      <c r="A138" s="21"/>
      <c r="B138" s="166"/>
      <c r="C138" s="167"/>
      <c r="D138" s="192"/>
      <c r="E138" s="171"/>
      <c r="F138" s="593"/>
      <c r="G138" s="173"/>
      <c r="H138" s="647" t="s">
        <v>16</v>
      </c>
      <c r="I138" s="648"/>
      <c r="J138" s="648"/>
      <c r="K138" s="648"/>
      <c r="L138" s="648"/>
      <c r="M138" s="648"/>
      <c r="N138" s="649"/>
      <c r="O138" s="27">
        <v>10</v>
      </c>
      <c r="P138" s="26">
        <v>3</v>
      </c>
      <c r="Q138" s="168" t="s">
        <v>15</v>
      </c>
      <c r="R138" s="24" t="s">
        <v>11</v>
      </c>
      <c r="S138" s="25" t="s">
        <v>10</v>
      </c>
      <c r="T138" s="24" t="s">
        <v>9</v>
      </c>
      <c r="U138" s="23" t="s">
        <v>4</v>
      </c>
      <c r="V138" s="22" t="s">
        <v>1</v>
      </c>
      <c r="W138" s="169"/>
      <c r="X138" s="272">
        <f t="shared" si="24"/>
        <v>0</v>
      </c>
      <c r="Y138" s="272">
        <f t="shared" si="24"/>
        <v>0</v>
      </c>
      <c r="Z138" s="273">
        <f t="shared" si="24"/>
        <v>0</v>
      </c>
      <c r="AA138" s="8"/>
      <c r="AB138" s="3"/>
    </row>
    <row r="139" spans="1:28" ht="29.25" customHeight="1" x14ac:dyDescent="0.2">
      <c r="A139" s="21"/>
      <c r="B139" s="166"/>
      <c r="C139" s="167"/>
      <c r="D139" s="192"/>
      <c r="E139" s="171"/>
      <c r="F139" s="593"/>
      <c r="G139" s="176"/>
      <c r="H139" s="16"/>
      <c r="I139" s="647" t="s">
        <v>14</v>
      </c>
      <c r="J139" s="648"/>
      <c r="K139" s="648"/>
      <c r="L139" s="648"/>
      <c r="M139" s="648"/>
      <c r="N139" s="649"/>
      <c r="O139" s="27">
        <v>10</v>
      </c>
      <c r="P139" s="26">
        <v>3</v>
      </c>
      <c r="Q139" s="168" t="s">
        <v>12</v>
      </c>
      <c r="R139" s="24" t="s">
        <v>11</v>
      </c>
      <c r="S139" s="25" t="s">
        <v>10</v>
      </c>
      <c r="T139" s="24" t="s">
        <v>9</v>
      </c>
      <c r="U139" s="23" t="s">
        <v>8</v>
      </c>
      <c r="V139" s="22" t="s">
        <v>1</v>
      </c>
      <c r="W139" s="169"/>
      <c r="X139" s="272">
        <f t="shared" si="24"/>
        <v>0</v>
      </c>
      <c r="Y139" s="272">
        <f t="shared" si="24"/>
        <v>0</v>
      </c>
      <c r="Z139" s="273">
        <f t="shared" si="24"/>
        <v>0</v>
      </c>
      <c r="AA139" s="8"/>
      <c r="AB139" s="3"/>
    </row>
    <row r="140" spans="1:28" ht="29.25" customHeight="1" x14ac:dyDescent="0.2">
      <c r="A140" s="21"/>
      <c r="B140" s="166"/>
      <c r="C140" s="167"/>
      <c r="D140" s="193"/>
      <c r="E140" s="174"/>
      <c r="F140" s="594"/>
      <c r="G140" s="175"/>
      <c r="H140" s="595"/>
      <c r="I140" s="597"/>
      <c r="J140" s="657" t="s">
        <v>13</v>
      </c>
      <c r="K140" s="657"/>
      <c r="L140" s="657"/>
      <c r="M140" s="657"/>
      <c r="N140" s="658"/>
      <c r="O140" s="589">
        <v>10</v>
      </c>
      <c r="P140" s="13">
        <v>3</v>
      </c>
      <c r="Q140" s="168" t="s">
        <v>12</v>
      </c>
      <c r="R140" s="590" t="s">
        <v>11</v>
      </c>
      <c r="S140" s="11" t="s">
        <v>10</v>
      </c>
      <c r="T140" s="590" t="s">
        <v>9</v>
      </c>
      <c r="U140" s="9" t="s">
        <v>8</v>
      </c>
      <c r="V140" s="603" t="s">
        <v>7</v>
      </c>
      <c r="W140" s="169"/>
      <c r="X140" s="218"/>
      <c r="Y140" s="218"/>
      <c r="Z140" s="219"/>
      <c r="AA140" s="8"/>
      <c r="AB140" s="3"/>
    </row>
    <row r="141" spans="1:28" ht="21.75" customHeight="1" x14ac:dyDescent="0.2">
      <c r="A141" s="21"/>
      <c r="B141" s="166"/>
      <c r="C141" s="167"/>
      <c r="D141" s="193"/>
      <c r="E141" s="174"/>
      <c r="F141" s="594"/>
      <c r="G141" s="175"/>
      <c r="H141" s="595"/>
      <c r="I141" s="597"/>
      <c r="J141" s="85"/>
      <c r="K141" s="85"/>
      <c r="L141" s="85"/>
      <c r="M141" s="469" t="s">
        <v>582</v>
      </c>
      <c r="N141" s="167"/>
      <c r="O141" s="598">
        <v>11</v>
      </c>
      <c r="P141" s="83">
        <v>0</v>
      </c>
      <c r="Q141" s="491"/>
      <c r="R141" s="599"/>
      <c r="S141" s="470"/>
      <c r="T141" s="599"/>
      <c r="U141" s="492"/>
      <c r="V141" s="602"/>
      <c r="W141" s="493"/>
      <c r="X141" s="263">
        <f t="shared" ref="X141:Z145" si="25">X142</f>
        <v>225000</v>
      </c>
      <c r="Y141" s="263">
        <f t="shared" si="25"/>
        <v>200000</v>
      </c>
      <c r="Z141" s="503">
        <f t="shared" si="25"/>
        <v>225000</v>
      </c>
      <c r="AA141" s="8"/>
      <c r="AB141" s="3"/>
    </row>
    <row r="142" spans="1:28" ht="65.25" customHeight="1" x14ac:dyDescent="0.2">
      <c r="A142" s="21"/>
      <c r="B142" s="166"/>
      <c r="C142" s="167"/>
      <c r="D142" s="193"/>
      <c r="E142" s="174"/>
      <c r="F142" s="594"/>
      <c r="G142" s="175"/>
      <c r="H142" s="595"/>
      <c r="I142" s="597"/>
      <c r="J142" s="85"/>
      <c r="K142" s="85"/>
      <c r="L142" s="85"/>
      <c r="M142" s="591" t="s">
        <v>640</v>
      </c>
      <c r="N142" s="592"/>
      <c r="O142" s="589">
        <v>11</v>
      </c>
      <c r="P142" s="13">
        <v>1</v>
      </c>
      <c r="Q142" s="168"/>
      <c r="R142" s="590">
        <v>85</v>
      </c>
      <c r="S142" s="11">
        <v>0</v>
      </c>
      <c r="T142" s="590">
        <v>0</v>
      </c>
      <c r="U142" s="9">
        <v>0</v>
      </c>
      <c r="V142" s="603"/>
      <c r="W142" s="169"/>
      <c r="X142" s="501">
        <f>X144</f>
        <v>225000</v>
      </c>
      <c r="Y142" s="501">
        <f>Y144</f>
        <v>200000</v>
      </c>
      <c r="Z142" s="502">
        <f>Z144</f>
        <v>225000</v>
      </c>
      <c r="AA142" s="8"/>
      <c r="AB142" s="3"/>
    </row>
    <row r="143" spans="1:28" ht="27.75" customHeight="1" x14ac:dyDescent="0.2">
      <c r="A143" s="21"/>
      <c r="B143" s="166"/>
      <c r="C143" s="167"/>
      <c r="D143" s="193"/>
      <c r="E143" s="174"/>
      <c r="F143" s="594"/>
      <c r="G143" s="175"/>
      <c r="H143" s="595"/>
      <c r="I143" s="597"/>
      <c r="J143" s="85"/>
      <c r="K143" s="85"/>
      <c r="L143" s="85"/>
      <c r="M143" s="591" t="s">
        <v>646</v>
      </c>
      <c r="N143" s="592"/>
      <c r="O143" s="589">
        <v>11</v>
      </c>
      <c r="P143" s="13">
        <v>1</v>
      </c>
      <c r="Q143" s="168"/>
      <c r="R143" s="590">
        <v>85</v>
      </c>
      <c r="S143" s="11">
        <v>8</v>
      </c>
      <c r="T143" s="590">
        <v>0</v>
      </c>
      <c r="U143" s="9">
        <v>0</v>
      </c>
      <c r="V143" s="603"/>
      <c r="W143" s="169"/>
      <c r="X143" s="501">
        <f>X144</f>
        <v>225000</v>
      </c>
      <c r="Y143" s="501">
        <f>Y144</f>
        <v>200000</v>
      </c>
      <c r="Z143" s="502">
        <f>Z144</f>
        <v>225000</v>
      </c>
      <c r="AA143" s="8"/>
      <c r="AB143" s="3"/>
    </row>
    <row r="144" spans="1:28" ht="29.25" customHeight="1" x14ac:dyDescent="0.2">
      <c r="A144" s="21"/>
      <c r="B144" s="166"/>
      <c r="C144" s="167"/>
      <c r="D144" s="193"/>
      <c r="E144" s="174"/>
      <c r="F144" s="594"/>
      <c r="G144" s="175"/>
      <c r="H144" s="595"/>
      <c r="I144" s="597"/>
      <c r="J144" s="85"/>
      <c r="K144" s="85"/>
      <c r="L144" s="85"/>
      <c r="M144" s="591" t="s">
        <v>584</v>
      </c>
      <c r="N144" s="592"/>
      <c r="O144" s="589">
        <v>11</v>
      </c>
      <c r="P144" s="13">
        <v>1</v>
      </c>
      <c r="Q144" s="168"/>
      <c r="R144" s="590">
        <v>85</v>
      </c>
      <c r="S144" s="11">
        <v>8</v>
      </c>
      <c r="T144" s="590">
        <v>1</v>
      </c>
      <c r="U144" s="9">
        <v>0</v>
      </c>
      <c r="V144" s="603"/>
      <c r="W144" s="169"/>
      <c r="X144" s="501">
        <f t="shared" si="25"/>
        <v>225000</v>
      </c>
      <c r="Y144" s="501">
        <f t="shared" si="25"/>
        <v>200000</v>
      </c>
      <c r="Z144" s="502">
        <f t="shared" si="25"/>
        <v>225000</v>
      </c>
      <c r="AA144" s="8"/>
      <c r="AB144" s="3"/>
    </row>
    <row r="145" spans="1:30" ht="46.5" customHeight="1" x14ac:dyDescent="0.2">
      <c r="A145" s="21"/>
      <c r="B145" s="166"/>
      <c r="C145" s="167"/>
      <c r="D145" s="193"/>
      <c r="E145" s="174"/>
      <c r="F145" s="594"/>
      <c r="G145" s="175"/>
      <c r="H145" s="595"/>
      <c r="I145" s="597"/>
      <c r="J145" s="85"/>
      <c r="K145" s="85"/>
      <c r="L145" s="85"/>
      <c r="M145" s="591" t="s">
        <v>585</v>
      </c>
      <c r="N145" s="592"/>
      <c r="O145" s="589">
        <v>11</v>
      </c>
      <c r="P145" s="13">
        <v>1</v>
      </c>
      <c r="Q145" s="168"/>
      <c r="R145" s="590">
        <v>85</v>
      </c>
      <c r="S145" s="11">
        <v>8</v>
      </c>
      <c r="T145" s="590">
        <v>1</v>
      </c>
      <c r="U145" s="9">
        <v>90042</v>
      </c>
      <c r="V145" s="603"/>
      <c r="W145" s="169"/>
      <c r="X145" s="501">
        <f t="shared" si="25"/>
        <v>225000</v>
      </c>
      <c r="Y145" s="501">
        <f t="shared" si="25"/>
        <v>200000</v>
      </c>
      <c r="Z145" s="502">
        <f t="shared" si="25"/>
        <v>225000</v>
      </c>
      <c r="AA145" s="8"/>
      <c r="AB145" s="3"/>
    </row>
    <row r="146" spans="1:30" ht="29.25" customHeight="1" x14ac:dyDescent="0.2">
      <c r="A146" s="21"/>
      <c r="B146" s="166"/>
      <c r="C146" s="167"/>
      <c r="D146" s="193"/>
      <c r="E146" s="174"/>
      <c r="F146" s="594"/>
      <c r="G146" s="175"/>
      <c r="H146" s="595"/>
      <c r="I146" s="597"/>
      <c r="J146" s="85"/>
      <c r="K146" s="85"/>
      <c r="L146" s="85"/>
      <c r="M146" s="591" t="s">
        <v>57</v>
      </c>
      <c r="N146" s="592"/>
      <c r="O146" s="589">
        <v>11</v>
      </c>
      <c r="P146" s="13">
        <v>1</v>
      </c>
      <c r="Q146" s="168"/>
      <c r="R146" s="590">
        <v>85</v>
      </c>
      <c r="S146" s="11">
        <v>8</v>
      </c>
      <c r="T146" s="590">
        <v>1</v>
      </c>
      <c r="U146" s="9">
        <v>90042</v>
      </c>
      <c r="V146" s="603">
        <v>240</v>
      </c>
      <c r="W146" s="169"/>
      <c r="X146" s="218">
        <v>225000</v>
      </c>
      <c r="Y146" s="218">
        <v>200000</v>
      </c>
      <c r="Z146" s="219">
        <v>225000</v>
      </c>
      <c r="AA146" s="8"/>
      <c r="AB146" s="3"/>
    </row>
    <row r="147" spans="1:30" ht="22.5" customHeight="1" x14ac:dyDescent="0.2">
      <c r="A147" s="21"/>
      <c r="B147" s="166"/>
      <c r="C147" s="167"/>
      <c r="D147" s="193"/>
      <c r="E147" s="174"/>
      <c r="F147" s="594"/>
      <c r="G147" s="175"/>
      <c r="H147" s="595"/>
      <c r="I147" s="597"/>
      <c r="J147" s="85"/>
      <c r="K147" s="85"/>
      <c r="L147" s="85"/>
      <c r="M147" s="469" t="s">
        <v>586</v>
      </c>
      <c r="N147" s="167"/>
      <c r="O147" s="598">
        <v>12</v>
      </c>
      <c r="P147" s="83">
        <v>0</v>
      </c>
      <c r="Q147" s="491"/>
      <c r="R147" s="599"/>
      <c r="S147" s="470"/>
      <c r="T147" s="599"/>
      <c r="U147" s="492"/>
      <c r="V147" s="602"/>
      <c r="W147" s="493"/>
      <c r="X147" s="263">
        <f t="shared" ref="X147:Z149" si="26">X148</f>
        <v>0</v>
      </c>
      <c r="Y147" s="263">
        <f t="shared" si="26"/>
        <v>0</v>
      </c>
      <c r="Z147" s="503">
        <f t="shared" si="26"/>
        <v>0</v>
      </c>
      <c r="AA147" s="8"/>
      <c r="AB147" s="3"/>
    </row>
    <row r="148" spans="1:30" ht="46.5" customHeight="1" x14ac:dyDescent="0.2">
      <c r="A148" s="21"/>
      <c r="B148" s="166"/>
      <c r="C148" s="167"/>
      <c r="D148" s="193"/>
      <c r="E148" s="174"/>
      <c r="F148" s="594"/>
      <c r="G148" s="175"/>
      <c r="H148" s="595"/>
      <c r="I148" s="597"/>
      <c r="J148" s="85"/>
      <c r="K148" s="85"/>
      <c r="L148" s="85"/>
      <c r="M148" s="591" t="s">
        <v>644</v>
      </c>
      <c r="N148" s="592"/>
      <c r="O148" s="589">
        <v>12</v>
      </c>
      <c r="P148" s="13">
        <v>2</v>
      </c>
      <c r="Q148" s="168"/>
      <c r="R148" s="590">
        <v>86</v>
      </c>
      <c r="S148" s="11">
        <v>0</v>
      </c>
      <c r="T148" s="590">
        <v>0</v>
      </c>
      <c r="U148" s="9">
        <v>0</v>
      </c>
      <c r="V148" s="603"/>
      <c r="W148" s="169"/>
      <c r="X148" s="501">
        <f t="shared" si="26"/>
        <v>0</v>
      </c>
      <c r="Y148" s="501">
        <f t="shared" si="26"/>
        <v>0</v>
      </c>
      <c r="Z148" s="502">
        <f t="shared" si="26"/>
        <v>0</v>
      </c>
      <c r="AA148" s="8"/>
      <c r="AB148" s="3"/>
    </row>
    <row r="149" spans="1:30" ht="29.25" customHeight="1" x14ac:dyDescent="0.2">
      <c r="A149" s="21"/>
      <c r="B149" s="166"/>
      <c r="C149" s="167"/>
      <c r="D149" s="193"/>
      <c r="E149" s="174"/>
      <c r="F149" s="594"/>
      <c r="G149" s="175"/>
      <c r="H149" s="595"/>
      <c r="I149" s="597"/>
      <c r="J149" s="85"/>
      <c r="K149" s="85"/>
      <c r="L149" s="85"/>
      <c r="M149" s="591" t="s">
        <v>599</v>
      </c>
      <c r="N149" s="592"/>
      <c r="O149" s="589">
        <v>12</v>
      </c>
      <c r="P149" s="13">
        <v>2</v>
      </c>
      <c r="Q149" s="168"/>
      <c r="R149" s="590">
        <v>86</v>
      </c>
      <c r="S149" s="11">
        <v>0</v>
      </c>
      <c r="T149" s="590">
        <v>2</v>
      </c>
      <c r="U149" s="9">
        <v>0</v>
      </c>
      <c r="V149" s="603"/>
      <c r="W149" s="169"/>
      <c r="X149" s="501">
        <f t="shared" si="26"/>
        <v>0</v>
      </c>
      <c r="Y149" s="501">
        <f t="shared" si="26"/>
        <v>0</v>
      </c>
      <c r="Z149" s="502">
        <f t="shared" si="26"/>
        <v>0</v>
      </c>
      <c r="AA149" s="8"/>
      <c r="AB149" s="3"/>
    </row>
    <row r="150" spans="1:30" ht="21.75" customHeight="1" x14ac:dyDescent="0.2">
      <c r="A150" s="21"/>
      <c r="B150" s="166"/>
      <c r="C150" s="167"/>
      <c r="D150" s="193"/>
      <c r="E150" s="174"/>
      <c r="F150" s="594"/>
      <c r="G150" s="175"/>
      <c r="H150" s="595"/>
      <c r="I150" s="597"/>
      <c r="J150" s="85"/>
      <c r="K150" s="85"/>
      <c r="L150" s="85"/>
      <c r="M150" s="591" t="s">
        <v>588</v>
      </c>
      <c r="N150" s="592"/>
      <c r="O150" s="589">
        <v>12</v>
      </c>
      <c r="P150" s="13">
        <v>2</v>
      </c>
      <c r="Q150" s="168"/>
      <c r="R150" s="590">
        <v>86</v>
      </c>
      <c r="S150" s="11">
        <v>0</v>
      </c>
      <c r="T150" s="590">
        <v>2</v>
      </c>
      <c r="U150" s="9">
        <v>90011</v>
      </c>
      <c r="V150" s="603"/>
      <c r="W150" s="169"/>
      <c r="X150" s="501">
        <f>X151+X152</f>
        <v>0</v>
      </c>
      <c r="Y150" s="501">
        <f>Y151+Y152</f>
        <v>0</v>
      </c>
      <c r="Z150" s="502">
        <f>Z151+Z152</f>
        <v>0</v>
      </c>
      <c r="AA150" s="8"/>
      <c r="AB150" s="3"/>
    </row>
    <row r="151" spans="1:30" ht="29.25" customHeight="1" x14ac:dyDescent="0.2">
      <c r="A151" s="21"/>
      <c r="B151" s="166"/>
      <c r="C151" s="167"/>
      <c r="D151" s="193"/>
      <c r="E151" s="174"/>
      <c r="F151" s="594"/>
      <c r="G151" s="175"/>
      <c r="H151" s="595"/>
      <c r="I151" s="597"/>
      <c r="J151" s="85"/>
      <c r="K151" s="85"/>
      <c r="L151" s="85"/>
      <c r="M151" s="591" t="s">
        <v>57</v>
      </c>
      <c r="N151" s="592"/>
      <c r="O151" s="589">
        <v>12</v>
      </c>
      <c r="P151" s="13">
        <v>2</v>
      </c>
      <c r="Q151" s="168"/>
      <c r="R151" s="590">
        <v>86</v>
      </c>
      <c r="S151" s="11">
        <v>0</v>
      </c>
      <c r="T151" s="590">
        <v>2</v>
      </c>
      <c r="U151" s="9">
        <v>90011</v>
      </c>
      <c r="V151" s="603">
        <v>240</v>
      </c>
      <c r="W151" s="169"/>
      <c r="X151" s="218"/>
      <c r="Y151" s="218"/>
      <c r="Z151" s="219"/>
      <c r="AA151" s="8"/>
      <c r="AB151" s="3"/>
      <c r="AD151" s="1" t="s">
        <v>191</v>
      </c>
    </row>
    <row r="152" spans="1:30" ht="47.25" customHeight="1" x14ac:dyDescent="0.2">
      <c r="A152" s="21"/>
      <c r="B152" s="166"/>
      <c r="C152" s="167"/>
      <c r="D152" s="193"/>
      <c r="E152" s="174"/>
      <c r="F152" s="594"/>
      <c r="G152" s="175"/>
      <c r="H152" s="595"/>
      <c r="I152" s="597"/>
      <c r="J152" s="85"/>
      <c r="K152" s="85"/>
      <c r="L152" s="85"/>
      <c r="M152" s="591" t="s">
        <v>611</v>
      </c>
      <c r="N152" s="86"/>
      <c r="O152" s="589">
        <v>12</v>
      </c>
      <c r="P152" s="13">
        <v>2</v>
      </c>
      <c r="Q152" s="168"/>
      <c r="R152" s="590">
        <v>86</v>
      </c>
      <c r="S152" s="11">
        <v>0</v>
      </c>
      <c r="T152" s="590">
        <v>2</v>
      </c>
      <c r="U152" s="9">
        <v>90011</v>
      </c>
      <c r="V152" s="603">
        <v>810</v>
      </c>
      <c r="W152" s="169"/>
      <c r="X152" s="218"/>
      <c r="Y152" s="218"/>
      <c r="Z152" s="219"/>
      <c r="AA152" s="8"/>
      <c r="AB152" s="3"/>
    </row>
    <row r="153" spans="1:30" ht="15" customHeight="1" x14ac:dyDescent="0.2">
      <c r="A153" s="21"/>
      <c r="B153" s="166"/>
      <c r="C153" s="167"/>
      <c r="D153" s="693" t="s">
        <v>3</v>
      </c>
      <c r="E153" s="662"/>
      <c r="F153" s="662"/>
      <c r="G153" s="662"/>
      <c r="H153" s="662"/>
      <c r="I153" s="662"/>
      <c r="J153" s="663"/>
      <c r="K153" s="663"/>
      <c r="L153" s="663"/>
      <c r="M153" s="663"/>
      <c r="N153" s="664"/>
      <c r="O153" s="33"/>
      <c r="P153" s="32" t="s">
        <v>1</v>
      </c>
      <c r="Q153" s="490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" t="s">
        <v>1</v>
      </c>
      <c r="W153" s="489"/>
      <c r="X153" s="278">
        <f>Ведомст!X158</f>
        <v>0</v>
      </c>
      <c r="Y153" s="278">
        <f>Ведомст!Y158</f>
        <v>486353.03943512001</v>
      </c>
      <c r="Z153" s="279">
        <f>Ведомст!Z158</f>
        <v>990580.98188788188</v>
      </c>
      <c r="AA153" s="8"/>
      <c r="AB153" s="3"/>
    </row>
    <row r="154" spans="1:30" ht="0.75" customHeight="1" thickBot="1" x14ac:dyDescent="0.3">
      <c r="A154" s="7"/>
      <c r="B154" s="177"/>
      <c r="C154" s="181"/>
      <c r="D154" s="178"/>
      <c r="E154" s="178"/>
      <c r="F154" s="178"/>
      <c r="G154" s="178"/>
      <c r="H154" s="178"/>
      <c r="I154" s="178"/>
      <c r="J154" s="178"/>
      <c r="K154" s="178"/>
      <c r="L154" s="179"/>
      <c r="M154" s="194"/>
      <c r="N154" s="195"/>
      <c r="O154" s="195">
        <v>0</v>
      </c>
      <c r="P154" s="195">
        <v>0</v>
      </c>
      <c r="Q154" s="196" t="s">
        <v>189</v>
      </c>
      <c r="R154" s="197" t="s">
        <v>1</v>
      </c>
      <c r="S154" s="197" t="s">
        <v>1</v>
      </c>
      <c r="T154" s="197" t="s">
        <v>1</v>
      </c>
      <c r="U154" s="197" t="s">
        <v>1</v>
      </c>
      <c r="V154" s="195" t="s">
        <v>190</v>
      </c>
      <c r="W154" s="198"/>
      <c r="X154" s="280"/>
      <c r="Y154" s="280"/>
      <c r="Z154" s="281"/>
      <c r="AA154" s="180"/>
      <c r="AB154" s="3"/>
    </row>
    <row r="155" spans="1:30" ht="21.75" customHeight="1" thickBot="1" x14ac:dyDescent="0.3">
      <c r="A155" s="4"/>
      <c r="B155" s="155"/>
      <c r="C155" s="155"/>
      <c r="D155" s="182"/>
      <c r="E155" s="182"/>
      <c r="F155" s="182"/>
      <c r="G155" s="182"/>
      <c r="H155" s="182"/>
      <c r="I155" s="182"/>
      <c r="J155" s="182"/>
      <c r="K155" s="182"/>
      <c r="L155" s="183"/>
      <c r="M155" s="205" t="s">
        <v>0</v>
      </c>
      <c r="N155" s="206"/>
      <c r="O155" s="206"/>
      <c r="P155" s="206"/>
      <c r="Q155" s="206"/>
      <c r="R155" s="206"/>
      <c r="S155" s="206"/>
      <c r="T155" s="206"/>
      <c r="U155" s="206"/>
      <c r="V155" s="206"/>
      <c r="W155" s="207"/>
      <c r="X155" s="282">
        <f>X153+X128+X113+X91+X72+X51+X44+X12+X141+X147</f>
        <v>21440683.449999999</v>
      </c>
      <c r="Y155" s="282">
        <f>Y153+Y128+Y113+Y91+Y72+Y51+Y44+Y12+Y141+Y147</f>
        <v>19722355.039435118</v>
      </c>
      <c r="Z155" s="282">
        <f>Z153+Z128+Z113+Z91+Z72+Z51+Z44+Z12+Z141+Z147</f>
        <v>20054354.981887881</v>
      </c>
      <c r="AA155" s="3"/>
      <c r="AB155" s="2"/>
    </row>
    <row r="156" spans="1:3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  <c r="R156" s="3"/>
      <c r="S156" s="3"/>
      <c r="T156" s="3"/>
      <c r="U156" s="3"/>
      <c r="V156" s="3"/>
      <c r="W156" s="3"/>
      <c r="X156" s="2"/>
      <c r="Y156" s="4"/>
      <c r="Z156" s="3"/>
      <c r="AA156" s="3"/>
      <c r="AB156" s="2"/>
    </row>
    <row r="157" spans="1:30" ht="2.85" customHeight="1" x14ac:dyDescent="0.2">
      <c r="A157" s="2" t="s">
        <v>191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  <c r="AB157" s="2"/>
    </row>
  </sheetData>
  <mergeCells count="113">
    <mergeCell ref="M8:Z8"/>
    <mergeCell ref="R10:U10"/>
    <mergeCell ref="R11:U11"/>
    <mergeCell ref="D12:N12"/>
    <mergeCell ref="E13:N13"/>
    <mergeCell ref="F14:N14"/>
    <mergeCell ref="I15:N15"/>
    <mergeCell ref="J22:N22"/>
    <mergeCell ref="E26:N26"/>
    <mergeCell ref="F27:N27"/>
    <mergeCell ref="I28:N28"/>
    <mergeCell ref="J29:N29"/>
    <mergeCell ref="I34:N34"/>
    <mergeCell ref="J16:N16"/>
    <mergeCell ref="E17:N17"/>
    <mergeCell ref="F18:N18"/>
    <mergeCell ref="H19:N19"/>
    <mergeCell ref="I20:N20"/>
    <mergeCell ref="J21:N21"/>
    <mergeCell ref="H47:N47"/>
    <mergeCell ref="I48:N48"/>
    <mergeCell ref="J49:N49"/>
    <mergeCell ref="J50:N50"/>
    <mergeCell ref="D51:N51"/>
    <mergeCell ref="E52:N52"/>
    <mergeCell ref="J35:N35"/>
    <mergeCell ref="J36:N36"/>
    <mergeCell ref="J37:N37"/>
    <mergeCell ref="D44:N44"/>
    <mergeCell ref="E45:N45"/>
    <mergeCell ref="F46:N46"/>
    <mergeCell ref="H59:N59"/>
    <mergeCell ref="I60:N60"/>
    <mergeCell ref="J61:N61"/>
    <mergeCell ref="E62:N62"/>
    <mergeCell ref="F63:N63"/>
    <mergeCell ref="G64:N64"/>
    <mergeCell ref="F53:N53"/>
    <mergeCell ref="I54:N54"/>
    <mergeCell ref="J55:N55"/>
    <mergeCell ref="E56:N56"/>
    <mergeCell ref="F57:N57"/>
    <mergeCell ref="G58:N58"/>
    <mergeCell ref="G75:N75"/>
    <mergeCell ref="H76:N76"/>
    <mergeCell ref="I77:N77"/>
    <mergeCell ref="J78:N78"/>
    <mergeCell ref="H79:N79"/>
    <mergeCell ref="I80:N80"/>
    <mergeCell ref="H65:N65"/>
    <mergeCell ref="I66:N66"/>
    <mergeCell ref="J67:N67"/>
    <mergeCell ref="D72:N72"/>
    <mergeCell ref="E73:N73"/>
    <mergeCell ref="F74:N74"/>
    <mergeCell ref="J87:N87"/>
    <mergeCell ref="H88:N88"/>
    <mergeCell ref="I89:N89"/>
    <mergeCell ref="J90:N90"/>
    <mergeCell ref="D91:N91"/>
    <mergeCell ref="E92:N92"/>
    <mergeCell ref="J81:N81"/>
    <mergeCell ref="E82:N82"/>
    <mergeCell ref="F83:N83"/>
    <mergeCell ref="G84:N84"/>
    <mergeCell ref="H85:N85"/>
    <mergeCell ref="I86:N86"/>
    <mergeCell ref="F99:N99"/>
    <mergeCell ref="G100:N100"/>
    <mergeCell ref="H101:N101"/>
    <mergeCell ref="I102:N102"/>
    <mergeCell ref="J103:N103"/>
    <mergeCell ref="E104:N104"/>
    <mergeCell ref="F93:N93"/>
    <mergeCell ref="G94:N94"/>
    <mergeCell ref="H95:N95"/>
    <mergeCell ref="I96:N96"/>
    <mergeCell ref="J97:N97"/>
    <mergeCell ref="E98:N98"/>
    <mergeCell ref="D113:N113"/>
    <mergeCell ref="E114:N114"/>
    <mergeCell ref="F115:N115"/>
    <mergeCell ref="G116:N116"/>
    <mergeCell ref="F105:N105"/>
    <mergeCell ref="G106:N106"/>
    <mergeCell ref="H107:N107"/>
    <mergeCell ref="I108:N108"/>
    <mergeCell ref="J109:N109"/>
    <mergeCell ref="H110:N110"/>
    <mergeCell ref="R42:U42"/>
    <mergeCell ref="I139:N139"/>
    <mergeCell ref="J140:N140"/>
    <mergeCell ref="D153:N153"/>
    <mergeCell ref="I133:N133"/>
    <mergeCell ref="J134:N134"/>
    <mergeCell ref="E135:N135"/>
    <mergeCell ref="F136:N136"/>
    <mergeCell ref="G137:N137"/>
    <mergeCell ref="H138:N138"/>
    <mergeCell ref="J127:N127"/>
    <mergeCell ref="D128:N128"/>
    <mergeCell ref="E129:N129"/>
    <mergeCell ref="F130:N130"/>
    <mergeCell ref="G131:N131"/>
    <mergeCell ref="H132:N132"/>
    <mergeCell ref="H117:N117"/>
    <mergeCell ref="I118:N118"/>
    <mergeCell ref="J119:N119"/>
    <mergeCell ref="G120:N120"/>
    <mergeCell ref="H121:N121"/>
    <mergeCell ref="I122:N122"/>
    <mergeCell ref="I111:N111"/>
    <mergeCell ref="J112:N112"/>
  </mergeCells>
  <printOptions horizontalCentered="1"/>
  <pageMargins left="0.39370078740157483" right="0.39370078740157483" top="1.1811023622047245" bottom="0.39370078740157483" header="0" footer="0"/>
  <pageSetup paperSize="9" scale="79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showGridLines="0" zoomScale="90" zoomScaleNormal="90" workbookViewId="0">
      <selection activeCell="M11" sqref="M11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08" customWidth="1"/>
    <col min="23" max="23" width="0" style="208" hidden="1" customWidth="1"/>
    <col min="24" max="25" width="13.140625" style="208" customWidth="1"/>
    <col min="26" max="26" width="12.85546875" style="208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09"/>
      <c r="W1" s="209"/>
      <c r="X1" s="209"/>
      <c r="Y1" s="210"/>
      <c r="Z1" s="211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11"/>
      <c r="W2" s="209"/>
      <c r="X2" s="212" t="s">
        <v>622</v>
      </c>
      <c r="Y2" s="210"/>
      <c r="Z2" s="211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11"/>
      <c r="W3" s="209"/>
      <c r="X3" s="212" t="s">
        <v>185</v>
      </c>
      <c r="Y3" s="210"/>
      <c r="Z3" s="211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11"/>
      <c r="W4" s="209"/>
      <c r="X4" s="212" t="s">
        <v>184</v>
      </c>
      <c r="Y4" s="210"/>
      <c r="Z4" s="21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11"/>
      <c r="W5" s="214"/>
      <c r="X5" s="212" t="s">
        <v>578</v>
      </c>
      <c r="Y5" s="215"/>
      <c r="Z5" s="216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11"/>
      <c r="W6" s="209"/>
      <c r="X6" s="212" t="s">
        <v>722</v>
      </c>
      <c r="Y6" s="210"/>
      <c r="Z6" s="211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09"/>
      <c r="W7" s="209"/>
      <c r="X7" s="209"/>
      <c r="Y7" s="210"/>
      <c r="Z7" s="213"/>
      <c r="AA7" s="3"/>
      <c r="AB7" s="2"/>
    </row>
    <row r="8" spans="1:28" ht="30.75" customHeight="1" x14ac:dyDescent="0.25">
      <c r="A8" s="78"/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08" t="s">
        <v>600</v>
      </c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3"/>
      <c r="AB8" s="2"/>
    </row>
    <row r="9" spans="1:28" ht="12.75" customHeight="1" x14ac:dyDescent="0.2">
      <c r="A9" s="504"/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08" t="s">
        <v>192</v>
      </c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3"/>
      <c r="AB9" s="2"/>
    </row>
    <row r="10" spans="1:28" ht="12.75" customHeight="1" x14ac:dyDescent="0.2">
      <c r="A10" s="504"/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32"/>
      <c r="M10" s="708" t="s">
        <v>648</v>
      </c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3"/>
      <c r="AB10" s="2"/>
    </row>
    <row r="11" spans="1:28" ht="12.75" customHeight="1" thickBot="1" x14ac:dyDescent="0.25">
      <c r="A11" s="70"/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4"/>
      <c r="W11" s="734"/>
      <c r="X11" s="734"/>
      <c r="Y11" s="735"/>
      <c r="Z11" s="217" t="s">
        <v>182</v>
      </c>
      <c r="AA11" s="3"/>
      <c r="AB11" s="2"/>
    </row>
    <row r="12" spans="1:28" ht="29.25" customHeight="1" thickBot="1" x14ac:dyDescent="0.25">
      <c r="A12" s="7"/>
      <c r="B12" s="736"/>
      <c r="C12" s="736"/>
      <c r="D12" s="736"/>
      <c r="E12" s="736"/>
      <c r="F12" s="736"/>
      <c r="G12" s="736"/>
      <c r="H12" s="736"/>
      <c r="I12" s="736"/>
      <c r="J12" s="736"/>
      <c r="K12" s="737"/>
      <c r="L12" s="737"/>
      <c r="M12" s="738" t="s">
        <v>181</v>
      </c>
      <c r="N12" s="739" t="s">
        <v>180</v>
      </c>
      <c r="O12" s="740" t="s">
        <v>177</v>
      </c>
      <c r="P12" s="741" t="s">
        <v>176</v>
      </c>
      <c r="Q12" s="741"/>
      <c r="R12" s="741"/>
      <c r="S12" s="741"/>
      <c r="T12" s="739" t="s">
        <v>179</v>
      </c>
      <c r="U12" s="742" t="s">
        <v>178</v>
      </c>
      <c r="V12" s="743" t="s">
        <v>175</v>
      </c>
      <c r="W12" s="744" t="s">
        <v>174</v>
      </c>
      <c r="X12" s="744" t="s">
        <v>187</v>
      </c>
      <c r="Y12" s="745" t="s">
        <v>616</v>
      </c>
      <c r="Z12" s="746" t="s">
        <v>636</v>
      </c>
      <c r="AA12" s="58"/>
      <c r="AB12" s="3"/>
    </row>
    <row r="13" spans="1:28" ht="16.5" customHeight="1" thickBot="1" x14ac:dyDescent="0.25">
      <c r="A13" s="163"/>
      <c r="B13" s="747"/>
      <c r="C13" s="747"/>
      <c r="D13" s="747"/>
      <c r="E13" s="747"/>
      <c r="F13" s="747"/>
      <c r="G13" s="747"/>
      <c r="H13" s="747"/>
      <c r="I13" s="747"/>
      <c r="J13" s="747"/>
      <c r="K13" s="748"/>
      <c r="L13" s="748"/>
      <c r="M13" s="601">
        <v>1</v>
      </c>
      <c r="N13" s="51">
        <v>2</v>
      </c>
      <c r="O13" s="52">
        <v>5</v>
      </c>
      <c r="P13" s="670">
        <v>2</v>
      </c>
      <c r="Q13" s="670"/>
      <c r="R13" s="670"/>
      <c r="S13" s="670"/>
      <c r="T13" s="51">
        <v>3</v>
      </c>
      <c r="U13" s="601">
        <v>4</v>
      </c>
      <c r="V13" s="749">
        <v>5</v>
      </c>
      <c r="W13" s="750">
        <v>7</v>
      </c>
      <c r="X13" s="750">
        <v>6</v>
      </c>
      <c r="Y13" s="750">
        <v>7</v>
      </c>
      <c r="Z13" s="750">
        <v>8</v>
      </c>
      <c r="AA13" s="49"/>
      <c r="AB13" s="3"/>
    </row>
    <row r="14" spans="1:28" ht="15" customHeight="1" x14ac:dyDescent="0.2">
      <c r="A14" s="21"/>
      <c r="B14" s="751"/>
      <c r="C14" s="752"/>
      <c r="D14" s="753" t="s">
        <v>137</v>
      </c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12" t="s">
        <v>136</v>
      </c>
      <c r="P14" s="755" t="s">
        <v>133</v>
      </c>
      <c r="Q14" s="756" t="s">
        <v>6</v>
      </c>
      <c r="R14" s="757" t="s">
        <v>5</v>
      </c>
      <c r="S14" s="758" t="s">
        <v>4</v>
      </c>
      <c r="T14" s="755" t="s">
        <v>1</v>
      </c>
      <c r="U14" s="755" t="s">
        <v>1</v>
      </c>
      <c r="V14" s="759" t="s">
        <v>1</v>
      </c>
      <c r="W14" s="760"/>
      <c r="X14" s="761">
        <f>X15+X18+X29+X33+X31</f>
        <v>1045455.8</v>
      </c>
      <c r="Y14" s="761">
        <f>Y15+Y18+Y24+Y29+Y33</f>
        <v>642146</v>
      </c>
      <c r="Z14" s="762">
        <f>Z15+Z18+Z24+Z29+Z33</f>
        <v>813146</v>
      </c>
      <c r="AA14" s="8"/>
      <c r="AB14" s="3"/>
    </row>
    <row r="15" spans="1:28" ht="76.5" customHeight="1" x14ac:dyDescent="0.2">
      <c r="A15" s="21"/>
      <c r="B15" s="763"/>
      <c r="C15" s="764"/>
      <c r="D15" s="765"/>
      <c r="E15" s="766"/>
      <c r="F15" s="767"/>
      <c r="G15" s="768" t="s">
        <v>135</v>
      </c>
      <c r="H15" s="768"/>
      <c r="I15" s="768"/>
      <c r="J15" s="768"/>
      <c r="K15" s="768"/>
      <c r="L15" s="768"/>
      <c r="M15" s="768"/>
      <c r="N15" s="768"/>
      <c r="O15" s="452" t="s">
        <v>134</v>
      </c>
      <c r="P15" s="769" t="s">
        <v>133</v>
      </c>
      <c r="Q15" s="770" t="s">
        <v>6</v>
      </c>
      <c r="R15" s="771" t="s">
        <v>5</v>
      </c>
      <c r="S15" s="772" t="s">
        <v>132</v>
      </c>
      <c r="T15" s="769" t="s">
        <v>1</v>
      </c>
      <c r="U15" s="769" t="s">
        <v>1</v>
      </c>
      <c r="V15" s="773" t="s">
        <v>1</v>
      </c>
      <c r="W15" s="774"/>
      <c r="X15" s="775">
        <f t="shared" ref="X15:Z16" si="0">X16</f>
        <v>17900</v>
      </c>
      <c r="Y15" s="775">
        <f t="shared" si="0"/>
        <v>17900</v>
      </c>
      <c r="Z15" s="776">
        <f t="shared" si="0"/>
        <v>17900</v>
      </c>
      <c r="AA15" s="8"/>
      <c r="AB15" s="3"/>
    </row>
    <row r="16" spans="1:28" ht="15" customHeight="1" x14ac:dyDescent="0.2">
      <c r="A16" s="21"/>
      <c r="B16" s="777" t="s">
        <v>138</v>
      </c>
      <c r="C16" s="777"/>
      <c r="D16" s="777"/>
      <c r="E16" s="777"/>
      <c r="F16" s="777"/>
      <c r="G16" s="777"/>
      <c r="H16" s="777"/>
      <c r="I16" s="777"/>
      <c r="J16" s="777"/>
      <c r="K16" s="777"/>
      <c r="L16" s="777"/>
      <c r="M16" s="777"/>
      <c r="N16" s="777"/>
      <c r="O16" s="12" t="s">
        <v>134</v>
      </c>
      <c r="P16" s="778" t="s">
        <v>133</v>
      </c>
      <c r="Q16" s="779" t="s">
        <v>6</v>
      </c>
      <c r="R16" s="780" t="s">
        <v>5</v>
      </c>
      <c r="S16" s="781" t="s">
        <v>132</v>
      </c>
      <c r="T16" s="778">
        <v>3</v>
      </c>
      <c r="U16" s="778">
        <v>4</v>
      </c>
      <c r="V16" s="782" t="s">
        <v>1</v>
      </c>
      <c r="W16" s="760"/>
      <c r="X16" s="783">
        <f t="shared" si="0"/>
        <v>17900</v>
      </c>
      <c r="Y16" s="783">
        <f t="shared" si="0"/>
        <v>17900</v>
      </c>
      <c r="Z16" s="784">
        <f t="shared" si="0"/>
        <v>17900</v>
      </c>
      <c r="AA16" s="8"/>
      <c r="AB16" s="3"/>
    </row>
    <row r="17" spans="1:28" ht="29.25" customHeight="1" x14ac:dyDescent="0.2">
      <c r="A17" s="21"/>
      <c r="B17" s="785" t="s">
        <v>57</v>
      </c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12" t="s">
        <v>134</v>
      </c>
      <c r="P17" s="786" t="s">
        <v>133</v>
      </c>
      <c r="Q17" s="787" t="s">
        <v>6</v>
      </c>
      <c r="R17" s="788" t="s">
        <v>5</v>
      </c>
      <c r="S17" s="789" t="s">
        <v>132</v>
      </c>
      <c r="T17" s="786">
        <v>3</v>
      </c>
      <c r="U17" s="786">
        <v>4</v>
      </c>
      <c r="V17" s="790" t="s">
        <v>52</v>
      </c>
      <c r="W17" s="760"/>
      <c r="X17" s="791">
        <v>17900</v>
      </c>
      <c r="Y17" s="791">
        <v>17900</v>
      </c>
      <c r="Z17" s="792">
        <v>17900</v>
      </c>
      <c r="AA17" s="8"/>
      <c r="AB17" s="3"/>
    </row>
    <row r="18" spans="1:28" ht="20.25" customHeight="1" x14ac:dyDescent="0.2">
      <c r="A18" s="21"/>
      <c r="B18" s="763"/>
      <c r="C18" s="764"/>
      <c r="D18" s="765"/>
      <c r="E18" s="766"/>
      <c r="F18" s="767"/>
      <c r="G18" s="768" t="s">
        <v>162</v>
      </c>
      <c r="H18" s="768"/>
      <c r="I18" s="768"/>
      <c r="J18" s="768"/>
      <c r="K18" s="768"/>
      <c r="L18" s="768"/>
      <c r="M18" s="768"/>
      <c r="N18" s="768"/>
      <c r="O18" s="12" t="s">
        <v>160</v>
      </c>
      <c r="P18" s="769" t="s">
        <v>133</v>
      </c>
      <c r="Q18" s="770" t="s">
        <v>6</v>
      </c>
      <c r="R18" s="771" t="s">
        <v>5</v>
      </c>
      <c r="S18" s="772" t="s">
        <v>159</v>
      </c>
      <c r="T18" s="769">
        <v>1</v>
      </c>
      <c r="U18" s="769">
        <v>13</v>
      </c>
      <c r="V18" s="773" t="s">
        <v>1</v>
      </c>
      <c r="W18" s="760"/>
      <c r="X18" s="775">
        <f>X19+X21+X22+X23+X24</f>
        <v>544617</v>
      </c>
      <c r="Y18" s="775">
        <f t="shared" ref="Y18:Z18" si="1">Y19</f>
        <v>226220</v>
      </c>
      <c r="Z18" s="776">
        <f t="shared" si="1"/>
        <v>398720</v>
      </c>
      <c r="AA18" s="8"/>
      <c r="AB18" s="3"/>
    </row>
    <row r="19" spans="1:28" ht="18" customHeight="1" x14ac:dyDescent="0.2">
      <c r="A19" s="21"/>
      <c r="B19" s="777" t="s">
        <v>715</v>
      </c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12" t="s">
        <v>160</v>
      </c>
      <c r="P19" s="778" t="s">
        <v>133</v>
      </c>
      <c r="Q19" s="779" t="s">
        <v>6</v>
      </c>
      <c r="R19" s="780" t="s">
        <v>5</v>
      </c>
      <c r="S19" s="781" t="s">
        <v>159</v>
      </c>
      <c r="T19" s="778">
        <v>1</v>
      </c>
      <c r="U19" s="778">
        <v>13</v>
      </c>
      <c r="V19" s="782" t="s">
        <v>1</v>
      </c>
      <c r="W19" s="760"/>
      <c r="X19" s="783">
        <f>X20</f>
        <v>4300</v>
      </c>
      <c r="Y19" s="783">
        <f>Y20+Y23</f>
        <v>226220</v>
      </c>
      <c r="Z19" s="784">
        <f>Z20+Z23</f>
        <v>398720</v>
      </c>
      <c r="AA19" s="8"/>
      <c r="AB19" s="3"/>
    </row>
    <row r="20" spans="1:28" ht="15" customHeight="1" x14ac:dyDescent="0.2">
      <c r="A20" s="21"/>
      <c r="B20" s="785" t="s">
        <v>155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12" t="s">
        <v>160</v>
      </c>
      <c r="P20" s="786" t="s">
        <v>133</v>
      </c>
      <c r="Q20" s="787" t="s">
        <v>6</v>
      </c>
      <c r="R20" s="788" t="s">
        <v>5</v>
      </c>
      <c r="S20" s="789" t="s">
        <v>159</v>
      </c>
      <c r="T20" s="786">
        <v>1</v>
      </c>
      <c r="U20" s="786">
        <v>13</v>
      </c>
      <c r="V20" s="790" t="s">
        <v>152</v>
      </c>
      <c r="W20" s="760"/>
      <c r="X20" s="791">
        <v>4300</v>
      </c>
      <c r="Y20" s="791">
        <v>4300</v>
      </c>
      <c r="Z20" s="792">
        <v>4300</v>
      </c>
      <c r="AA20" s="8"/>
      <c r="AB20" s="3"/>
    </row>
    <row r="21" spans="1:28" ht="15" customHeight="1" x14ac:dyDescent="0.2">
      <c r="A21" s="21"/>
      <c r="B21" s="763"/>
      <c r="C21" s="793"/>
      <c r="D21" s="794"/>
      <c r="E21" s="794"/>
      <c r="F21" s="793"/>
      <c r="G21" s="763"/>
      <c r="H21" s="763"/>
      <c r="I21" s="763"/>
      <c r="J21" s="763"/>
      <c r="K21" s="763"/>
      <c r="L21" s="763"/>
      <c r="M21" s="795" t="s">
        <v>713</v>
      </c>
      <c r="N21" s="763"/>
      <c r="O21" s="12"/>
      <c r="P21" s="786">
        <v>86</v>
      </c>
      <c r="Q21" s="787">
        <v>0</v>
      </c>
      <c r="R21" s="788">
        <v>7</v>
      </c>
      <c r="S21" s="789">
        <v>95555</v>
      </c>
      <c r="T21" s="786">
        <v>1</v>
      </c>
      <c r="U21" s="786">
        <v>13</v>
      </c>
      <c r="V21" s="796">
        <v>850</v>
      </c>
      <c r="W21" s="760"/>
      <c r="X21" s="791">
        <v>446000</v>
      </c>
      <c r="Y21" s="791"/>
      <c r="Z21" s="792"/>
      <c r="AA21" s="8"/>
      <c r="AB21" s="3"/>
    </row>
    <row r="22" spans="1:28" ht="15" customHeight="1" x14ac:dyDescent="0.2">
      <c r="A22" s="21"/>
      <c r="B22" s="763"/>
      <c r="C22" s="793"/>
      <c r="D22" s="794"/>
      <c r="E22" s="794"/>
      <c r="F22" s="793"/>
      <c r="G22" s="763"/>
      <c r="H22" s="763"/>
      <c r="I22" s="763"/>
      <c r="J22" s="763"/>
      <c r="K22" s="763"/>
      <c r="L22" s="763"/>
      <c r="M22" s="795" t="s">
        <v>155</v>
      </c>
      <c r="N22" s="763"/>
      <c r="O22" s="12"/>
      <c r="P22" s="786">
        <v>75</v>
      </c>
      <c r="Q22" s="787">
        <v>0</v>
      </c>
      <c r="R22" s="788">
        <v>0</v>
      </c>
      <c r="S22" s="789">
        <v>90009</v>
      </c>
      <c r="T22" s="786">
        <v>1</v>
      </c>
      <c r="U22" s="786">
        <v>13</v>
      </c>
      <c r="V22" s="796" t="s">
        <v>156</v>
      </c>
      <c r="W22" s="760"/>
      <c r="X22" s="791">
        <v>18300</v>
      </c>
      <c r="Y22" s="791"/>
      <c r="Z22" s="792"/>
      <c r="AA22" s="8"/>
      <c r="AB22" s="3"/>
    </row>
    <row r="23" spans="1:28" ht="15" customHeight="1" x14ac:dyDescent="0.2">
      <c r="A23" s="21"/>
      <c r="B23" s="763"/>
      <c r="C23" s="793"/>
      <c r="D23" s="794"/>
      <c r="E23" s="794"/>
      <c r="F23" s="793"/>
      <c r="G23" s="763"/>
      <c r="H23" s="763"/>
      <c r="I23" s="763"/>
      <c r="J23" s="763"/>
      <c r="K23" s="763"/>
      <c r="L23" s="763"/>
      <c r="M23" s="797" t="s">
        <v>155</v>
      </c>
      <c r="N23" s="763"/>
      <c r="O23" s="12"/>
      <c r="P23" s="786">
        <v>75</v>
      </c>
      <c r="Q23" s="787">
        <v>0</v>
      </c>
      <c r="R23" s="788">
        <v>0</v>
      </c>
      <c r="S23" s="798">
        <v>90009</v>
      </c>
      <c r="T23" s="786">
        <v>1</v>
      </c>
      <c r="U23" s="786">
        <v>13</v>
      </c>
      <c r="V23" s="796">
        <v>850</v>
      </c>
      <c r="W23" s="760"/>
      <c r="X23" s="791">
        <v>50664</v>
      </c>
      <c r="Y23" s="791">
        <v>221920</v>
      </c>
      <c r="Z23" s="792">
        <v>394420</v>
      </c>
      <c r="AA23" s="8"/>
      <c r="AB23" s="3"/>
    </row>
    <row r="24" spans="1:28" ht="15" customHeight="1" x14ac:dyDescent="0.2">
      <c r="A24" s="21"/>
      <c r="B24" s="763"/>
      <c r="C24" s="764"/>
      <c r="D24" s="765"/>
      <c r="E24" s="766"/>
      <c r="F24" s="767"/>
      <c r="G24" s="768" t="s">
        <v>158</v>
      </c>
      <c r="H24" s="768"/>
      <c r="I24" s="768"/>
      <c r="J24" s="768"/>
      <c r="K24" s="768"/>
      <c r="L24" s="768"/>
      <c r="M24" s="768"/>
      <c r="N24" s="768"/>
      <c r="O24" s="12" t="s">
        <v>154</v>
      </c>
      <c r="P24" s="769" t="s">
        <v>133</v>
      </c>
      <c r="Q24" s="770" t="s">
        <v>6</v>
      </c>
      <c r="R24" s="771" t="s">
        <v>5</v>
      </c>
      <c r="S24" s="772" t="s">
        <v>153</v>
      </c>
      <c r="T24" s="769" t="s">
        <v>1</v>
      </c>
      <c r="U24" s="769" t="s">
        <v>1</v>
      </c>
      <c r="V24" s="773" t="s">
        <v>1</v>
      </c>
      <c r="W24" s="774"/>
      <c r="X24" s="775">
        <f>X25</f>
        <v>25353</v>
      </c>
      <c r="Y24" s="775">
        <f>Y25</f>
        <v>21500</v>
      </c>
      <c r="Z24" s="776">
        <f>Z25</f>
        <v>20000</v>
      </c>
      <c r="AA24" s="8"/>
      <c r="AB24" s="3"/>
    </row>
    <row r="25" spans="1:28" ht="15" customHeight="1" x14ac:dyDescent="0.2">
      <c r="A25" s="21"/>
      <c r="B25" s="777" t="s">
        <v>162</v>
      </c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12" t="s">
        <v>154</v>
      </c>
      <c r="P25" s="778" t="s">
        <v>133</v>
      </c>
      <c r="Q25" s="779" t="s">
        <v>6</v>
      </c>
      <c r="R25" s="780" t="s">
        <v>5</v>
      </c>
      <c r="S25" s="781" t="s">
        <v>153</v>
      </c>
      <c r="T25" s="778">
        <v>1</v>
      </c>
      <c r="U25" s="778">
        <v>13</v>
      </c>
      <c r="V25" s="782" t="s">
        <v>1</v>
      </c>
      <c r="W25" s="760"/>
      <c r="X25" s="783">
        <f>X26+X27+X28</f>
        <v>25353</v>
      </c>
      <c r="Y25" s="783">
        <f>Y26+Y27+Y28</f>
        <v>21500</v>
      </c>
      <c r="Z25" s="784">
        <f>Z26+Z27+Z28</f>
        <v>20000</v>
      </c>
      <c r="AA25" s="8"/>
      <c r="AB25" s="3"/>
    </row>
    <row r="26" spans="1:28" ht="29.25" customHeight="1" x14ac:dyDescent="0.2">
      <c r="A26" s="21"/>
      <c r="B26" s="777" t="s">
        <v>57</v>
      </c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12" t="s">
        <v>154</v>
      </c>
      <c r="P26" s="778" t="s">
        <v>133</v>
      </c>
      <c r="Q26" s="779" t="s">
        <v>6</v>
      </c>
      <c r="R26" s="780" t="s">
        <v>5</v>
      </c>
      <c r="S26" s="781" t="s">
        <v>153</v>
      </c>
      <c r="T26" s="778">
        <v>1</v>
      </c>
      <c r="U26" s="778">
        <v>13</v>
      </c>
      <c r="V26" s="782" t="s">
        <v>52</v>
      </c>
      <c r="W26" s="760"/>
      <c r="X26" s="799">
        <v>25353</v>
      </c>
      <c r="Y26" s="799">
        <v>21500</v>
      </c>
      <c r="Z26" s="800">
        <v>20000</v>
      </c>
      <c r="AA26" s="8"/>
      <c r="AB26" s="3"/>
    </row>
    <row r="27" spans="1:28" ht="15" customHeight="1" x14ac:dyDescent="0.2">
      <c r="A27" s="21"/>
      <c r="B27" s="777" t="s">
        <v>157</v>
      </c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12" t="s">
        <v>154</v>
      </c>
      <c r="P27" s="778" t="s">
        <v>133</v>
      </c>
      <c r="Q27" s="779" t="s">
        <v>6</v>
      </c>
      <c r="R27" s="780" t="s">
        <v>5</v>
      </c>
      <c r="S27" s="781" t="s">
        <v>153</v>
      </c>
      <c r="T27" s="778">
        <v>1</v>
      </c>
      <c r="U27" s="778">
        <v>13</v>
      </c>
      <c r="V27" s="782" t="s">
        <v>156</v>
      </c>
      <c r="W27" s="760"/>
      <c r="X27" s="799"/>
      <c r="Y27" s="799"/>
      <c r="Z27" s="800"/>
      <c r="AA27" s="8"/>
      <c r="AB27" s="3"/>
    </row>
    <row r="28" spans="1:28" ht="15" customHeight="1" x14ac:dyDescent="0.2">
      <c r="A28" s="21"/>
      <c r="B28" s="785" t="s">
        <v>155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12" t="s">
        <v>154</v>
      </c>
      <c r="P28" s="786" t="s">
        <v>133</v>
      </c>
      <c r="Q28" s="787" t="s">
        <v>6</v>
      </c>
      <c r="R28" s="788" t="s">
        <v>5</v>
      </c>
      <c r="S28" s="789" t="s">
        <v>153</v>
      </c>
      <c r="T28" s="786">
        <v>1</v>
      </c>
      <c r="U28" s="786">
        <v>13</v>
      </c>
      <c r="V28" s="790" t="s">
        <v>152</v>
      </c>
      <c r="W28" s="760"/>
      <c r="X28" s="791"/>
      <c r="Y28" s="791"/>
      <c r="Z28" s="792"/>
      <c r="AA28" s="8"/>
      <c r="AB28" s="3"/>
    </row>
    <row r="29" spans="1:28" ht="30.75" customHeight="1" x14ac:dyDescent="0.2">
      <c r="A29" s="21"/>
      <c r="B29" s="801"/>
      <c r="C29" s="802"/>
      <c r="D29" s="801"/>
      <c r="E29" s="763"/>
      <c r="F29" s="763"/>
      <c r="G29" s="763"/>
      <c r="H29" s="763"/>
      <c r="I29" s="763"/>
      <c r="J29" s="763"/>
      <c r="K29" s="763"/>
      <c r="L29" s="763"/>
      <c r="M29" s="803" t="s">
        <v>589</v>
      </c>
      <c r="N29" s="803"/>
      <c r="O29" s="12"/>
      <c r="P29" s="786">
        <v>75</v>
      </c>
      <c r="Q29" s="787">
        <v>0</v>
      </c>
      <c r="R29" s="788">
        <v>0</v>
      </c>
      <c r="S29" s="789">
        <v>90003</v>
      </c>
      <c r="T29" s="786"/>
      <c r="U29" s="786"/>
      <c r="V29" s="790"/>
      <c r="W29" s="760"/>
      <c r="X29" s="804">
        <f>X30</f>
        <v>60000</v>
      </c>
      <c r="Y29" s="804">
        <f>Y30</f>
        <v>0</v>
      </c>
      <c r="Z29" s="805">
        <f>Z30</f>
        <v>0</v>
      </c>
      <c r="AA29" s="8"/>
      <c r="AB29" s="3"/>
    </row>
    <row r="30" spans="1:28" ht="31.5" customHeight="1" x14ac:dyDescent="0.2">
      <c r="A30" s="21"/>
      <c r="B30" s="801"/>
      <c r="C30" s="802"/>
      <c r="D30" s="801"/>
      <c r="E30" s="763"/>
      <c r="F30" s="763"/>
      <c r="G30" s="763"/>
      <c r="H30" s="763"/>
      <c r="I30" s="763"/>
      <c r="J30" s="763"/>
      <c r="K30" s="763"/>
      <c r="L30" s="763"/>
      <c r="M30" s="803" t="s">
        <v>57</v>
      </c>
      <c r="N30" s="803"/>
      <c r="O30" s="12"/>
      <c r="P30" s="786">
        <v>75</v>
      </c>
      <c r="Q30" s="787">
        <v>0</v>
      </c>
      <c r="R30" s="788">
        <v>0</v>
      </c>
      <c r="S30" s="789">
        <v>90003</v>
      </c>
      <c r="T30" s="786">
        <v>3</v>
      </c>
      <c r="U30" s="786">
        <v>14</v>
      </c>
      <c r="V30" s="796">
        <v>240</v>
      </c>
      <c r="W30" s="760"/>
      <c r="X30" s="791">
        <v>60000</v>
      </c>
      <c r="Y30" s="791"/>
      <c r="Z30" s="792"/>
      <c r="AA30" s="8"/>
      <c r="AB30" s="3"/>
    </row>
    <row r="31" spans="1:28" ht="38.25" customHeight="1" x14ac:dyDescent="0.2">
      <c r="A31" s="21"/>
      <c r="B31" s="801"/>
      <c r="C31" s="802"/>
      <c r="D31" s="801"/>
      <c r="E31" s="763"/>
      <c r="F31" s="763"/>
      <c r="G31" s="763"/>
      <c r="H31" s="763"/>
      <c r="I31" s="763"/>
      <c r="J31" s="763"/>
      <c r="K31" s="763"/>
      <c r="L31" s="763"/>
      <c r="M31" s="806" t="s">
        <v>661</v>
      </c>
      <c r="N31" s="803"/>
      <c r="O31" s="12"/>
      <c r="P31" s="786">
        <v>75</v>
      </c>
      <c r="Q31" s="787">
        <v>0</v>
      </c>
      <c r="R31" s="788">
        <v>0</v>
      </c>
      <c r="S31" s="789">
        <v>61002</v>
      </c>
      <c r="T31" s="786"/>
      <c r="U31" s="786"/>
      <c r="V31" s="790"/>
      <c r="W31" s="760"/>
      <c r="X31" s="804">
        <f>X32</f>
        <v>46412.800000000003</v>
      </c>
      <c r="Y31" s="804"/>
      <c r="Z31" s="805"/>
      <c r="AA31" s="8"/>
      <c r="AB31" s="3"/>
    </row>
    <row r="32" spans="1:28" ht="16.5" customHeight="1" x14ac:dyDescent="0.2">
      <c r="A32" s="21"/>
      <c r="B32" s="801"/>
      <c r="C32" s="802"/>
      <c r="D32" s="801"/>
      <c r="E32" s="763"/>
      <c r="F32" s="763"/>
      <c r="G32" s="763"/>
      <c r="H32" s="763"/>
      <c r="I32" s="763"/>
      <c r="J32" s="763"/>
      <c r="K32" s="763"/>
      <c r="L32" s="763"/>
      <c r="M32" s="803" t="s">
        <v>423</v>
      </c>
      <c r="N32" s="803"/>
      <c r="O32" s="12"/>
      <c r="P32" s="786">
        <v>75</v>
      </c>
      <c r="Q32" s="787">
        <v>0</v>
      </c>
      <c r="R32" s="788">
        <v>0</v>
      </c>
      <c r="S32" s="789">
        <v>61002</v>
      </c>
      <c r="T32" s="786">
        <v>1</v>
      </c>
      <c r="U32" s="786">
        <v>6</v>
      </c>
      <c r="V32" s="790">
        <v>540</v>
      </c>
      <c r="W32" s="760"/>
      <c r="X32" s="791">
        <v>46412.800000000003</v>
      </c>
      <c r="Y32" s="791"/>
      <c r="Z32" s="792"/>
      <c r="AA32" s="8"/>
      <c r="AB32" s="3"/>
    </row>
    <row r="33" spans="1:28" ht="15" customHeight="1" x14ac:dyDescent="0.2">
      <c r="A33" s="21"/>
      <c r="B33" s="801"/>
      <c r="C33" s="802"/>
      <c r="D33" s="801"/>
      <c r="E33" s="763"/>
      <c r="F33" s="763"/>
      <c r="G33" s="763"/>
      <c r="H33" s="763"/>
      <c r="I33" s="763"/>
      <c r="J33" s="763"/>
      <c r="K33" s="763"/>
      <c r="L33" s="763"/>
      <c r="M33" s="803" t="s">
        <v>608</v>
      </c>
      <c r="N33" s="803"/>
      <c r="O33" s="12"/>
      <c r="P33" s="786">
        <v>75</v>
      </c>
      <c r="Q33" s="787">
        <v>0</v>
      </c>
      <c r="R33" s="788">
        <v>0</v>
      </c>
      <c r="S33" s="789">
        <v>20001</v>
      </c>
      <c r="T33" s="786"/>
      <c r="U33" s="786"/>
      <c r="V33" s="790"/>
      <c r="W33" s="760"/>
      <c r="X33" s="804">
        <f t="shared" ref="X33:Z35" si="2">X34</f>
        <v>376526</v>
      </c>
      <c r="Y33" s="804">
        <f t="shared" si="2"/>
        <v>376526</v>
      </c>
      <c r="Z33" s="805">
        <f t="shared" si="2"/>
        <v>376526</v>
      </c>
      <c r="AA33" s="8"/>
      <c r="AB33" s="3"/>
    </row>
    <row r="34" spans="1:28" ht="16.5" customHeight="1" x14ac:dyDescent="0.2">
      <c r="A34" s="21"/>
      <c r="B34" s="801"/>
      <c r="C34" s="802"/>
      <c r="D34" s="801"/>
      <c r="E34" s="763"/>
      <c r="F34" s="763"/>
      <c r="G34" s="763"/>
      <c r="H34" s="763"/>
      <c r="I34" s="763"/>
      <c r="J34" s="763"/>
      <c r="K34" s="763"/>
      <c r="L34" s="763"/>
      <c r="M34" s="803" t="s">
        <v>25</v>
      </c>
      <c r="N34" s="803"/>
      <c r="O34" s="12"/>
      <c r="P34" s="786">
        <v>75</v>
      </c>
      <c r="Q34" s="787">
        <v>0</v>
      </c>
      <c r="R34" s="788">
        <v>0</v>
      </c>
      <c r="S34" s="789">
        <v>20001</v>
      </c>
      <c r="T34" s="786"/>
      <c r="U34" s="786"/>
      <c r="V34" s="790"/>
      <c r="W34" s="760"/>
      <c r="X34" s="804">
        <f t="shared" si="2"/>
        <v>376526</v>
      </c>
      <c r="Y34" s="804">
        <f t="shared" si="2"/>
        <v>376526</v>
      </c>
      <c r="Z34" s="805">
        <f t="shared" si="2"/>
        <v>376526</v>
      </c>
      <c r="AA34" s="8"/>
      <c r="AB34" s="3"/>
    </row>
    <row r="35" spans="1:28" ht="19.5" customHeight="1" x14ac:dyDescent="0.2">
      <c r="A35" s="21"/>
      <c r="B35" s="801"/>
      <c r="C35" s="802"/>
      <c r="D35" s="801"/>
      <c r="E35" s="763"/>
      <c r="F35" s="763"/>
      <c r="G35" s="763"/>
      <c r="H35" s="763"/>
      <c r="I35" s="763"/>
      <c r="J35" s="763"/>
      <c r="K35" s="763"/>
      <c r="L35" s="763"/>
      <c r="M35" s="803" t="s">
        <v>28</v>
      </c>
      <c r="N35" s="803"/>
      <c r="O35" s="12"/>
      <c r="P35" s="786">
        <v>75</v>
      </c>
      <c r="Q35" s="787">
        <v>0</v>
      </c>
      <c r="R35" s="788">
        <v>0</v>
      </c>
      <c r="S35" s="789">
        <v>20001</v>
      </c>
      <c r="T35" s="786">
        <v>10</v>
      </c>
      <c r="U35" s="786">
        <v>1</v>
      </c>
      <c r="V35" s="790"/>
      <c r="W35" s="760"/>
      <c r="X35" s="804">
        <f t="shared" si="2"/>
        <v>376526</v>
      </c>
      <c r="Y35" s="804">
        <f t="shared" si="2"/>
        <v>376526</v>
      </c>
      <c r="Z35" s="805">
        <f t="shared" si="2"/>
        <v>376526</v>
      </c>
      <c r="AA35" s="8"/>
      <c r="AB35" s="3"/>
    </row>
    <row r="36" spans="1:28" ht="15" customHeight="1" x14ac:dyDescent="0.2">
      <c r="A36" s="21"/>
      <c r="B36" s="801"/>
      <c r="C36" s="802"/>
      <c r="D36" s="801"/>
      <c r="E36" s="763"/>
      <c r="F36" s="763"/>
      <c r="G36" s="763"/>
      <c r="H36" s="763"/>
      <c r="I36" s="763"/>
      <c r="J36" s="763"/>
      <c r="K36" s="763"/>
      <c r="L36" s="763"/>
      <c r="M36" s="803" t="s">
        <v>24</v>
      </c>
      <c r="N36" s="803"/>
      <c r="O36" s="12"/>
      <c r="P36" s="786">
        <v>75</v>
      </c>
      <c r="Q36" s="787">
        <v>0</v>
      </c>
      <c r="R36" s="788">
        <v>0</v>
      </c>
      <c r="S36" s="789">
        <v>20001</v>
      </c>
      <c r="T36" s="786">
        <v>10</v>
      </c>
      <c r="U36" s="786">
        <v>1</v>
      </c>
      <c r="V36" s="807">
        <v>310</v>
      </c>
      <c r="W36" s="760"/>
      <c r="X36" s="791">
        <v>376526</v>
      </c>
      <c r="Y36" s="791">
        <v>376526</v>
      </c>
      <c r="Z36" s="792">
        <v>376526</v>
      </c>
      <c r="AA36" s="8"/>
      <c r="AB36" s="3"/>
    </row>
    <row r="37" spans="1:28" ht="29.25" customHeight="1" x14ac:dyDescent="0.2">
      <c r="A37" s="21"/>
      <c r="B37" s="801"/>
      <c r="C37" s="808"/>
      <c r="D37" s="809" t="s">
        <v>649</v>
      </c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452" t="s">
        <v>49</v>
      </c>
      <c r="P37" s="811" t="s">
        <v>33</v>
      </c>
      <c r="Q37" s="812" t="s">
        <v>6</v>
      </c>
      <c r="R37" s="813" t="s">
        <v>5</v>
      </c>
      <c r="S37" s="814" t="s">
        <v>4</v>
      </c>
      <c r="T37" s="811" t="s">
        <v>1</v>
      </c>
      <c r="U37" s="811" t="s">
        <v>1</v>
      </c>
      <c r="V37" s="815" t="s">
        <v>1</v>
      </c>
      <c r="W37" s="774"/>
      <c r="X37" s="816">
        <f>X38+X43+X48+X50</f>
        <v>3505000</v>
      </c>
      <c r="Y37" s="816">
        <f>Y38+Y43</f>
        <v>3346000</v>
      </c>
      <c r="Z37" s="817">
        <f>Z38+Z43</f>
        <v>3346000</v>
      </c>
      <c r="AA37" s="8"/>
      <c r="AB37" s="3"/>
    </row>
    <row r="38" spans="1:28" ht="15" customHeight="1" x14ac:dyDescent="0.2">
      <c r="A38" s="21"/>
      <c r="B38" s="803"/>
      <c r="C38" s="818"/>
      <c r="D38" s="819"/>
      <c r="E38" s="820" t="s">
        <v>48</v>
      </c>
      <c r="F38" s="821"/>
      <c r="G38" s="821"/>
      <c r="H38" s="821"/>
      <c r="I38" s="821"/>
      <c r="J38" s="821"/>
      <c r="K38" s="821"/>
      <c r="L38" s="821"/>
      <c r="M38" s="821"/>
      <c r="N38" s="821"/>
      <c r="O38" s="12" t="s">
        <v>47</v>
      </c>
      <c r="P38" s="822" t="s">
        <v>33</v>
      </c>
      <c r="Q38" s="823" t="s">
        <v>42</v>
      </c>
      <c r="R38" s="824" t="s">
        <v>5</v>
      </c>
      <c r="S38" s="825" t="s">
        <v>4</v>
      </c>
      <c r="T38" s="822" t="s">
        <v>1</v>
      </c>
      <c r="U38" s="822" t="s">
        <v>1</v>
      </c>
      <c r="V38" s="826" t="s">
        <v>1</v>
      </c>
      <c r="W38" s="760"/>
      <c r="X38" s="783">
        <f t="shared" ref="X38:Z40" si="3">X39</f>
        <v>0</v>
      </c>
      <c r="Y38" s="783">
        <f t="shared" si="3"/>
        <v>0</v>
      </c>
      <c r="Z38" s="784">
        <f t="shared" si="3"/>
        <v>0</v>
      </c>
      <c r="AA38" s="8"/>
      <c r="AB38" s="3"/>
    </row>
    <row r="39" spans="1:28" ht="15" customHeight="1" x14ac:dyDescent="0.2">
      <c r="A39" s="21"/>
      <c r="B39" s="803"/>
      <c r="C39" s="818"/>
      <c r="D39" s="827"/>
      <c r="E39" s="828"/>
      <c r="F39" s="829" t="s">
        <v>46</v>
      </c>
      <c r="G39" s="830"/>
      <c r="H39" s="830"/>
      <c r="I39" s="830"/>
      <c r="J39" s="830"/>
      <c r="K39" s="830"/>
      <c r="L39" s="830"/>
      <c r="M39" s="830"/>
      <c r="N39" s="830"/>
      <c r="O39" s="12" t="s">
        <v>45</v>
      </c>
      <c r="P39" s="778" t="s">
        <v>33</v>
      </c>
      <c r="Q39" s="779" t="s">
        <v>42</v>
      </c>
      <c r="R39" s="780" t="s">
        <v>9</v>
      </c>
      <c r="S39" s="781" t="s">
        <v>4</v>
      </c>
      <c r="T39" s="778" t="s">
        <v>1</v>
      </c>
      <c r="U39" s="778" t="s">
        <v>1</v>
      </c>
      <c r="V39" s="782" t="s">
        <v>1</v>
      </c>
      <c r="W39" s="760"/>
      <c r="X39" s="783">
        <f t="shared" si="3"/>
        <v>0</v>
      </c>
      <c r="Y39" s="783">
        <f t="shared" si="3"/>
        <v>0</v>
      </c>
      <c r="Z39" s="784">
        <f t="shared" si="3"/>
        <v>0</v>
      </c>
      <c r="AA39" s="8"/>
      <c r="AB39" s="3"/>
    </row>
    <row r="40" spans="1:28" ht="15" customHeight="1" x14ac:dyDescent="0.2">
      <c r="A40" s="21"/>
      <c r="B40" s="831"/>
      <c r="C40" s="832"/>
      <c r="D40" s="833"/>
      <c r="E40" s="834"/>
      <c r="F40" s="767"/>
      <c r="G40" s="830" t="s">
        <v>44</v>
      </c>
      <c r="H40" s="830"/>
      <c r="I40" s="830"/>
      <c r="J40" s="830"/>
      <c r="K40" s="830"/>
      <c r="L40" s="830"/>
      <c r="M40" s="830"/>
      <c r="N40" s="830"/>
      <c r="O40" s="12" t="s">
        <v>43</v>
      </c>
      <c r="P40" s="778" t="s">
        <v>33</v>
      </c>
      <c r="Q40" s="779" t="s">
        <v>42</v>
      </c>
      <c r="R40" s="780" t="s">
        <v>9</v>
      </c>
      <c r="S40" s="781" t="s">
        <v>41</v>
      </c>
      <c r="T40" s="778" t="s">
        <v>1</v>
      </c>
      <c r="U40" s="778" t="s">
        <v>1</v>
      </c>
      <c r="V40" s="782" t="s">
        <v>1</v>
      </c>
      <c r="W40" s="760"/>
      <c r="X40" s="783">
        <f t="shared" si="3"/>
        <v>0</v>
      </c>
      <c r="Y40" s="783">
        <f t="shared" si="3"/>
        <v>0</v>
      </c>
      <c r="Z40" s="784">
        <f t="shared" si="3"/>
        <v>0</v>
      </c>
      <c r="AA40" s="8"/>
      <c r="AB40" s="3"/>
    </row>
    <row r="41" spans="1:28" ht="15" customHeight="1" x14ac:dyDescent="0.2">
      <c r="A41" s="21"/>
      <c r="B41" s="777" t="s">
        <v>50</v>
      </c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12" t="s">
        <v>43</v>
      </c>
      <c r="P41" s="778" t="s">
        <v>33</v>
      </c>
      <c r="Q41" s="779" t="s">
        <v>42</v>
      </c>
      <c r="R41" s="780" t="s">
        <v>9</v>
      </c>
      <c r="S41" s="781" t="s">
        <v>41</v>
      </c>
      <c r="T41" s="778">
        <v>8</v>
      </c>
      <c r="U41" s="778">
        <v>1</v>
      </c>
      <c r="V41" s="782" t="s">
        <v>1</v>
      </c>
      <c r="W41" s="760"/>
      <c r="X41" s="783">
        <f>X42</f>
        <v>0</v>
      </c>
      <c r="Y41" s="783">
        <f>Y42</f>
        <v>0</v>
      </c>
      <c r="Z41" s="784">
        <f>Z42</f>
        <v>0</v>
      </c>
      <c r="AA41" s="8"/>
      <c r="AB41" s="3"/>
    </row>
    <row r="42" spans="1:28" ht="15" customHeight="1" x14ac:dyDescent="0.2">
      <c r="A42" s="21"/>
      <c r="B42" s="785" t="s">
        <v>35</v>
      </c>
      <c r="C42" s="785"/>
      <c r="D42" s="785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12" t="s">
        <v>43</v>
      </c>
      <c r="P42" s="786" t="s">
        <v>33</v>
      </c>
      <c r="Q42" s="787" t="s">
        <v>42</v>
      </c>
      <c r="R42" s="788" t="s">
        <v>9</v>
      </c>
      <c r="S42" s="789" t="s">
        <v>41</v>
      </c>
      <c r="T42" s="786">
        <v>8</v>
      </c>
      <c r="U42" s="786">
        <v>1</v>
      </c>
      <c r="V42" s="790" t="s">
        <v>30</v>
      </c>
      <c r="W42" s="760"/>
      <c r="X42" s="791"/>
      <c r="Y42" s="791"/>
      <c r="Z42" s="792"/>
      <c r="AA42" s="8"/>
      <c r="AB42" s="3"/>
    </row>
    <row r="43" spans="1:28" ht="15" customHeight="1" x14ac:dyDescent="0.2">
      <c r="A43" s="21"/>
      <c r="B43" s="801"/>
      <c r="C43" s="808"/>
      <c r="D43" s="819"/>
      <c r="E43" s="835" t="s">
        <v>40</v>
      </c>
      <c r="F43" s="836"/>
      <c r="G43" s="836"/>
      <c r="H43" s="836"/>
      <c r="I43" s="836"/>
      <c r="J43" s="836"/>
      <c r="K43" s="836"/>
      <c r="L43" s="836"/>
      <c r="M43" s="836"/>
      <c r="N43" s="836"/>
      <c r="O43" s="12" t="s">
        <v>39</v>
      </c>
      <c r="P43" s="837" t="s">
        <v>33</v>
      </c>
      <c r="Q43" s="838" t="s">
        <v>32</v>
      </c>
      <c r="R43" s="839" t="s">
        <v>5</v>
      </c>
      <c r="S43" s="840" t="s">
        <v>4</v>
      </c>
      <c r="T43" s="837" t="s">
        <v>1</v>
      </c>
      <c r="U43" s="837" t="s">
        <v>1</v>
      </c>
      <c r="V43" s="841" t="s">
        <v>1</v>
      </c>
      <c r="W43" s="760"/>
      <c r="X43" s="783">
        <f t="shared" ref="X43:Z45" si="4">X44</f>
        <v>3336000</v>
      </c>
      <c r="Y43" s="783">
        <f t="shared" si="4"/>
        <v>3346000</v>
      </c>
      <c r="Z43" s="784">
        <f t="shared" si="4"/>
        <v>3346000</v>
      </c>
      <c r="AA43" s="8"/>
      <c r="AB43" s="3"/>
    </row>
    <row r="44" spans="1:28" ht="15" customHeight="1" x14ac:dyDescent="0.2">
      <c r="A44" s="21"/>
      <c r="B44" s="803"/>
      <c r="C44" s="818"/>
      <c r="D44" s="827"/>
      <c r="E44" s="828"/>
      <c r="F44" s="829" t="s">
        <v>38</v>
      </c>
      <c r="G44" s="830"/>
      <c r="H44" s="830"/>
      <c r="I44" s="830"/>
      <c r="J44" s="830"/>
      <c r="K44" s="830"/>
      <c r="L44" s="830"/>
      <c r="M44" s="830"/>
      <c r="N44" s="830"/>
      <c r="O44" s="12" t="s">
        <v>37</v>
      </c>
      <c r="P44" s="778" t="s">
        <v>33</v>
      </c>
      <c r="Q44" s="779" t="s">
        <v>32</v>
      </c>
      <c r="R44" s="780" t="s">
        <v>9</v>
      </c>
      <c r="S44" s="781" t="s">
        <v>4</v>
      </c>
      <c r="T44" s="778" t="s">
        <v>1</v>
      </c>
      <c r="U44" s="778" t="s">
        <v>1</v>
      </c>
      <c r="V44" s="782" t="s">
        <v>1</v>
      </c>
      <c r="W44" s="760"/>
      <c r="X44" s="783">
        <f t="shared" si="4"/>
        <v>3336000</v>
      </c>
      <c r="Y44" s="783">
        <f t="shared" si="4"/>
        <v>3346000</v>
      </c>
      <c r="Z44" s="784">
        <f t="shared" si="4"/>
        <v>3346000</v>
      </c>
      <c r="AA44" s="8"/>
      <c r="AB44" s="3"/>
    </row>
    <row r="45" spans="1:28" ht="15" customHeight="1" x14ac:dyDescent="0.2">
      <c r="A45" s="21"/>
      <c r="B45" s="831"/>
      <c r="C45" s="832"/>
      <c r="D45" s="833"/>
      <c r="E45" s="834"/>
      <c r="F45" s="767"/>
      <c r="G45" s="830" t="s">
        <v>36</v>
      </c>
      <c r="H45" s="830"/>
      <c r="I45" s="830"/>
      <c r="J45" s="830"/>
      <c r="K45" s="830"/>
      <c r="L45" s="830"/>
      <c r="M45" s="830"/>
      <c r="N45" s="830"/>
      <c r="O45" s="12" t="s">
        <v>34</v>
      </c>
      <c r="P45" s="778" t="s">
        <v>33</v>
      </c>
      <c r="Q45" s="779" t="s">
        <v>32</v>
      </c>
      <c r="R45" s="780" t="s">
        <v>9</v>
      </c>
      <c r="S45" s="781" t="s">
        <v>31</v>
      </c>
      <c r="T45" s="778" t="s">
        <v>1</v>
      </c>
      <c r="U45" s="778" t="s">
        <v>1</v>
      </c>
      <c r="V45" s="782" t="s">
        <v>1</v>
      </c>
      <c r="W45" s="760"/>
      <c r="X45" s="783">
        <f t="shared" si="4"/>
        <v>3336000</v>
      </c>
      <c r="Y45" s="783">
        <f t="shared" si="4"/>
        <v>3346000</v>
      </c>
      <c r="Z45" s="784">
        <f t="shared" si="4"/>
        <v>3346000</v>
      </c>
      <c r="AA45" s="8"/>
      <c r="AB45" s="3"/>
    </row>
    <row r="46" spans="1:28" ht="19.5" customHeight="1" x14ac:dyDescent="0.2">
      <c r="A46" s="21"/>
      <c r="B46" s="777" t="s">
        <v>50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12" t="s">
        <v>34</v>
      </c>
      <c r="P46" s="778" t="s">
        <v>33</v>
      </c>
      <c r="Q46" s="779" t="s">
        <v>32</v>
      </c>
      <c r="R46" s="780" t="s">
        <v>9</v>
      </c>
      <c r="S46" s="781" t="s">
        <v>31</v>
      </c>
      <c r="T46" s="778">
        <v>8</v>
      </c>
      <c r="U46" s="778">
        <v>1</v>
      </c>
      <c r="V46" s="782" t="s">
        <v>1</v>
      </c>
      <c r="W46" s="760"/>
      <c r="X46" s="783">
        <f>X47</f>
        <v>3336000</v>
      </c>
      <c r="Y46" s="783">
        <f>Y51</f>
        <v>3346000</v>
      </c>
      <c r="Z46" s="784">
        <f>Z51</f>
        <v>3346000</v>
      </c>
      <c r="AA46" s="8"/>
      <c r="AB46" s="3"/>
    </row>
    <row r="47" spans="1:28" ht="15" customHeight="1" x14ac:dyDescent="0.2">
      <c r="A47" s="21"/>
      <c r="B47" s="831"/>
      <c r="C47" s="831"/>
      <c r="D47" s="831"/>
      <c r="E47" s="831"/>
      <c r="F47" s="831"/>
      <c r="G47" s="831"/>
      <c r="H47" s="831"/>
      <c r="I47" s="831"/>
      <c r="J47" s="831"/>
      <c r="K47" s="831"/>
      <c r="L47" s="831"/>
      <c r="M47" s="831" t="s">
        <v>35</v>
      </c>
      <c r="N47" s="831"/>
      <c r="O47" s="12"/>
      <c r="P47" s="778" t="s">
        <v>33</v>
      </c>
      <c r="Q47" s="779" t="s">
        <v>32</v>
      </c>
      <c r="R47" s="780" t="s">
        <v>9</v>
      </c>
      <c r="S47" s="781" t="s">
        <v>31</v>
      </c>
      <c r="T47" s="778">
        <v>8</v>
      </c>
      <c r="U47" s="778">
        <v>1</v>
      </c>
      <c r="V47" s="842">
        <v>610</v>
      </c>
      <c r="W47" s="760"/>
      <c r="X47" s="783">
        <v>3336000</v>
      </c>
      <c r="Y47" s="783"/>
      <c r="Z47" s="784"/>
      <c r="AA47" s="8"/>
      <c r="AB47" s="3"/>
    </row>
    <row r="48" spans="1:28" ht="29.25" customHeight="1" x14ac:dyDescent="0.2">
      <c r="A48" s="21"/>
      <c r="B48" s="831"/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 t="s">
        <v>716</v>
      </c>
      <c r="N48" s="831"/>
      <c r="O48" s="12"/>
      <c r="P48" s="778">
        <v>81</v>
      </c>
      <c r="Q48" s="779">
        <v>2</v>
      </c>
      <c r="R48" s="780">
        <v>1</v>
      </c>
      <c r="S48" s="781">
        <v>60130</v>
      </c>
      <c r="T48" s="778">
        <v>8</v>
      </c>
      <c r="U48" s="778">
        <v>1</v>
      </c>
      <c r="V48" s="842"/>
      <c r="W48" s="760"/>
      <c r="X48" s="783">
        <f>X49</f>
        <v>159000</v>
      </c>
      <c r="Y48" s="783"/>
      <c r="Z48" s="784"/>
      <c r="AA48" s="8"/>
      <c r="AB48" s="3"/>
    </row>
    <row r="49" spans="1:28" ht="15" customHeight="1" x14ac:dyDescent="0.2">
      <c r="A49" s="21"/>
      <c r="B49" s="831"/>
      <c r="C49" s="831"/>
      <c r="D49" s="831"/>
      <c r="E49" s="831"/>
      <c r="F49" s="831"/>
      <c r="G49" s="831"/>
      <c r="H49" s="831"/>
      <c r="I49" s="831"/>
      <c r="J49" s="831"/>
      <c r="K49" s="831"/>
      <c r="L49" s="831"/>
      <c r="M49" s="831" t="s">
        <v>35</v>
      </c>
      <c r="N49" s="831"/>
      <c r="O49" s="12"/>
      <c r="P49" s="778">
        <v>81</v>
      </c>
      <c r="Q49" s="779">
        <v>2</v>
      </c>
      <c r="R49" s="780">
        <v>1</v>
      </c>
      <c r="S49" s="781">
        <v>60130</v>
      </c>
      <c r="T49" s="778">
        <v>8</v>
      </c>
      <c r="U49" s="778">
        <v>1</v>
      </c>
      <c r="V49" s="842" t="s">
        <v>30</v>
      </c>
      <c r="W49" s="760"/>
      <c r="X49" s="783">
        <v>159000</v>
      </c>
      <c r="Y49" s="783"/>
      <c r="Z49" s="784"/>
      <c r="AA49" s="8"/>
      <c r="AB49" s="3"/>
    </row>
    <row r="50" spans="1:28" ht="20.25" customHeight="1" x14ac:dyDescent="0.2">
      <c r="A50" s="21"/>
      <c r="B50" s="831"/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 t="s">
        <v>713</v>
      </c>
      <c r="N50" s="831"/>
      <c r="O50" s="12"/>
      <c r="P50" s="778">
        <v>81</v>
      </c>
      <c r="Q50" s="779">
        <v>2</v>
      </c>
      <c r="R50" s="780">
        <v>1</v>
      </c>
      <c r="S50" s="781">
        <v>95555</v>
      </c>
      <c r="T50" s="778">
        <v>8</v>
      </c>
      <c r="U50" s="778">
        <v>1</v>
      </c>
      <c r="V50" s="842"/>
      <c r="W50" s="760"/>
      <c r="X50" s="783">
        <f>X51</f>
        <v>10000</v>
      </c>
      <c r="Y50" s="783"/>
      <c r="Z50" s="784"/>
      <c r="AA50" s="8"/>
      <c r="AB50" s="3"/>
    </row>
    <row r="51" spans="1:28" ht="15" customHeight="1" x14ac:dyDescent="0.2">
      <c r="A51" s="21"/>
      <c r="B51" s="785" t="s">
        <v>35</v>
      </c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12" t="s">
        <v>34</v>
      </c>
      <c r="P51" s="786" t="s">
        <v>33</v>
      </c>
      <c r="Q51" s="787" t="s">
        <v>32</v>
      </c>
      <c r="R51" s="788" t="s">
        <v>9</v>
      </c>
      <c r="S51" s="781">
        <v>95555</v>
      </c>
      <c r="T51" s="786">
        <v>8</v>
      </c>
      <c r="U51" s="786">
        <v>1</v>
      </c>
      <c r="V51" s="790" t="s">
        <v>30</v>
      </c>
      <c r="W51" s="760"/>
      <c r="X51" s="791">
        <v>10000</v>
      </c>
      <c r="Y51" s="791">
        <v>3346000</v>
      </c>
      <c r="Z51" s="792">
        <v>3346000</v>
      </c>
      <c r="AA51" s="8"/>
      <c r="AB51" s="3"/>
    </row>
    <row r="52" spans="1:28" ht="66.75" customHeight="1" x14ac:dyDescent="0.2">
      <c r="A52" s="21"/>
      <c r="B52" s="801"/>
      <c r="C52" s="808"/>
      <c r="D52" s="809" t="s">
        <v>640</v>
      </c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12" t="s">
        <v>19</v>
      </c>
      <c r="P52" s="811" t="s">
        <v>11</v>
      </c>
      <c r="Q52" s="812" t="s">
        <v>6</v>
      </c>
      <c r="R52" s="813" t="s">
        <v>5</v>
      </c>
      <c r="S52" s="814" t="s">
        <v>4</v>
      </c>
      <c r="T52" s="811" t="s">
        <v>1</v>
      </c>
      <c r="U52" s="811" t="s">
        <v>1</v>
      </c>
      <c r="V52" s="815" t="s">
        <v>1</v>
      </c>
      <c r="W52" s="760"/>
      <c r="X52" s="816">
        <f>X53+X62+X72+X77+X82+X91+X96+X101+X106</f>
        <v>6095394.4499999993</v>
      </c>
      <c r="Y52" s="816">
        <f>Y53+Y62+Y72+Y77+Y82+Y91+Y96+Y101+Y106</f>
        <v>4805858</v>
      </c>
      <c r="Z52" s="817">
        <f>Z53+Z62+Z72+Z77+Z82+Z91+Z96+Z101+Z106</f>
        <v>5204526</v>
      </c>
      <c r="AA52" s="8"/>
      <c r="AB52" s="3"/>
    </row>
    <row r="53" spans="1:28" ht="15" customHeight="1" x14ac:dyDescent="0.2">
      <c r="A53" s="21"/>
      <c r="B53" s="803"/>
      <c r="C53" s="818"/>
      <c r="D53" s="819"/>
      <c r="E53" s="820" t="s">
        <v>112</v>
      </c>
      <c r="F53" s="821"/>
      <c r="G53" s="821"/>
      <c r="H53" s="821"/>
      <c r="I53" s="821"/>
      <c r="J53" s="821"/>
      <c r="K53" s="821"/>
      <c r="L53" s="821"/>
      <c r="M53" s="821"/>
      <c r="N53" s="821"/>
      <c r="O53" s="12" t="s">
        <v>111</v>
      </c>
      <c r="P53" s="822" t="s">
        <v>11</v>
      </c>
      <c r="Q53" s="823" t="s">
        <v>32</v>
      </c>
      <c r="R53" s="824" t="s">
        <v>5</v>
      </c>
      <c r="S53" s="825" t="s">
        <v>4</v>
      </c>
      <c r="T53" s="822" t="s">
        <v>1</v>
      </c>
      <c r="U53" s="822" t="s">
        <v>1</v>
      </c>
      <c r="V53" s="826" t="s">
        <v>1</v>
      </c>
      <c r="W53" s="760"/>
      <c r="X53" s="843">
        <f>X54+X58</f>
        <v>2502411.15</v>
      </c>
      <c r="Y53" s="843">
        <f>Y54+Y58</f>
        <v>1933613</v>
      </c>
      <c r="Z53" s="844">
        <f>Z54+Z58</f>
        <v>1933613</v>
      </c>
      <c r="AA53" s="8"/>
      <c r="AB53" s="3"/>
    </row>
    <row r="54" spans="1:28" ht="29.25" customHeight="1" x14ac:dyDescent="0.2">
      <c r="A54" s="21"/>
      <c r="B54" s="803"/>
      <c r="C54" s="818"/>
      <c r="D54" s="827"/>
      <c r="E54" s="828"/>
      <c r="F54" s="829" t="s">
        <v>110</v>
      </c>
      <c r="G54" s="830"/>
      <c r="H54" s="830"/>
      <c r="I54" s="830"/>
      <c r="J54" s="830"/>
      <c r="K54" s="830"/>
      <c r="L54" s="830"/>
      <c r="M54" s="830"/>
      <c r="N54" s="830"/>
      <c r="O54" s="12" t="s">
        <v>109</v>
      </c>
      <c r="P54" s="778" t="s">
        <v>11</v>
      </c>
      <c r="Q54" s="779" t="s">
        <v>32</v>
      </c>
      <c r="R54" s="780" t="s">
        <v>106</v>
      </c>
      <c r="S54" s="781" t="s">
        <v>4</v>
      </c>
      <c r="T54" s="778" t="s">
        <v>1</v>
      </c>
      <c r="U54" s="778" t="s">
        <v>1</v>
      </c>
      <c r="V54" s="782" t="s">
        <v>1</v>
      </c>
      <c r="W54" s="760"/>
      <c r="X54" s="783">
        <f t="shared" ref="X54:Z55" si="5">X55</f>
        <v>2202411.15</v>
      </c>
      <c r="Y54" s="783">
        <f t="shared" si="5"/>
        <v>1633613</v>
      </c>
      <c r="Z54" s="784">
        <f t="shared" si="5"/>
        <v>1633613</v>
      </c>
      <c r="AA54" s="8"/>
      <c r="AB54" s="3"/>
    </row>
    <row r="55" spans="1:28" ht="29.25" customHeight="1" x14ac:dyDescent="0.2">
      <c r="A55" s="21"/>
      <c r="B55" s="831"/>
      <c r="C55" s="832"/>
      <c r="D55" s="833"/>
      <c r="E55" s="834"/>
      <c r="F55" s="767"/>
      <c r="G55" s="830" t="s">
        <v>108</v>
      </c>
      <c r="H55" s="830"/>
      <c r="I55" s="830"/>
      <c r="J55" s="830"/>
      <c r="K55" s="830"/>
      <c r="L55" s="830"/>
      <c r="M55" s="830"/>
      <c r="N55" s="830"/>
      <c r="O55" s="12" t="s">
        <v>107</v>
      </c>
      <c r="P55" s="778" t="s">
        <v>11</v>
      </c>
      <c r="Q55" s="779" t="s">
        <v>32</v>
      </c>
      <c r="R55" s="780" t="s">
        <v>106</v>
      </c>
      <c r="S55" s="781" t="s">
        <v>105</v>
      </c>
      <c r="T55" s="778" t="s">
        <v>1</v>
      </c>
      <c r="U55" s="778" t="s">
        <v>1</v>
      </c>
      <c r="V55" s="782" t="s">
        <v>1</v>
      </c>
      <c r="W55" s="760"/>
      <c r="X55" s="783">
        <f t="shared" si="5"/>
        <v>2202411.15</v>
      </c>
      <c r="Y55" s="783">
        <f t="shared" si="5"/>
        <v>1633613</v>
      </c>
      <c r="Z55" s="784">
        <f t="shared" si="5"/>
        <v>1633613</v>
      </c>
      <c r="AA55" s="8"/>
      <c r="AB55" s="3"/>
    </row>
    <row r="56" spans="1:28" ht="15" customHeight="1" x14ac:dyDescent="0.2">
      <c r="A56" s="21"/>
      <c r="B56" s="777" t="s">
        <v>113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12" t="s">
        <v>107</v>
      </c>
      <c r="P56" s="778" t="s">
        <v>11</v>
      </c>
      <c r="Q56" s="779" t="s">
        <v>32</v>
      </c>
      <c r="R56" s="780" t="s">
        <v>106</v>
      </c>
      <c r="S56" s="781" t="s">
        <v>105</v>
      </c>
      <c r="T56" s="778">
        <v>4</v>
      </c>
      <c r="U56" s="778">
        <v>9</v>
      </c>
      <c r="V56" s="782" t="s">
        <v>1</v>
      </c>
      <c r="W56" s="760"/>
      <c r="X56" s="783">
        <f>X57</f>
        <v>2202411.15</v>
      </c>
      <c r="Y56" s="783">
        <f>Y57</f>
        <v>1633613</v>
      </c>
      <c r="Z56" s="784">
        <f>Z57</f>
        <v>1633613</v>
      </c>
      <c r="AA56" s="8"/>
      <c r="AB56" s="3"/>
    </row>
    <row r="57" spans="1:28" ht="29.25" customHeight="1" x14ac:dyDescent="0.2">
      <c r="A57" s="21"/>
      <c r="B57" s="785" t="s">
        <v>57</v>
      </c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12" t="s">
        <v>107</v>
      </c>
      <c r="P57" s="786" t="s">
        <v>11</v>
      </c>
      <c r="Q57" s="787" t="s">
        <v>32</v>
      </c>
      <c r="R57" s="788" t="s">
        <v>106</v>
      </c>
      <c r="S57" s="789" t="s">
        <v>105</v>
      </c>
      <c r="T57" s="786">
        <v>4</v>
      </c>
      <c r="U57" s="786">
        <v>9</v>
      </c>
      <c r="V57" s="790" t="s">
        <v>52</v>
      </c>
      <c r="W57" s="760"/>
      <c r="X57" s="791">
        <v>2202411.15</v>
      </c>
      <c r="Y57" s="791">
        <v>1633613</v>
      </c>
      <c r="Z57" s="792">
        <v>1633613</v>
      </c>
      <c r="AA57" s="8"/>
      <c r="AB57" s="3"/>
    </row>
    <row r="58" spans="1:28" ht="29.25" customHeight="1" x14ac:dyDescent="0.2">
      <c r="A58" s="21"/>
      <c r="B58" s="801"/>
      <c r="C58" s="808"/>
      <c r="D58" s="819"/>
      <c r="E58" s="828"/>
      <c r="F58" s="845" t="s">
        <v>104</v>
      </c>
      <c r="G58" s="768"/>
      <c r="H58" s="768"/>
      <c r="I58" s="768"/>
      <c r="J58" s="768"/>
      <c r="K58" s="768"/>
      <c r="L58" s="768"/>
      <c r="M58" s="768"/>
      <c r="N58" s="768"/>
      <c r="O58" s="12" t="s">
        <v>103</v>
      </c>
      <c r="P58" s="769" t="s">
        <v>11</v>
      </c>
      <c r="Q58" s="770" t="s">
        <v>32</v>
      </c>
      <c r="R58" s="771" t="s">
        <v>100</v>
      </c>
      <c r="S58" s="772" t="s">
        <v>4</v>
      </c>
      <c r="T58" s="769" t="s">
        <v>1</v>
      </c>
      <c r="U58" s="769" t="s">
        <v>1</v>
      </c>
      <c r="V58" s="773" t="s">
        <v>1</v>
      </c>
      <c r="W58" s="760"/>
      <c r="X58" s="783">
        <f t="shared" ref="X58:Z59" si="6">X59</f>
        <v>300000</v>
      </c>
      <c r="Y58" s="783">
        <f t="shared" si="6"/>
        <v>300000</v>
      </c>
      <c r="Z58" s="784">
        <f t="shared" si="6"/>
        <v>300000</v>
      </c>
      <c r="AA58" s="8"/>
      <c r="AB58" s="3"/>
    </row>
    <row r="59" spans="1:28" ht="29.25" customHeight="1" x14ac:dyDescent="0.2">
      <c r="A59" s="21"/>
      <c r="B59" s="831"/>
      <c r="C59" s="832"/>
      <c r="D59" s="833"/>
      <c r="E59" s="834"/>
      <c r="F59" s="767"/>
      <c r="G59" s="830" t="s">
        <v>102</v>
      </c>
      <c r="H59" s="830"/>
      <c r="I59" s="830"/>
      <c r="J59" s="830"/>
      <c r="K59" s="830"/>
      <c r="L59" s="830"/>
      <c r="M59" s="830"/>
      <c r="N59" s="830"/>
      <c r="O59" s="12" t="s">
        <v>101</v>
      </c>
      <c r="P59" s="778" t="s">
        <v>11</v>
      </c>
      <c r="Q59" s="779" t="s">
        <v>32</v>
      </c>
      <c r="R59" s="780" t="s">
        <v>100</v>
      </c>
      <c r="S59" s="781" t="s">
        <v>99</v>
      </c>
      <c r="T59" s="778" t="s">
        <v>1</v>
      </c>
      <c r="U59" s="778" t="s">
        <v>1</v>
      </c>
      <c r="V59" s="782" t="s">
        <v>1</v>
      </c>
      <c r="W59" s="760"/>
      <c r="X59" s="783">
        <f t="shared" si="6"/>
        <v>300000</v>
      </c>
      <c r="Y59" s="783">
        <f t="shared" si="6"/>
        <v>300000</v>
      </c>
      <c r="Z59" s="784">
        <f t="shared" si="6"/>
        <v>300000</v>
      </c>
      <c r="AA59" s="8"/>
      <c r="AB59" s="3"/>
    </row>
    <row r="60" spans="1:28" ht="15" customHeight="1" x14ac:dyDescent="0.2">
      <c r="A60" s="21"/>
      <c r="B60" s="777" t="s">
        <v>113</v>
      </c>
      <c r="C60" s="777"/>
      <c r="D60" s="777"/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12" t="s">
        <v>101</v>
      </c>
      <c r="P60" s="778" t="s">
        <v>11</v>
      </c>
      <c r="Q60" s="779" t="s">
        <v>32</v>
      </c>
      <c r="R60" s="780" t="s">
        <v>100</v>
      </c>
      <c r="S60" s="781" t="s">
        <v>99</v>
      </c>
      <c r="T60" s="778">
        <v>4</v>
      </c>
      <c r="U60" s="778">
        <v>9</v>
      </c>
      <c r="V60" s="782" t="s">
        <v>1</v>
      </c>
      <c r="W60" s="760"/>
      <c r="X60" s="783">
        <f>X61</f>
        <v>300000</v>
      </c>
      <c r="Y60" s="783">
        <f>Y61</f>
        <v>300000</v>
      </c>
      <c r="Z60" s="784">
        <f>Z61</f>
        <v>300000</v>
      </c>
      <c r="AA60" s="8"/>
      <c r="AB60" s="3"/>
    </row>
    <row r="61" spans="1:28" ht="29.25" customHeight="1" x14ac:dyDescent="0.2">
      <c r="A61" s="21"/>
      <c r="B61" s="785" t="s">
        <v>57</v>
      </c>
      <c r="C61" s="785"/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12" t="s">
        <v>101</v>
      </c>
      <c r="P61" s="786" t="s">
        <v>11</v>
      </c>
      <c r="Q61" s="787" t="s">
        <v>32</v>
      </c>
      <c r="R61" s="788" t="s">
        <v>100</v>
      </c>
      <c r="S61" s="789" t="s">
        <v>99</v>
      </c>
      <c r="T61" s="786">
        <v>4</v>
      </c>
      <c r="U61" s="786">
        <v>9</v>
      </c>
      <c r="V61" s="790" t="s">
        <v>52</v>
      </c>
      <c r="W61" s="760"/>
      <c r="X61" s="791">
        <v>300000</v>
      </c>
      <c r="Y61" s="791">
        <v>300000</v>
      </c>
      <c r="Z61" s="792">
        <v>300000</v>
      </c>
      <c r="AA61" s="8"/>
      <c r="AB61" s="3"/>
    </row>
    <row r="62" spans="1:28" ht="17.25" customHeight="1" x14ac:dyDescent="0.2">
      <c r="A62" s="21"/>
      <c r="B62" s="801"/>
      <c r="C62" s="808"/>
      <c r="D62" s="819"/>
      <c r="E62" s="835" t="s">
        <v>97</v>
      </c>
      <c r="F62" s="836"/>
      <c r="G62" s="836"/>
      <c r="H62" s="836"/>
      <c r="I62" s="836"/>
      <c r="J62" s="836"/>
      <c r="K62" s="836"/>
      <c r="L62" s="836"/>
      <c r="M62" s="836"/>
      <c r="N62" s="836"/>
      <c r="O62" s="12" t="s">
        <v>96</v>
      </c>
      <c r="P62" s="837" t="s">
        <v>11</v>
      </c>
      <c r="Q62" s="838" t="s">
        <v>89</v>
      </c>
      <c r="R62" s="839" t="s">
        <v>5</v>
      </c>
      <c r="S62" s="840" t="s">
        <v>4</v>
      </c>
      <c r="T62" s="837" t="s">
        <v>1</v>
      </c>
      <c r="U62" s="837" t="s">
        <v>1</v>
      </c>
      <c r="V62" s="841" t="s">
        <v>1</v>
      </c>
      <c r="W62" s="760"/>
      <c r="X62" s="783">
        <f>X63</f>
        <v>0</v>
      </c>
      <c r="Y62" s="783">
        <f>Y63</f>
        <v>0</v>
      </c>
      <c r="Z62" s="784">
        <f>Z63</f>
        <v>0</v>
      </c>
      <c r="AA62" s="8"/>
      <c r="AB62" s="3"/>
    </row>
    <row r="63" spans="1:28" ht="29.25" customHeight="1" x14ac:dyDescent="0.2">
      <c r="A63" s="21"/>
      <c r="B63" s="803"/>
      <c r="C63" s="818"/>
      <c r="D63" s="827"/>
      <c r="E63" s="828"/>
      <c r="F63" s="829" t="s">
        <v>594</v>
      </c>
      <c r="G63" s="830"/>
      <c r="H63" s="830"/>
      <c r="I63" s="830"/>
      <c r="J63" s="830"/>
      <c r="K63" s="830"/>
      <c r="L63" s="830"/>
      <c r="M63" s="830"/>
      <c r="N63" s="830"/>
      <c r="O63" s="12" t="s">
        <v>95</v>
      </c>
      <c r="P63" s="778" t="s">
        <v>11</v>
      </c>
      <c r="Q63" s="779" t="s">
        <v>89</v>
      </c>
      <c r="R63" s="780" t="s">
        <v>79</v>
      </c>
      <c r="S63" s="781" t="s">
        <v>4</v>
      </c>
      <c r="T63" s="778" t="s">
        <v>1</v>
      </c>
      <c r="U63" s="778" t="s">
        <v>1</v>
      </c>
      <c r="V63" s="782" t="s">
        <v>1</v>
      </c>
      <c r="W63" s="760"/>
      <c r="X63" s="783">
        <f t="shared" ref="X63:Z64" si="7">X64</f>
        <v>0</v>
      </c>
      <c r="Y63" s="783">
        <f t="shared" si="7"/>
        <v>0</v>
      </c>
      <c r="Z63" s="784">
        <f t="shared" si="7"/>
        <v>0</v>
      </c>
      <c r="AA63" s="8"/>
      <c r="AB63" s="3"/>
    </row>
    <row r="64" spans="1:28" ht="29.25" customHeight="1" x14ac:dyDescent="0.2">
      <c r="A64" s="21"/>
      <c r="B64" s="831"/>
      <c r="C64" s="832"/>
      <c r="D64" s="833"/>
      <c r="E64" s="834"/>
      <c r="F64" s="767"/>
      <c r="G64" s="830" t="s">
        <v>595</v>
      </c>
      <c r="H64" s="830"/>
      <c r="I64" s="830"/>
      <c r="J64" s="830"/>
      <c r="K64" s="830"/>
      <c r="L64" s="830"/>
      <c r="M64" s="830"/>
      <c r="N64" s="830"/>
      <c r="O64" s="12" t="s">
        <v>94</v>
      </c>
      <c r="P64" s="778" t="s">
        <v>11</v>
      </c>
      <c r="Q64" s="779" t="s">
        <v>89</v>
      </c>
      <c r="R64" s="780" t="s">
        <v>79</v>
      </c>
      <c r="S64" s="781" t="s">
        <v>93</v>
      </c>
      <c r="T64" s="778" t="s">
        <v>1</v>
      </c>
      <c r="U64" s="778" t="s">
        <v>1</v>
      </c>
      <c r="V64" s="782" t="s">
        <v>1</v>
      </c>
      <c r="W64" s="760"/>
      <c r="X64" s="783">
        <f t="shared" si="7"/>
        <v>0</v>
      </c>
      <c r="Y64" s="783">
        <f t="shared" si="7"/>
        <v>0</v>
      </c>
      <c r="Z64" s="784">
        <f t="shared" si="7"/>
        <v>0</v>
      </c>
      <c r="AA64" s="8"/>
      <c r="AB64" s="3"/>
    </row>
    <row r="65" spans="1:28" ht="15" customHeight="1" x14ac:dyDescent="0.2">
      <c r="A65" s="21"/>
      <c r="B65" s="777" t="s">
        <v>91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12" t="s">
        <v>94</v>
      </c>
      <c r="P65" s="778" t="s">
        <v>11</v>
      </c>
      <c r="Q65" s="779" t="s">
        <v>89</v>
      </c>
      <c r="R65" s="780" t="s">
        <v>79</v>
      </c>
      <c r="S65" s="781" t="s">
        <v>93</v>
      </c>
      <c r="T65" s="778">
        <v>4</v>
      </c>
      <c r="U65" s="778">
        <v>12</v>
      </c>
      <c r="V65" s="782" t="s">
        <v>1</v>
      </c>
      <c r="W65" s="760"/>
      <c r="X65" s="783">
        <f>X66</f>
        <v>0</v>
      </c>
      <c r="Y65" s="783">
        <f>Y66</f>
        <v>0</v>
      </c>
      <c r="Z65" s="784">
        <f>Z66</f>
        <v>0</v>
      </c>
      <c r="AA65" s="8"/>
      <c r="AB65" s="3"/>
    </row>
    <row r="66" spans="1:28" ht="20.25" customHeight="1" x14ac:dyDescent="0.2">
      <c r="A66" s="21"/>
      <c r="B66" s="785" t="s">
        <v>91</v>
      </c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12" t="s">
        <v>94</v>
      </c>
      <c r="P66" s="786" t="s">
        <v>11</v>
      </c>
      <c r="Q66" s="787" t="s">
        <v>89</v>
      </c>
      <c r="R66" s="788" t="s">
        <v>79</v>
      </c>
      <c r="S66" s="789" t="s">
        <v>93</v>
      </c>
      <c r="T66" s="786">
        <v>4</v>
      </c>
      <c r="U66" s="786">
        <v>12</v>
      </c>
      <c r="V66" s="790">
        <v>410</v>
      </c>
      <c r="W66" s="760"/>
      <c r="X66" s="791"/>
      <c r="Y66" s="791"/>
      <c r="Z66" s="792"/>
      <c r="AA66" s="8"/>
      <c r="AB66" s="3"/>
    </row>
    <row r="67" spans="1:28" ht="30.75" customHeight="1" x14ac:dyDescent="0.2">
      <c r="A67" s="21"/>
      <c r="B67" s="801"/>
      <c r="C67" s="802"/>
      <c r="D67" s="846"/>
      <c r="E67" s="846"/>
      <c r="F67" s="801"/>
      <c r="G67" s="763"/>
      <c r="H67" s="763"/>
      <c r="I67" s="763"/>
      <c r="J67" s="763"/>
      <c r="K67" s="763"/>
      <c r="L67" s="763"/>
      <c r="M67" s="847" t="s">
        <v>601</v>
      </c>
      <c r="N67" s="847"/>
      <c r="O67" s="92"/>
      <c r="P67" s="848">
        <v>85</v>
      </c>
      <c r="Q67" s="849">
        <v>1</v>
      </c>
      <c r="R67" s="850">
        <v>0</v>
      </c>
      <c r="S67" s="851">
        <v>0</v>
      </c>
      <c r="T67" s="848"/>
      <c r="U67" s="848"/>
      <c r="V67" s="852"/>
      <c r="W67" s="853"/>
      <c r="X67" s="854">
        <f>X68</f>
        <v>30000</v>
      </c>
      <c r="Y67" s="854">
        <f>Y68</f>
        <v>30000</v>
      </c>
      <c r="Z67" s="855">
        <f>Z68</f>
        <v>50000</v>
      </c>
      <c r="AA67" s="8"/>
      <c r="AB67" s="3"/>
    </row>
    <row r="68" spans="1:28" ht="31.5" customHeight="1" x14ac:dyDescent="0.2">
      <c r="A68" s="21"/>
      <c r="B68" s="801"/>
      <c r="C68" s="808"/>
      <c r="D68" s="819"/>
      <c r="E68" s="828"/>
      <c r="F68" s="845" t="s">
        <v>592</v>
      </c>
      <c r="G68" s="768"/>
      <c r="H68" s="768"/>
      <c r="I68" s="768"/>
      <c r="J68" s="768"/>
      <c r="K68" s="768"/>
      <c r="L68" s="768"/>
      <c r="M68" s="768"/>
      <c r="N68" s="768"/>
      <c r="O68" s="452" t="s">
        <v>92</v>
      </c>
      <c r="P68" s="769" t="s">
        <v>11</v>
      </c>
      <c r="Q68" s="770">
        <v>1</v>
      </c>
      <c r="R68" s="771">
        <v>2</v>
      </c>
      <c r="S68" s="772" t="s">
        <v>4</v>
      </c>
      <c r="T68" s="769" t="s">
        <v>1</v>
      </c>
      <c r="U68" s="769" t="s">
        <v>1</v>
      </c>
      <c r="V68" s="773" t="s">
        <v>1</v>
      </c>
      <c r="W68" s="774"/>
      <c r="X68" s="775">
        <f t="shared" ref="X68:Z69" si="8">X69</f>
        <v>30000</v>
      </c>
      <c r="Y68" s="775">
        <f t="shared" si="8"/>
        <v>30000</v>
      </c>
      <c r="Z68" s="776">
        <f t="shared" si="8"/>
        <v>50000</v>
      </c>
      <c r="AA68" s="8"/>
      <c r="AB68" s="3"/>
    </row>
    <row r="69" spans="1:28" ht="18.75" customHeight="1" x14ac:dyDescent="0.2">
      <c r="A69" s="21"/>
      <c r="B69" s="831"/>
      <c r="C69" s="832"/>
      <c r="D69" s="833"/>
      <c r="E69" s="834"/>
      <c r="F69" s="767"/>
      <c r="G69" s="830" t="s">
        <v>593</v>
      </c>
      <c r="H69" s="830"/>
      <c r="I69" s="830"/>
      <c r="J69" s="830"/>
      <c r="K69" s="830"/>
      <c r="L69" s="830"/>
      <c r="M69" s="830"/>
      <c r="N69" s="830"/>
      <c r="O69" s="12" t="s">
        <v>90</v>
      </c>
      <c r="P69" s="778" t="s">
        <v>11</v>
      </c>
      <c r="Q69" s="779">
        <v>1</v>
      </c>
      <c r="R69" s="780">
        <v>2</v>
      </c>
      <c r="S69" s="781">
        <v>90044</v>
      </c>
      <c r="T69" s="778" t="s">
        <v>1</v>
      </c>
      <c r="U69" s="778" t="s">
        <v>1</v>
      </c>
      <c r="V69" s="782" t="s">
        <v>1</v>
      </c>
      <c r="W69" s="760"/>
      <c r="X69" s="783">
        <f t="shared" si="8"/>
        <v>30000</v>
      </c>
      <c r="Y69" s="783">
        <f t="shared" si="8"/>
        <v>30000</v>
      </c>
      <c r="Z69" s="784">
        <f t="shared" si="8"/>
        <v>50000</v>
      </c>
      <c r="AA69" s="8"/>
      <c r="AB69" s="3"/>
    </row>
    <row r="70" spans="1:28" ht="15" customHeight="1" x14ac:dyDescent="0.2">
      <c r="A70" s="21"/>
      <c r="B70" s="777" t="s">
        <v>98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12" t="s">
        <v>90</v>
      </c>
      <c r="P70" s="778" t="s">
        <v>11</v>
      </c>
      <c r="Q70" s="779">
        <v>1</v>
      </c>
      <c r="R70" s="780">
        <v>2</v>
      </c>
      <c r="S70" s="781">
        <v>90044</v>
      </c>
      <c r="T70" s="778">
        <v>4</v>
      </c>
      <c r="U70" s="778">
        <v>12</v>
      </c>
      <c r="V70" s="782" t="s">
        <v>1</v>
      </c>
      <c r="W70" s="760"/>
      <c r="X70" s="783">
        <f>X71</f>
        <v>30000</v>
      </c>
      <c r="Y70" s="783">
        <f>Y71</f>
        <v>30000</v>
      </c>
      <c r="Z70" s="784">
        <f>Z71</f>
        <v>50000</v>
      </c>
      <c r="AA70" s="8"/>
      <c r="AB70" s="3"/>
    </row>
    <row r="71" spans="1:28" ht="30.75" customHeight="1" x14ac:dyDescent="0.2">
      <c r="A71" s="21"/>
      <c r="B71" s="785" t="s">
        <v>57</v>
      </c>
      <c r="C71" s="785"/>
      <c r="D71" s="785"/>
      <c r="E71" s="785"/>
      <c r="F71" s="785"/>
      <c r="G71" s="785"/>
      <c r="H71" s="785"/>
      <c r="I71" s="785"/>
      <c r="J71" s="785"/>
      <c r="K71" s="785"/>
      <c r="L71" s="785"/>
      <c r="M71" s="785"/>
      <c r="N71" s="785"/>
      <c r="O71" s="12" t="s">
        <v>90</v>
      </c>
      <c r="P71" s="786" t="s">
        <v>11</v>
      </c>
      <c r="Q71" s="787">
        <v>1</v>
      </c>
      <c r="R71" s="788">
        <v>2</v>
      </c>
      <c r="S71" s="789">
        <v>90044</v>
      </c>
      <c r="T71" s="786">
        <v>4</v>
      </c>
      <c r="U71" s="786">
        <v>12</v>
      </c>
      <c r="V71" s="790">
        <v>240</v>
      </c>
      <c r="W71" s="760"/>
      <c r="X71" s="791">
        <v>30000</v>
      </c>
      <c r="Y71" s="791">
        <v>30000</v>
      </c>
      <c r="Z71" s="792">
        <v>50000</v>
      </c>
      <c r="AA71" s="8"/>
      <c r="AB71" s="3"/>
    </row>
    <row r="72" spans="1:28" ht="15" customHeight="1" x14ac:dyDescent="0.2">
      <c r="A72" s="21"/>
      <c r="B72" s="801"/>
      <c r="C72" s="808"/>
      <c r="D72" s="819"/>
      <c r="E72" s="835" t="s">
        <v>86</v>
      </c>
      <c r="F72" s="836"/>
      <c r="G72" s="836"/>
      <c r="H72" s="836"/>
      <c r="I72" s="836"/>
      <c r="J72" s="836"/>
      <c r="K72" s="836"/>
      <c r="L72" s="836"/>
      <c r="M72" s="836"/>
      <c r="N72" s="836"/>
      <c r="O72" s="12" t="s">
        <v>85</v>
      </c>
      <c r="P72" s="837" t="s">
        <v>11</v>
      </c>
      <c r="Q72" s="838" t="s">
        <v>80</v>
      </c>
      <c r="R72" s="839" t="s">
        <v>5</v>
      </c>
      <c r="S72" s="840" t="s">
        <v>4</v>
      </c>
      <c r="T72" s="837" t="s">
        <v>1</v>
      </c>
      <c r="U72" s="837" t="s">
        <v>1</v>
      </c>
      <c r="V72" s="841" t="s">
        <v>1</v>
      </c>
      <c r="W72" s="760"/>
      <c r="X72" s="783">
        <f t="shared" ref="X72:Z74" si="9">X73</f>
        <v>3547.8</v>
      </c>
      <c r="Y72" s="783">
        <f t="shared" si="9"/>
        <v>3500</v>
      </c>
      <c r="Z72" s="784">
        <f t="shared" si="9"/>
        <v>3500</v>
      </c>
      <c r="AA72" s="8"/>
      <c r="AB72" s="3"/>
    </row>
    <row r="73" spans="1:28" ht="28.5" customHeight="1" x14ac:dyDescent="0.2">
      <c r="A73" s="21"/>
      <c r="B73" s="803"/>
      <c r="C73" s="818"/>
      <c r="D73" s="827"/>
      <c r="E73" s="828"/>
      <c r="F73" s="829" t="s">
        <v>84</v>
      </c>
      <c r="G73" s="830"/>
      <c r="H73" s="830"/>
      <c r="I73" s="830"/>
      <c r="J73" s="830"/>
      <c r="K73" s="830"/>
      <c r="L73" s="830"/>
      <c r="M73" s="830"/>
      <c r="N73" s="830"/>
      <c r="O73" s="12" t="s">
        <v>83</v>
      </c>
      <c r="P73" s="778" t="s">
        <v>11</v>
      </c>
      <c r="Q73" s="779" t="s">
        <v>80</v>
      </c>
      <c r="R73" s="780" t="s">
        <v>79</v>
      </c>
      <c r="S73" s="781" t="s">
        <v>4</v>
      </c>
      <c r="T73" s="778" t="s">
        <v>1</v>
      </c>
      <c r="U73" s="778" t="s">
        <v>1</v>
      </c>
      <c r="V73" s="782" t="s">
        <v>1</v>
      </c>
      <c r="W73" s="760"/>
      <c r="X73" s="783">
        <f t="shared" si="9"/>
        <v>3547.8</v>
      </c>
      <c r="Y73" s="783">
        <f t="shared" si="9"/>
        <v>3500</v>
      </c>
      <c r="Z73" s="784">
        <f t="shared" si="9"/>
        <v>3500</v>
      </c>
      <c r="AA73" s="8"/>
      <c r="AB73" s="3"/>
    </row>
    <row r="74" spans="1:28" ht="15" customHeight="1" x14ac:dyDescent="0.2">
      <c r="A74" s="21"/>
      <c r="B74" s="831"/>
      <c r="C74" s="832"/>
      <c r="D74" s="833"/>
      <c r="E74" s="834"/>
      <c r="F74" s="767"/>
      <c r="G74" s="830" t="s">
        <v>82</v>
      </c>
      <c r="H74" s="830"/>
      <c r="I74" s="830"/>
      <c r="J74" s="830"/>
      <c r="K74" s="830"/>
      <c r="L74" s="830"/>
      <c r="M74" s="830"/>
      <c r="N74" s="830"/>
      <c r="O74" s="12" t="s">
        <v>81</v>
      </c>
      <c r="P74" s="778" t="s">
        <v>11</v>
      </c>
      <c r="Q74" s="779" t="s">
        <v>80</v>
      </c>
      <c r="R74" s="780" t="s">
        <v>79</v>
      </c>
      <c r="S74" s="781" t="s">
        <v>78</v>
      </c>
      <c r="T74" s="778" t="s">
        <v>1</v>
      </c>
      <c r="U74" s="778" t="s">
        <v>1</v>
      </c>
      <c r="V74" s="782" t="s">
        <v>1</v>
      </c>
      <c r="W74" s="760"/>
      <c r="X74" s="783">
        <f t="shared" si="9"/>
        <v>3547.8</v>
      </c>
      <c r="Y74" s="783">
        <f t="shared" si="9"/>
        <v>3500</v>
      </c>
      <c r="Z74" s="784">
        <f t="shared" si="9"/>
        <v>3500</v>
      </c>
      <c r="AA74" s="8"/>
      <c r="AB74" s="3"/>
    </row>
    <row r="75" spans="1:28" ht="15" customHeight="1" x14ac:dyDescent="0.2">
      <c r="A75" s="21"/>
      <c r="B75" s="777" t="s">
        <v>87</v>
      </c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777"/>
      <c r="O75" s="12" t="s">
        <v>81</v>
      </c>
      <c r="P75" s="778" t="s">
        <v>11</v>
      </c>
      <c r="Q75" s="779" t="s">
        <v>80</v>
      </c>
      <c r="R75" s="780" t="s">
        <v>79</v>
      </c>
      <c r="S75" s="781" t="s">
        <v>78</v>
      </c>
      <c r="T75" s="778">
        <v>5</v>
      </c>
      <c r="U75" s="778">
        <v>1</v>
      </c>
      <c r="V75" s="782" t="s">
        <v>1</v>
      </c>
      <c r="W75" s="760"/>
      <c r="X75" s="783">
        <f>X76</f>
        <v>3547.8</v>
      </c>
      <c r="Y75" s="783">
        <f>Y76</f>
        <v>3500</v>
      </c>
      <c r="Z75" s="784">
        <f>Z76</f>
        <v>3500</v>
      </c>
      <c r="AA75" s="8"/>
      <c r="AB75" s="3"/>
    </row>
    <row r="76" spans="1:28" ht="29.25" customHeight="1" x14ac:dyDescent="0.2">
      <c r="A76" s="21"/>
      <c r="B76" s="785" t="s">
        <v>57</v>
      </c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12" t="s">
        <v>81</v>
      </c>
      <c r="P76" s="786" t="s">
        <v>11</v>
      </c>
      <c r="Q76" s="787" t="s">
        <v>80</v>
      </c>
      <c r="R76" s="788" t="s">
        <v>79</v>
      </c>
      <c r="S76" s="789" t="s">
        <v>78</v>
      </c>
      <c r="T76" s="786">
        <v>5</v>
      </c>
      <c r="U76" s="786">
        <v>1</v>
      </c>
      <c r="V76" s="790" t="s">
        <v>52</v>
      </c>
      <c r="W76" s="760"/>
      <c r="X76" s="791">
        <v>3547.8</v>
      </c>
      <c r="Y76" s="791">
        <v>3500</v>
      </c>
      <c r="Z76" s="792">
        <v>3500</v>
      </c>
      <c r="AA76" s="8"/>
      <c r="AB76" s="3"/>
    </row>
    <row r="77" spans="1:28" ht="28.5" customHeight="1" x14ac:dyDescent="0.2">
      <c r="A77" s="21"/>
      <c r="B77" s="801"/>
      <c r="C77" s="808"/>
      <c r="D77" s="819"/>
      <c r="E77" s="835" t="s">
        <v>76</v>
      </c>
      <c r="F77" s="836"/>
      <c r="G77" s="836"/>
      <c r="H77" s="836"/>
      <c r="I77" s="836"/>
      <c r="J77" s="836"/>
      <c r="K77" s="836"/>
      <c r="L77" s="836"/>
      <c r="M77" s="836"/>
      <c r="N77" s="836"/>
      <c r="O77" s="12" t="s">
        <v>75</v>
      </c>
      <c r="P77" s="837" t="s">
        <v>11</v>
      </c>
      <c r="Q77" s="838" t="s">
        <v>70</v>
      </c>
      <c r="R77" s="839" t="s">
        <v>5</v>
      </c>
      <c r="S77" s="840" t="s">
        <v>4</v>
      </c>
      <c r="T77" s="837" t="s">
        <v>1</v>
      </c>
      <c r="U77" s="837" t="s">
        <v>1</v>
      </c>
      <c r="V77" s="841" t="s">
        <v>1</v>
      </c>
      <c r="W77" s="760"/>
      <c r="X77" s="783">
        <f t="shared" ref="X77:Z79" si="10">X78</f>
        <v>1132896.5</v>
      </c>
      <c r="Y77" s="783">
        <f t="shared" si="10"/>
        <v>706100</v>
      </c>
      <c r="Z77" s="784">
        <f t="shared" si="10"/>
        <v>706100</v>
      </c>
      <c r="AA77" s="8"/>
      <c r="AB77" s="3"/>
    </row>
    <row r="78" spans="1:28" ht="29.25" customHeight="1" x14ac:dyDescent="0.2">
      <c r="A78" s="21"/>
      <c r="B78" s="803"/>
      <c r="C78" s="818"/>
      <c r="D78" s="827"/>
      <c r="E78" s="828"/>
      <c r="F78" s="829" t="s">
        <v>74</v>
      </c>
      <c r="G78" s="830"/>
      <c r="H78" s="830"/>
      <c r="I78" s="830"/>
      <c r="J78" s="830"/>
      <c r="K78" s="830"/>
      <c r="L78" s="830"/>
      <c r="M78" s="830"/>
      <c r="N78" s="830"/>
      <c r="O78" s="12" t="s">
        <v>73</v>
      </c>
      <c r="P78" s="778" t="s">
        <v>11</v>
      </c>
      <c r="Q78" s="779" t="s">
        <v>70</v>
      </c>
      <c r="R78" s="780" t="s">
        <v>54</v>
      </c>
      <c r="S78" s="781" t="s">
        <v>4</v>
      </c>
      <c r="T78" s="778" t="s">
        <v>1</v>
      </c>
      <c r="U78" s="778" t="s">
        <v>1</v>
      </c>
      <c r="V78" s="782" t="s">
        <v>1</v>
      </c>
      <c r="W78" s="760"/>
      <c r="X78" s="783">
        <f t="shared" si="10"/>
        <v>1132896.5</v>
      </c>
      <c r="Y78" s="783">
        <f t="shared" si="10"/>
        <v>706100</v>
      </c>
      <c r="Z78" s="784">
        <f t="shared" si="10"/>
        <v>706100</v>
      </c>
      <c r="AA78" s="8"/>
      <c r="AB78" s="3"/>
    </row>
    <row r="79" spans="1:28" ht="15" customHeight="1" x14ac:dyDescent="0.2">
      <c r="A79" s="21"/>
      <c r="B79" s="831"/>
      <c r="C79" s="832"/>
      <c r="D79" s="833"/>
      <c r="E79" s="834"/>
      <c r="F79" s="767"/>
      <c r="G79" s="830" t="s">
        <v>72</v>
      </c>
      <c r="H79" s="830"/>
      <c r="I79" s="830"/>
      <c r="J79" s="830"/>
      <c r="K79" s="830"/>
      <c r="L79" s="830"/>
      <c r="M79" s="830"/>
      <c r="N79" s="830"/>
      <c r="O79" s="12" t="s">
        <v>71</v>
      </c>
      <c r="P79" s="778" t="s">
        <v>11</v>
      </c>
      <c r="Q79" s="779" t="s">
        <v>70</v>
      </c>
      <c r="R79" s="780" t="s">
        <v>54</v>
      </c>
      <c r="S79" s="781" t="s">
        <v>69</v>
      </c>
      <c r="T79" s="778" t="s">
        <v>1</v>
      </c>
      <c r="U79" s="778" t="s">
        <v>1</v>
      </c>
      <c r="V79" s="782" t="s">
        <v>1</v>
      </c>
      <c r="W79" s="760"/>
      <c r="X79" s="783">
        <f t="shared" si="10"/>
        <v>1132896.5</v>
      </c>
      <c r="Y79" s="783">
        <f t="shared" si="10"/>
        <v>706100</v>
      </c>
      <c r="Z79" s="784">
        <f t="shared" si="10"/>
        <v>706100</v>
      </c>
      <c r="AA79" s="8"/>
      <c r="AB79" s="3"/>
    </row>
    <row r="80" spans="1:28" ht="15" customHeight="1" x14ac:dyDescent="0.2">
      <c r="A80" s="21"/>
      <c r="B80" s="777" t="s">
        <v>77</v>
      </c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7"/>
      <c r="O80" s="12" t="s">
        <v>71</v>
      </c>
      <c r="P80" s="778" t="s">
        <v>11</v>
      </c>
      <c r="Q80" s="779" t="s">
        <v>70</v>
      </c>
      <c r="R80" s="780" t="s">
        <v>54</v>
      </c>
      <c r="S80" s="781" t="s">
        <v>69</v>
      </c>
      <c r="T80" s="778">
        <v>5</v>
      </c>
      <c r="U80" s="778">
        <v>2</v>
      </c>
      <c r="V80" s="782" t="s">
        <v>1</v>
      </c>
      <c r="W80" s="760"/>
      <c r="X80" s="783">
        <f>X81</f>
        <v>1132896.5</v>
      </c>
      <c r="Y80" s="783">
        <f>Y81</f>
        <v>706100</v>
      </c>
      <c r="Z80" s="784">
        <f>Z81</f>
        <v>706100</v>
      </c>
      <c r="AA80" s="8"/>
      <c r="AB80" s="3"/>
    </row>
    <row r="81" spans="1:28" ht="29.25" customHeight="1" x14ac:dyDescent="0.2">
      <c r="A81" s="21"/>
      <c r="B81" s="785" t="s">
        <v>57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785"/>
      <c r="N81" s="785"/>
      <c r="O81" s="12" t="s">
        <v>71</v>
      </c>
      <c r="P81" s="786" t="s">
        <v>11</v>
      </c>
      <c r="Q81" s="787" t="s">
        <v>70</v>
      </c>
      <c r="R81" s="788" t="s">
        <v>54</v>
      </c>
      <c r="S81" s="789" t="s">
        <v>69</v>
      </c>
      <c r="T81" s="786">
        <v>5</v>
      </c>
      <c r="U81" s="786">
        <v>2</v>
      </c>
      <c r="V81" s="790" t="s">
        <v>52</v>
      </c>
      <c r="W81" s="760"/>
      <c r="X81" s="791">
        <v>1132896.5</v>
      </c>
      <c r="Y81" s="791">
        <v>706100</v>
      </c>
      <c r="Z81" s="792">
        <v>706100</v>
      </c>
      <c r="AA81" s="8"/>
      <c r="AB81" s="3"/>
    </row>
    <row r="82" spans="1:28" ht="30" customHeight="1" x14ac:dyDescent="0.2">
      <c r="A82" s="21"/>
      <c r="B82" s="801"/>
      <c r="C82" s="808"/>
      <c r="D82" s="819"/>
      <c r="E82" s="835" t="s">
        <v>67</v>
      </c>
      <c r="F82" s="836"/>
      <c r="G82" s="836"/>
      <c r="H82" s="836"/>
      <c r="I82" s="836"/>
      <c r="J82" s="836"/>
      <c r="K82" s="836"/>
      <c r="L82" s="836"/>
      <c r="M82" s="836"/>
      <c r="N82" s="836"/>
      <c r="O82" s="12" t="s">
        <v>66</v>
      </c>
      <c r="P82" s="837" t="s">
        <v>11</v>
      </c>
      <c r="Q82" s="838" t="s">
        <v>55</v>
      </c>
      <c r="R82" s="839" t="s">
        <v>5</v>
      </c>
      <c r="S82" s="840" t="s">
        <v>4</v>
      </c>
      <c r="T82" s="837" t="s">
        <v>1</v>
      </c>
      <c r="U82" s="837" t="s">
        <v>1</v>
      </c>
      <c r="V82" s="841" t="s">
        <v>1</v>
      </c>
      <c r="W82" s="760"/>
      <c r="X82" s="783">
        <f>X83+X87</f>
        <v>1861539</v>
      </c>
      <c r="Y82" s="783">
        <f>Y83+Y87</f>
        <v>1857945</v>
      </c>
      <c r="Z82" s="784">
        <f>Z83+Z87</f>
        <v>2215883</v>
      </c>
      <c r="AA82" s="8"/>
      <c r="AB82" s="3"/>
    </row>
    <row r="83" spans="1:28" ht="26.25" customHeight="1" x14ac:dyDescent="0.2">
      <c r="A83" s="21"/>
      <c r="B83" s="803"/>
      <c r="C83" s="818"/>
      <c r="D83" s="827"/>
      <c r="E83" s="828"/>
      <c r="F83" s="829" t="s">
        <v>65</v>
      </c>
      <c r="G83" s="830"/>
      <c r="H83" s="830"/>
      <c r="I83" s="830"/>
      <c r="J83" s="830"/>
      <c r="K83" s="830"/>
      <c r="L83" s="830"/>
      <c r="M83" s="830"/>
      <c r="N83" s="830"/>
      <c r="O83" s="12" t="s">
        <v>64</v>
      </c>
      <c r="P83" s="778" t="s">
        <v>11</v>
      </c>
      <c r="Q83" s="779" t="s">
        <v>55</v>
      </c>
      <c r="R83" s="780" t="s">
        <v>9</v>
      </c>
      <c r="S83" s="781" t="s">
        <v>4</v>
      </c>
      <c r="T83" s="778" t="s">
        <v>1</v>
      </c>
      <c r="U83" s="778" t="s">
        <v>1</v>
      </c>
      <c r="V83" s="782" t="s">
        <v>1</v>
      </c>
      <c r="W83" s="760"/>
      <c r="X83" s="783">
        <f t="shared" ref="X83:Z84" si="11">X84</f>
        <v>0</v>
      </c>
      <c r="Y83" s="783">
        <f t="shared" si="11"/>
        <v>0</v>
      </c>
      <c r="Z83" s="784">
        <f t="shared" si="11"/>
        <v>0</v>
      </c>
      <c r="AA83" s="8"/>
      <c r="AB83" s="3"/>
    </row>
    <row r="84" spans="1:28" ht="15" customHeight="1" x14ac:dyDescent="0.2">
      <c r="A84" s="21"/>
      <c r="B84" s="831"/>
      <c r="C84" s="832"/>
      <c r="D84" s="833"/>
      <c r="E84" s="834"/>
      <c r="F84" s="767"/>
      <c r="G84" s="830" t="s">
        <v>63</v>
      </c>
      <c r="H84" s="830"/>
      <c r="I84" s="830"/>
      <c r="J84" s="830"/>
      <c r="K84" s="830"/>
      <c r="L84" s="830"/>
      <c r="M84" s="830"/>
      <c r="N84" s="830"/>
      <c r="O84" s="12" t="s">
        <v>62</v>
      </c>
      <c r="P84" s="778" t="s">
        <v>11</v>
      </c>
      <c r="Q84" s="779" t="s">
        <v>55</v>
      </c>
      <c r="R84" s="780" t="s">
        <v>9</v>
      </c>
      <c r="S84" s="781" t="s">
        <v>61</v>
      </c>
      <c r="T84" s="778" t="s">
        <v>1</v>
      </c>
      <c r="U84" s="778" t="s">
        <v>1</v>
      </c>
      <c r="V84" s="782" t="s">
        <v>1</v>
      </c>
      <c r="W84" s="760"/>
      <c r="X84" s="783">
        <f t="shared" si="11"/>
        <v>0</v>
      </c>
      <c r="Y84" s="783">
        <f t="shared" si="11"/>
        <v>0</v>
      </c>
      <c r="Z84" s="784">
        <f t="shared" si="11"/>
        <v>0</v>
      </c>
      <c r="AA84" s="8"/>
      <c r="AB84" s="3"/>
    </row>
    <row r="85" spans="1:28" ht="15" customHeight="1" x14ac:dyDescent="0.2">
      <c r="A85" s="21"/>
      <c r="B85" s="777" t="s">
        <v>68</v>
      </c>
      <c r="C85" s="777"/>
      <c r="D85" s="777"/>
      <c r="E85" s="777"/>
      <c r="F85" s="777"/>
      <c r="G85" s="777"/>
      <c r="H85" s="777"/>
      <c r="I85" s="777"/>
      <c r="J85" s="777"/>
      <c r="K85" s="777"/>
      <c r="L85" s="777"/>
      <c r="M85" s="777"/>
      <c r="N85" s="777"/>
      <c r="O85" s="12" t="s">
        <v>62</v>
      </c>
      <c r="P85" s="778" t="s">
        <v>11</v>
      </c>
      <c r="Q85" s="779" t="s">
        <v>55</v>
      </c>
      <c r="R85" s="780" t="s">
        <v>9</v>
      </c>
      <c r="S85" s="781" t="s">
        <v>61</v>
      </c>
      <c r="T85" s="778">
        <v>5</v>
      </c>
      <c r="U85" s="778">
        <v>3</v>
      </c>
      <c r="V85" s="782" t="s">
        <v>1</v>
      </c>
      <c r="W85" s="760"/>
      <c r="X85" s="783">
        <f>X86</f>
        <v>0</v>
      </c>
      <c r="Y85" s="783">
        <f>Y86</f>
        <v>0</v>
      </c>
      <c r="Z85" s="784">
        <f>Z86</f>
        <v>0</v>
      </c>
      <c r="AA85" s="8"/>
      <c r="AB85" s="3"/>
    </row>
    <row r="86" spans="1:28" ht="29.25" customHeight="1" x14ac:dyDescent="0.2">
      <c r="A86" s="21"/>
      <c r="B86" s="785" t="s">
        <v>57</v>
      </c>
      <c r="C86" s="785"/>
      <c r="D86" s="785"/>
      <c r="E86" s="785"/>
      <c r="F86" s="785"/>
      <c r="G86" s="785"/>
      <c r="H86" s="785"/>
      <c r="I86" s="785"/>
      <c r="J86" s="785"/>
      <c r="K86" s="785"/>
      <c r="L86" s="785"/>
      <c r="M86" s="785"/>
      <c r="N86" s="785"/>
      <c r="O86" s="12" t="s">
        <v>62</v>
      </c>
      <c r="P86" s="786" t="s">
        <v>11</v>
      </c>
      <c r="Q86" s="787" t="s">
        <v>55</v>
      </c>
      <c r="R86" s="788" t="s">
        <v>9</v>
      </c>
      <c r="S86" s="789" t="s">
        <v>61</v>
      </c>
      <c r="T86" s="786">
        <v>5</v>
      </c>
      <c r="U86" s="786">
        <v>3</v>
      </c>
      <c r="V86" s="790" t="s">
        <v>52</v>
      </c>
      <c r="W86" s="760"/>
      <c r="X86" s="791"/>
      <c r="Y86" s="791"/>
      <c r="Z86" s="792"/>
      <c r="AA86" s="8"/>
      <c r="AB86" s="3"/>
    </row>
    <row r="87" spans="1:28" ht="15" customHeight="1" x14ac:dyDescent="0.2">
      <c r="A87" s="21"/>
      <c r="B87" s="801"/>
      <c r="C87" s="808"/>
      <c r="D87" s="819"/>
      <c r="E87" s="828"/>
      <c r="F87" s="845" t="s">
        <v>60</v>
      </c>
      <c r="G87" s="768"/>
      <c r="H87" s="768"/>
      <c r="I87" s="768"/>
      <c r="J87" s="768"/>
      <c r="K87" s="768"/>
      <c r="L87" s="768"/>
      <c r="M87" s="768"/>
      <c r="N87" s="768"/>
      <c r="O87" s="12" t="s">
        <v>59</v>
      </c>
      <c r="P87" s="769" t="s">
        <v>11</v>
      </c>
      <c r="Q87" s="770" t="s">
        <v>55</v>
      </c>
      <c r="R87" s="771" t="s">
        <v>54</v>
      </c>
      <c r="S87" s="772" t="s">
        <v>4</v>
      </c>
      <c r="T87" s="769" t="s">
        <v>1</v>
      </c>
      <c r="U87" s="769" t="s">
        <v>1</v>
      </c>
      <c r="V87" s="773" t="s">
        <v>1</v>
      </c>
      <c r="W87" s="760"/>
      <c r="X87" s="783">
        <f t="shared" ref="X87:Z88" si="12">X88</f>
        <v>1861539</v>
      </c>
      <c r="Y87" s="783">
        <f t="shared" si="12"/>
        <v>1857945</v>
      </c>
      <c r="Z87" s="784">
        <f t="shared" si="12"/>
        <v>2215883</v>
      </c>
      <c r="AA87" s="8"/>
      <c r="AB87" s="3"/>
    </row>
    <row r="88" spans="1:28" ht="15" customHeight="1" x14ac:dyDescent="0.2">
      <c r="A88" s="21"/>
      <c r="B88" s="831"/>
      <c r="C88" s="832"/>
      <c r="D88" s="833"/>
      <c r="E88" s="834"/>
      <c r="F88" s="767"/>
      <c r="G88" s="830" t="s">
        <v>58</v>
      </c>
      <c r="H88" s="830"/>
      <c r="I88" s="830"/>
      <c r="J88" s="830"/>
      <c r="K88" s="830"/>
      <c r="L88" s="830"/>
      <c r="M88" s="830"/>
      <c r="N88" s="830"/>
      <c r="O88" s="12" t="s">
        <v>56</v>
      </c>
      <c r="P88" s="778" t="s">
        <v>11</v>
      </c>
      <c r="Q88" s="779" t="s">
        <v>55</v>
      </c>
      <c r="R88" s="780" t="s">
        <v>54</v>
      </c>
      <c r="S88" s="781" t="s">
        <v>53</v>
      </c>
      <c r="T88" s="778" t="s">
        <v>1</v>
      </c>
      <c r="U88" s="778" t="s">
        <v>1</v>
      </c>
      <c r="V88" s="782" t="s">
        <v>1</v>
      </c>
      <c r="W88" s="760"/>
      <c r="X88" s="783">
        <f t="shared" si="12"/>
        <v>1861539</v>
      </c>
      <c r="Y88" s="783">
        <f t="shared" si="12"/>
        <v>1857945</v>
      </c>
      <c r="Z88" s="784">
        <f t="shared" si="12"/>
        <v>2215883</v>
      </c>
      <c r="AA88" s="8"/>
      <c r="AB88" s="3"/>
    </row>
    <row r="89" spans="1:28" ht="15" customHeight="1" x14ac:dyDescent="0.2">
      <c r="A89" s="21"/>
      <c r="B89" s="777" t="s">
        <v>68</v>
      </c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12" t="s">
        <v>56</v>
      </c>
      <c r="P89" s="778" t="s">
        <v>11</v>
      </c>
      <c r="Q89" s="779" t="s">
        <v>55</v>
      </c>
      <c r="R89" s="780" t="s">
        <v>54</v>
      </c>
      <c r="S89" s="781" t="s">
        <v>53</v>
      </c>
      <c r="T89" s="778">
        <v>5</v>
      </c>
      <c r="U89" s="778">
        <v>3</v>
      </c>
      <c r="V89" s="782" t="s">
        <v>1</v>
      </c>
      <c r="W89" s="760"/>
      <c r="X89" s="783">
        <f>X90</f>
        <v>1861539</v>
      </c>
      <c r="Y89" s="783">
        <f>Y90</f>
        <v>1857945</v>
      </c>
      <c r="Z89" s="784">
        <f>Z90</f>
        <v>2215883</v>
      </c>
      <c r="AA89" s="8"/>
      <c r="AB89" s="3"/>
    </row>
    <row r="90" spans="1:28" ht="29.25" customHeight="1" x14ac:dyDescent="0.2">
      <c r="A90" s="21"/>
      <c r="B90" s="785" t="s">
        <v>57</v>
      </c>
      <c r="C90" s="785"/>
      <c r="D90" s="785"/>
      <c r="E90" s="785"/>
      <c r="F90" s="785"/>
      <c r="G90" s="785"/>
      <c r="H90" s="785"/>
      <c r="I90" s="785"/>
      <c r="J90" s="785"/>
      <c r="K90" s="785"/>
      <c r="L90" s="785"/>
      <c r="M90" s="785"/>
      <c r="N90" s="785"/>
      <c r="O90" s="12" t="s">
        <v>56</v>
      </c>
      <c r="P90" s="786" t="s">
        <v>11</v>
      </c>
      <c r="Q90" s="787" t="s">
        <v>55</v>
      </c>
      <c r="R90" s="788" t="s">
        <v>54</v>
      </c>
      <c r="S90" s="789" t="s">
        <v>53</v>
      </c>
      <c r="T90" s="786">
        <v>5</v>
      </c>
      <c r="U90" s="786">
        <v>3</v>
      </c>
      <c r="V90" s="790" t="s">
        <v>52</v>
      </c>
      <c r="W90" s="760"/>
      <c r="X90" s="791">
        <v>1861539</v>
      </c>
      <c r="Y90" s="791">
        <v>1857945</v>
      </c>
      <c r="Z90" s="792">
        <v>2215883</v>
      </c>
      <c r="AA90" s="8"/>
      <c r="AB90" s="3"/>
    </row>
    <row r="91" spans="1:28" ht="15" customHeight="1" x14ac:dyDescent="0.2">
      <c r="A91" s="21"/>
      <c r="B91" s="801"/>
      <c r="C91" s="808"/>
      <c r="D91" s="819"/>
      <c r="E91" s="835" t="s">
        <v>121</v>
      </c>
      <c r="F91" s="836"/>
      <c r="G91" s="836"/>
      <c r="H91" s="836"/>
      <c r="I91" s="836"/>
      <c r="J91" s="836"/>
      <c r="K91" s="836"/>
      <c r="L91" s="836"/>
      <c r="M91" s="836"/>
      <c r="N91" s="836"/>
      <c r="O91" s="12" t="s">
        <v>120</v>
      </c>
      <c r="P91" s="837" t="s">
        <v>11</v>
      </c>
      <c r="Q91" s="838" t="s">
        <v>2</v>
      </c>
      <c r="R91" s="839" t="s">
        <v>5</v>
      </c>
      <c r="S91" s="840" t="s">
        <v>4</v>
      </c>
      <c r="T91" s="837" t="s">
        <v>1</v>
      </c>
      <c r="U91" s="837" t="s">
        <v>1</v>
      </c>
      <c r="V91" s="841" t="s">
        <v>1</v>
      </c>
      <c r="W91" s="760"/>
      <c r="X91" s="856">
        <f t="shared" ref="X91:Z94" si="13">X92</f>
        <v>370000</v>
      </c>
      <c r="Y91" s="856">
        <f t="shared" si="13"/>
        <v>104700</v>
      </c>
      <c r="Z91" s="857">
        <f t="shared" si="13"/>
        <v>120430</v>
      </c>
      <c r="AA91" s="8"/>
      <c r="AB91" s="3"/>
    </row>
    <row r="92" spans="1:28" ht="33" customHeight="1" x14ac:dyDescent="0.2">
      <c r="A92" s="21"/>
      <c r="B92" s="803"/>
      <c r="C92" s="818"/>
      <c r="D92" s="827"/>
      <c r="E92" s="828"/>
      <c r="F92" s="829" t="s">
        <v>119</v>
      </c>
      <c r="G92" s="830"/>
      <c r="H92" s="830"/>
      <c r="I92" s="830"/>
      <c r="J92" s="830"/>
      <c r="K92" s="830"/>
      <c r="L92" s="830"/>
      <c r="M92" s="830"/>
      <c r="N92" s="830"/>
      <c r="O92" s="12" t="s">
        <v>118</v>
      </c>
      <c r="P92" s="778" t="s">
        <v>11</v>
      </c>
      <c r="Q92" s="779" t="s">
        <v>2</v>
      </c>
      <c r="R92" s="780" t="s">
        <v>9</v>
      </c>
      <c r="S92" s="781" t="s">
        <v>4</v>
      </c>
      <c r="T92" s="778" t="s">
        <v>1</v>
      </c>
      <c r="U92" s="778" t="s">
        <v>1</v>
      </c>
      <c r="V92" s="782" t="s">
        <v>1</v>
      </c>
      <c r="W92" s="760"/>
      <c r="X92" s="783">
        <f t="shared" si="13"/>
        <v>370000</v>
      </c>
      <c r="Y92" s="783">
        <f t="shared" si="13"/>
        <v>104700</v>
      </c>
      <c r="Z92" s="784">
        <f t="shared" si="13"/>
        <v>120430</v>
      </c>
      <c r="AA92" s="8"/>
      <c r="AB92" s="3"/>
    </row>
    <row r="93" spans="1:28" ht="29.25" customHeight="1" x14ac:dyDescent="0.2">
      <c r="A93" s="21"/>
      <c r="B93" s="831"/>
      <c r="C93" s="832"/>
      <c r="D93" s="833"/>
      <c r="E93" s="834"/>
      <c r="F93" s="767"/>
      <c r="G93" s="830" t="s">
        <v>117</v>
      </c>
      <c r="H93" s="830"/>
      <c r="I93" s="830"/>
      <c r="J93" s="830"/>
      <c r="K93" s="830"/>
      <c r="L93" s="830"/>
      <c r="M93" s="830"/>
      <c r="N93" s="830"/>
      <c r="O93" s="12" t="s">
        <v>116</v>
      </c>
      <c r="P93" s="778" t="s">
        <v>11</v>
      </c>
      <c r="Q93" s="779" t="s">
        <v>2</v>
      </c>
      <c r="R93" s="780" t="s">
        <v>9</v>
      </c>
      <c r="S93" s="781" t="s">
        <v>115</v>
      </c>
      <c r="T93" s="778" t="s">
        <v>1</v>
      </c>
      <c r="U93" s="778" t="s">
        <v>1</v>
      </c>
      <c r="V93" s="782" t="s">
        <v>1</v>
      </c>
      <c r="W93" s="760"/>
      <c r="X93" s="783">
        <f t="shared" si="13"/>
        <v>370000</v>
      </c>
      <c r="Y93" s="783">
        <f t="shared" si="13"/>
        <v>104700</v>
      </c>
      <c r="Z93" s="784">
        <f t="shared" si="13"/>
        <v>120430</v>
      </c>
      <c r="AA93" s="8"/>
      <c r="AB93" s="3"/>
    </row>
    <row r="94" spans="1:28" ht="15" customHeight="1" x14ac:dyDescent="0.2">
      <c r="A94" s="21"/>
      <c r="B94" s="777" t="s">
        <v>122</v>
      </c>
      <c r="C94" s="777"/>
      <c r="D94" s="777"/>
      <c r="E94" s="777"/>
      <c r="F94" s="777"/>
      <c r="G94" s="777"/>
      <c r="H94" s="777"/>
      <c r="I94" s="777"/>
      <c r="J94" s="777"/>
      <c r="K94" s="777"/>
      <c r="L94" s="777"/>
      <c r="M94" s="777"/>
      <c r="N94" s="777"/>
      <c r="O94" s="12" t="s">
        <v>116</v>
      </c>
      <c r="P94" s="778" t="s">
        <v>11</v>
      </c>
      <c r="Q94" s="779" t="s">
        <v>2</v>
      </c>
      <c r="R94" s="780" t="s">
        <v>9</v>
      </c>
      <c r="S94" s="781" t="s">
        <v>115</v>
      </c>
      <c r="T94" s="778">
        <v>3</v>
      </c>
      <c r="U94" s="778">
        <v>10</v>
      </c>
      <c r="V94" s="782" t="s">
        <v>1</v>
      </c>
      <c r="W94" s="760"/>
      <c r="X94" s="783">
        <f t="shared" si="13"/>
        <v>370000</v>
      </c>
      <c r="Y94" s="783">
        <f t="shared" si="13"/>
        <v>104700</v>
      </c>
      <c r="Z94" s="784">
        <f t="shared" si="13"/>
        <v>120430</v>
      </c>
      <c r="AA94" s="8"/>
      <c r="AB94" s="3"/>
    </row>
    <row r="95" spans="1:28" ht="29.25" customHeight="1" x14ac:dyDescent="0.2">
      <c r="A95" s="21"/>
      <c r="B95" s="785" t="s">
        <v>57</v>
      </c>
      <c r="C95" s="785"/>
      <c r="D95" s="785"/>
      <c r="E95" s="785"/>
      <c r="F95" s="785"/>
      <c r="G95" s="785"/>
      <c r="H95" s="785"/>
      <c r="I95" s="785"/>
      <c r="J95" s="785"/>
      <c r="K95" s="785"/>
      <c r="L95" s="785"/>
      <c r="M95" s="785"/>
      <c r="N95" s="785"/>
      <c r="O95" s="12" t="s">
        <v>116</v>
      </c>
      <c r="P95" s="786" t="s">
        <v>11</v>
      </c>
      <c r="Q95" s="787" t="s">
        <v>2</v>
      </c>
      <c r="R95" s="788" t="s">
        <v>9</v>
      </c>
      <c r="S95" s="789" t="s">
        <v>115</v>
      </c>
      <c r="T95" s="786">
        <v>3</v>
      </c>
      <c r="U95" s="786">
        <v>10</v>
      </c>
      <c r="V95" s="790" t="s">
        <v>52</v>
      </c>
      <c r="W95" s="760"/>
      <c r="X95" s="791">
        <v>370000</v>
      </c>
      <c r="Y95" s="791">
        <v>104700</v>
      </c>
      <c r="Z95" s="792">
        <v>120430</v>
      </c>
      <c r="AA95" s="8"/>
      <c r="AB95" s="3"/>
    </row>
    <row r="96" spans="1:28" ht="29.25" customHeight="1" x14ac:dyDescent="0.2">
      <c r="A96" s="21"/>
      <c r="B96" s="801"/>
      <c r="C96" s="808"/>
      <c r="D96" s="819"/>
      <c r="E96" s="835" t="s">
        <v>18</v>
      </c>
      <c r="F96" s="836"/>
      <c r="G96" s="836"/>
      <c r="H96" s="836"/>
      <c r="I96" s="836"/>
      <c r="J96" s="836"/>
      <c r="K96" s="836"/>
      <c r="L96" s="836"/>
      <c r="M96" s="836"/>
      <c r="N96" s="836"/>
      <c r="O96" s="12" t="s">
        <v>17</v>
      </c>
      <c r="P96" s="837" t="s">
        <v>11</v>
      </c>
      <c r="Q96" s="838" t="s">
        <v>10</v>
      </c>
      <c r="R96" s="839" t="s">
        <v>5</v>
      </c>
      <c r="S96" s="840" t="s">
        <v>4</v>
      </c>
      <c r="T96" s="837" t="s">
        <v>1</v>
      </c>
      <c r="U96" s="837" t="s">
        <v>1</v>
      </c>
      <c r="V96" s="841" t="s">
        <v>1</v>
      </c>
      <c r="W96" s="760"/>
      <c r="X96" s="856">
        <f t="shared" ref="X96:Z99" si="14">X97</f>
        <v>0</v>
      </c>
      <c r="Y96" s="856">
        <f t="shared" si="14"/>
        <v>0</v>
      </c>
      <c r="Z96" s="857">
        <f t="shared" si="14"/>
        <v>0</v>
      </c>
      <c r="AA96" s="8"/>
      <c r="AB96" s="3"/>
    </row>
    <row r="97" spans="1:33" ht="42.75" customHeight="1" x14ac:dyDescent="0.2">
      <c r="A97" s="21"/>
      <c r="B97" s="803"/>
      <c r="C97" s="818"/>
      <c r="D97" s="827"/>
      <c r="E97" s="828"/>
      <c r="F97" s="829" t="s">
        <v>16</v>
      </c>
      <c r="G97" s="830"/>
      <c r="H97" s="830"/>
      <c r="I97" s="830"/>
      <c r="J97" s="830"/>
      <c r="K97" s="830"/>
      <c r="L97" s="830"/>
      <c r="M97" s="830"/>
      <c r="N97" s="830"/>
      <c r="O97" s="12" t="s">
        <v>15</v>
      </c>
      <c r="P97" s="778" t="s">
        <v>11</v>
      </c>
      <c r="Q97" s="779" t="s">
        <v>10</v>
      </c>
      <c r="R97" s="780" t="s">
        <v>9</v>
      </c>
      <c r="S97" s="781" t="s">
        <v>4</v>
      </c>
      <c r="T97" s="778" t="s">
        <v>1</v>
      </c>
      <c r="U97" s="778" t="s">
        <v>1</v>
      </c>
      <c r="V97" s="782" t="s">
        <v>1</v>
      </c>
      <c r="W97" s="760"/>
      <c r="X97" s="783">
        <f t="shared" si="14"/>
        <v>0</v>
      </c>
      <c r="Y97" s="783">
        <f t="shared" si="14"/>
        <v>0</v>
      </c>
      <c r="Z97" s="784">
        <f t="shared" si="14"/>
        <v>0</v>
      </c>
      <c r="AA97" s="8"/>
      <c r="AB97" s="3"/>
    </row>
    <row r="98" spans="1:33" ht="28.5" customHeight="1" x14ac:dyDescent="0.2">
      <c r="A98" s="21"/>
      <c r="B98" s="831"/>
      <c r="C98" s="832"/>
      <c r="D98" s="833"/>
      <c r="E98" s="834"/>
      <c r="F98" s="767"/>
      <c r="G98" s="830" t="s">
        <v>14</v>
      </c>
      <c r="H98" s="830"/>
      <c r="I98" s="830"/>
      <c r="J98" s="830"/>
      <c r="K98" s="830"/>
      <c r="L98" s="830"/>
      <c r="M98" s="830"/>
      <c r="N98" s="830"/>
      <c r="O98" s="12" t="s">
        <v>12</v>
      </c>
      <c r="P98" s="778" t="s">
        <v>11</v>
      </c>
      <c r="Q98" s="779" t="s">
        <v>10</v>
      </c>
      <c r="R98" s="780" t="s">
        <v>9</v>
      </c>
      <c r="S98" s="781" t="s">
        <v>656</v>
      </c>
      <c r="T98" s="778" t="s">
        <v>1</v>
      </c>
      <c r="U98" s="778" t="s">
        <v>1</v>
      </c>
      <c r="V98" s="782" t="s">
        <v>1</v>
      </c>
      <c r="W98" s="760"/>
      <c r="X98" s="783">
        <f t="shared" si="14"/>
        <v>0</v>
      </c>
      <c r="Y98" s="783">
        <f t="shared" si="14"/>
        <v>0</v>
      </c>
      <c r="Z98" s="784">
        <f t="shared" si="14"/>
        <v>0</v>
      </c>
      <c r="AA98" s="8"/>
      <c r="AB98" s="3"/>
    </row>
    <row r="99" spans="1:33" ht="15" customHeight="1" x14ac:dyDescent="0.2">
      <c r="A99" s="21"/>
      <c r="B99" s="777" t="s">
        <v>21</v>
      </c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12" t="s">
        <v>12</v>
      </c>
      <c r="P99" s="778" t="s">
        <v>11</v>
      </c>
      <c r="Q99" s="779" t="s">
        <v>10</v>
      </c>
      <c r="R99" s="780" t="s">
        <v>9</v>
      </c>
      <c r="S99" s="781" t="s">
        <v>656</v>
      </c>
      <c r="T99" s="778">
        <v>10</v>
      </c>
      <c r="U99" s="778">
        <v>3</v>
      </c>
      <c r="V99" s="782" t="s">
        <v>1</v>
      </c>
      <c r="W99" s="760"/>
      <c r="X99" s="783">
        <f t="shared" si="14"/>
        <v>0</v>
      </c>
      <c r="Y99" s="783">
        <f t="shared" si="14"/>
        <v>0</v>
      </c>
      <c r="Z99" s="784">
        <f t="shared" si="14"/>
        <v>0</v>
      </c>
      <c r="AA99" s="8"/>
      <c r="AB99" s="3"/>
    </row>
    <row r="100" spans="1:33" ht="29.25" customHeight="1" x14ac:dyDescent="0.2">
      <c r="A100" s="21"/>
      <c r="B100" s="785" t="s">
        <v>13</v>
      </c>
      <c r="C100" s="785"/>
      <c r="D100" s="785"/>
      <c r="E100" s="785"/>
      <c r="F100" s="785"/>
      <c r="G100" s="785"/>
      <c r="H100" s="785"/>
      <c r="I100" s="785"/>
      <c r="J100" s="785"/>
      <c r="K100" s="785"/>
      <c r="L100" s="785"/>
      <c r="M100" s="785"/>
      <c r="N100" s="785"/>
      <c r="O100" s="12" t="s">
        <v>12</v>
      </c>
      <c r="P100" s="786" t="s">
        <v>11</v>
      </c>
      <c r="Q100" s="787" t="s">
        <v>10</v>
      </c>
      <c r="R100" s="788" t="s">
        <v>9</v>
      </c>
      <c r="S100" s="789" t="s">
        <v>656</v>
      </c>
      <c r="T100" s="786">
        <v>10</v>
      </c>
      <c r="U100" s="786">
        <v>3</v>
      </c>
      <c r="V100" s="790" t="s">
        <v>7</v>
      </c>
      <c r="W100" s="760"/>
      <c r="X100" s="791"/>
      <c r="Y100" s="791"/>
      <c r="Z100" s="792"/>
      <c r="AA100" s="8"/>
      <c r="AB100" s="3"/>
    </row>
    <row r="101" spans="1:33" ht="41.25" customHeight="1" x14ac:dyDescent="0.2">
      <c r="A101" s="21"/>
      <c r="B101" s="801"/>
      <c r="C101" s="808"/>
      <c r="D101" s="819"/>
      <c r="E101" s="835" t="s">
        <v>130</v>
      </c>
      <c r="F101" s="836"/>
      <c r="G101" s="836"/>
      <c r="H101" s="836"/>
      <c r="I101" s="836"/>
      <c r="J101" s="836"/>
      <c r="K101" s="836"/>
      <c r="L101" s="836"/>
      <c r="M101" s="836"/>
      <c r="N101" s="836"/>
      <c r="O101" s="12" t="s">
        <v>129</v>
      </c>
      <c r="P101" s="837" t="s">
        <v>11</v>
      </c>
      <c r="Q101" s="838" t="s">
        <v>124</v>
      </c>
      <c r="R101" s="839" t="s">
        <v>5</v>
      </c>
      <c r="S101" s="840" t="s">
        <v>4</v>
      </c>
      <c r="T101" s="837" t="s">
        <v>1</v>
      </c>
      <c r="U101" s="837" t="s">
        <v>1</v>
      </c>
      <c r="V101" s="841" t="s">
        <v>1</v>
      </c>
      <c r="W101" s="760"/>
      <c r="X101" s="856">
        <f t="shared" ref="X101:Z103" si="15">X102</f>
        <v>0</v>
      </c>
      <c r="Y101" s="856">
        <f t="shared" si="15"/>
        <v>0</v>
      </c>
      <c r="Z101" s="857">
        <f t="shared" si="15"/>
        <v>0</v>
      </c>
      <c r="AA101" s="8"/>
      <c r="AB101" s="3"/>
    </row>
    <row r="102" spans="1:33" ht="39.75" customHeight="1" x14ac:dyDescent="0.2">
      <c r="A102" s="21"/>
      <c r="B102" s="803"/>
      <c r="C102" s="818"/>
      <c r="D102" s="827"/>
      <c r="E102" s="828"/>
      <c r="F102" s="829" t="s">
        <v>128</v>
      </c>
      <c r="G102" s="830"/>
      <c r="H102" s="830"/>
      <c r="I102" s="830"/>
      <c r="J102" s="830"/>
      <c r="K102" s="830"/>
      <c r="L102" s="830"/>
      <c r="M102" s="830"/>
      <c r="N102" s="830"/>
      <c r="O102" s="12" t="s">
        <v>127</v>
      </c>
      <c r="P102" s="778" t="s">
        <v>11</v>
      </c>
      <c r="Q102" s="779" t="s">
        <v>124</v>
      </c>
      <c r="R102" s="780" t="s">
        <v>9</v>
      </c>
      <c r="S102" s="781" t="s">
        <v>4</v>
      </c>
      <c r="T102" s="778" t="s">
        <v>1</v>
      </c>
      <c r="U102" s="778" t="s">
        <v>1</v>
      </c>
      <c r="V102" s="782" t="s">
        <v>1</v>
      </c>
      <c r="W102" s="760"/>
      <c r="X102" s="783">
        <f t="shared" si="15"/>
        <v>0</v>
      </c>
      <c r="Y102" s="783">
        <f t="shared" si="15"/>
        <v>0</v>
      </c>
      <c r="Z102" s="784">
        <f t="shared" si="15"/>
        <v>0</v>
      </c>
      <c r="AA102" s="8"/>
      <c r="AB102" s="3"/>
    </row>
    <row r="103" spans="1:33" ht="29.25" customHeight="1" x14ac:dyDescent="0.2">
      <c r="A103" s="21"/>
      <c r="B103" s="831"/>
      <c r="C103" s="832"/>
      <c r="D103" s="833"/>
      <c r="E103" s="834"/>
      <c r="F103" s="767"/>
      <c r="G103" s="830" t="s">
        <v>126</v>
      </c>
      <c r="H103" s="830"/>
      <c r="I103" s="830"/>
      <c r="J103" s="830"/>
      <c r="K103" s="830"/>
      <c r="L103" s="830"/>
      <c r="M103" s="830"/>
      <c r="N103" s="830"/>
      <c r="O103" s="12" t="s">
        <v>125</v>
      </c>
      <c r="P103" s="778" t="s">
        <v>11</v>
      </c>
      <c r="Q103" s="779" t="s">
        <v>124</v>
      </c>
      <c r="R103" s="780" t="s">
        <v>9</v>
      </c>
      <c r="S103" s="781" t="s">
        <v>123</v>
      </c>
      <c r="T103" s="778" t="s">
        <v>1</v>
      </c>
      <c r="U103" s="778" t="s">
        <v>1</v>
      </c>
      <c r="V103" s="782" t="s">
        <v>1</v>
      </c>
      <c r="W103" s="760"/>
      <c r="X103" s="783">
        <f t="shared" si="15"/>
        <v>0</v>
      </c>
      <c r="Y103" s="783">
        <f t="shared" si="15"/>
        <v>0</v>
      </c>
      <c r="Z103" s="784">
        <f t="shared" si="15"/>
        <v>0</v>
      </c>
      <c r="AA103" s="8"/>
      <c r="AB103" s="3"/>
    </row>
    <row r="104" spans="1:33" ht="33.75" customHeight="1" x14ac:dyDescent="0.2">
      <c r="A104" s="21"/>
      <c r="B104" s="777" t="s">
        <v>131</v>
      </c>
      <c r="C104" s="777"/>
      <c r="D104" s="777"/>
      <c r="E104" s="777"/>
      <c r="F104" s="777"/>
      <c r="G104" s="777"/>
      <c r="H104" s="777"/>
      <c r="I104" s="777"/>
      <c r="J104" s="777"/>
      <c r="K104" s="777"/>
      <c r="L104" s="777"/>
      <c r="M104" s="777"/>
      <c r="N104" s="777"/>
      <c r="O104" s="12" t="s">
        <v>125</v>
      </c>
      <c r="P104" s="778" t="s">
        <v>11</v>
      </c>
      <c r="Q104" s="779" t="s">
        <v>124</v>
      </c>
      <c r="R104" s="780" t="s">
        <v>9</v>
      </c>
      <c r="S104" s="781" t="s">
        <v>123</v>
      </c>
      <c r="T104" s="778">
        <v>3</v>
      </c>
      <c r="U104" s="778">
        <v>9</v>
      </c>
      <c r="V104" s="782" t="s">
        <v>1</v>
      </c>
      <c r="W104" s="760"/>
      <c r="X104" s="783"/>
      <c r="Y104" s="783"/>
      <c r="Z104" s="784"/>
      <c r="AA104" s="8"/>
      <c r="AB104" s="3"/>
    </row>
    <row r="105" spans="1:33" ht="27.75" customHeight="1" x14ac:dyDescent="0.2">
      <c r="A105" s="21"/>
      <c r="B105" s="831"/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 t="s">
        <v>57</v>
      </c>
      <c r="N105" s="831"/>
      <c r="O105" s="12"/>
      <c r="P105" s="778">
        <v>85</v>
      </c>
      <c r="Q105" s="779" t="s">
        <v>124</v>
      </c>
      <c r="R105" s="780">
        <v>1</v>
      </c>
      <c r="S105" s="781">
        <v>90055</v>
      </c>
      <c r="T105" s="778">
        <v>3</v>
      </c>
      <c r="U105" s="778">
        <v>9</v>
      </c>
      <c r="V105" s="782">
        <v>240</v>
      </c>
      <c r="W105" s="760"/>
      <c r="X105" s="799"/>
      <c r="Y105" s="799"/>
      <c r="Z105" s="800"/>
      <c r="AA105" s="8"/>
      <c r="AB105" s="3"/>
    </row>
    <row r="106" spans="1:33" ht="53.25" customHeight="1" x14ac:dyDescent="0.2">
      <c r="A106" s="21"/>
      <c r="B106" s="831"/>
      <c r="C106" s="831"/>
      <c r="D106" s="831"/>
      <c r="E106" s="831"/>
      <c r="F106" s="831"/>
      <c r="G106" s="831"/>
      <c r="H106" s="831"/>
      <c r="I106" s="831"/>
      <c r="J106" s="831"/>
      <c r="K106" s="831"/>
      <c r="L106" s="831"/>
      <c r="M106" s="858" t="s">
        <v>650</v>
      </c>
      <c r="N106" s="831"/>
      <c r="O106" s="12"/>
      <c r="P106" s="859">
        <v>85</v>
      </c>
      <c r="Q106" s="860">
        <v>0</v>
      </c>
      <c r="R106" s="861">
        <v>0</v>
      </c>
      <c r="S106" s="862">
        <v>0</v>
      </c>
      <c r="T106" s="859"/>
      <c r="U106" s="859"/>
      <c r="V106" s="863"/>
      <c r="W106" s="864"/>
      <c r="X106" s="865">
        <f t="shared" ref="X106:Z108" si="16">X107</f>
        <v>225000</v>
      </c>
      <c r="Y106" s="865">
        <f t="shared" si="16"/>
        <v>200000</v>
      </c>
      <c r="Z106" s="866">
        <f t="shared" si="16"/>
        <v>225000</v>
      </c>
      <c r="AA106" s="8"/>
      <c r="AB106" s="3"/>
    </row>
    <row r="107" spans="1:33" ht="27.75" customHeight="1" x14ac:dyDescent="0.2">
      <c r="A107" s="21"/>
      <c r="B107" s="831"/>
      <c r="C107" s="831"/>
      <c r="D107" s="831"/>
      <c r="E107" s="831"/>
      <c r="F107" s="831"/>
      <c r="G107" s="831"/>
      <c r="H107" s="831"/>
      <c r="I107" s="831"/>
      <c r="J107" s="831"/>
      <c r="K107" s="831"/>
      <c r="L107" s="831"/>
      <c r="M107" s="831" t="s">
        <v>584</v>
      </c>
      <c r="N107" s="831"/>
      <c r="O107" s="12"/>
      <c r="P107" s="778">
        <v>85</v>
      </c>
      <c r="Q107" s="779">
        <v>8</v>
      </c>
      <c r="R107" s="780">
        <v>0</v>
      </c>
      <c r="S107" s="781">
        <v>0</v>
      </c>
      <c r="T107" s="778"/>
      <c r="U107" s="778"/>
      <c r="V107" s="782"/>
      <c r="W107" s="760"/>
      <c r="X107" s="867">
        <f t="shared" si="16"/>
        <v>225000</v>
      </c>
      <c r="Y107" s="867">
        <f t="shared" si="16"/>
        <v>200000</v>
      </c>
      <c r="Z107" s="868">
        <f t="shared" si="16"/>
        <v>225000</v>
      </c>
      <c r="AA107" s="8"/>
      <c r="AB107" s="3"/>
    </row>
    <row r="108" spans="1:33" ht="57" customHeight="1" x14ac:dyDescent="0.2">
      <c r="A108" s="21"/>
      <c r="B108" s="831"/>
      <c r="C108" s="831"/>
      <c r="D108" s="831"/>
      <c r="E108" s="831"/>
      <c r="F108" s="831"/>
      <c r="G108" s="831"/>
      <c r="H108" s="831"/>
      <c r="I108" s="831"/>
      <c r="J108" s="831"/>
      <c r="K108" s="831"/>
      <c r="L108" s="831"/>
      <c r="M108" s="831" t="s">
        <v>585</v>
      </c>
      <c r="N108" s="831"/>
      <c r="O108" s="12"/>
      <c r="P108" s="778">
        <v>85</v>
      </c>
      <c r="Q108" s="779">
        <v>8</v>
      </c>
      <c r="R108" s="780">
        <v>1</v>
      </c>
      <c r="S108" s="781">
        <v>90042</v>
      </c>
      <c r="T108" s="778">
        <v>11</v>
      </c>
      <c r="U108" s="778">
        <v>1</v>
      </c>
      <c r="V108" s="782"/>
      <c r="W108" s="760"/>
      <c r="X108" s="867">
        <f t="shared" si="16"/>
        <v>225000</v>
      </c>
      <c r="Y108" s="867">
        <f t="shared" si="16"/>
        <v>200000</v>
      </c>
      <c r="Z108" s="868">
        <f t="shared" si="16"/>
        <v>225000</v>
      </c>
      <c r="AA108" s="8"/>
      <c r="AB108" s="3"/>
    </row>
    <row r="109" spans="1:33" ht="29.25" customHeight="1" x14ac:dyDescent="0.2">
      <c r="A109" s="21"/>
      <c r="B109" s="785" t="s">
        <v>57</v>
      </c>
      <c r="C109" s="785"/>
      <c r="D109" s="785"/>
      <c r="E109" s="785"/>
      <c r="F109" s="785"/>
      <c r="G109" s="785"/>
      <c r="H109" s="785"/>
      <c r="I109" s="785"/>
      <c r="J109" s="785"/>
      <c r="K109" s="785"/>
      <c r="L109" s="785"/>
      <c r="M109" s="785"/>
      <c r="N109" s="785"/>
      <c r="O109" s="12" t="s">
        <v>125</v>
      </c>
      <c r="P109" s="786">
        <v>85</v>
      </c>
      <c r="Q109" s="787">
        <v>8</v>
      </c>
      <c r="R109" s="788">
        <v>1</v>
      </c>
      <c r="S109" s="789">
        <v>90042</v>
      </c>
      <c r="T109" s="786">
        <v>11</v>
      </c>
      <c r="U109" s="786">
        <v>1</v>
      </c>
      <c r="V109" s="790" t="s">
        <v>52</v>
      </c>
      <c r="W109" s="760"/>
      <c r="X109" s="791">
        <v>225000</v>
      </c>
      <c r="Y109" s="791">
        <v>200000</v>
      </c>
      <c r="Z109" s="792">
        <v>225000</v>
      </c>
      <c r="AA109" s="8"/>
      <c r="AB109" s="3"/>
      <c r="AG109" s="208"/>
    </row>
    <row r="110" spans="1:33" ht="54" customHeight="1" x14ac:dyDescent="0.2">
      <c r="A110" s="21"/>
      <c r="B110" s="801"/>
      <c r="C110" s="802"/>
      <c r="D110" s="801"/>
      <c r="E110" s="801"/>
      <c r="F110" s="763"/>
      <c r="G110" s="763"/>
      <c r="H110" s="763"/>
      <c r="I110" s="763"/>
      <c r="J110" s="763"/>
      <c r="K110" s="763"/>
      <c r="L110" s="763"/>
      <c r="M110" s="869" t="s">
        <v>602</v>
      </c>
      <c r="N110" s="869"/>
      <c r="O110" s="870"/>
      <c r="P110" s="755">
        <v>83</v>
      </c>
      <c r="Q110" s="756">
        <v>0</v>
      </c>
      <c r="R110" s="757">
        <v>0</v>
      </c>
      <c r="S110" s="758">
        <v>0</v>
      </c>
      <c r="T110" s="755"/>
      <c r="U110" s="755"/>
      <c r="V110" s="759"/>
      <c r="W110" s="864"/>
      <c r="X110" s="871">
        <f t="shared" ref="X110:Z113" si="17">X111</f>
        <v>0</v>
      </c>
      <c r="Y110" s="871">
        <f t="shared" si="17"/>
        <v>0</v>
      </c>
      <c r="Z110" s="872">
        <f t="shared" si="17"/>
        <v>0</v>
      </c>
      <c r="AA110" s="8"/>
      <c r="AB110" s="3"/>
    </row>
    <row r="111" spans="1:33" ht="33" customHeight="1" x14ac:dyDescent="0.2">
      <c r="A111" s="21"/>
      <c r="B111" s="801"/>
      <c r="C111" s="802"/>
      <c r="D111" s="801"/>
      <c r="E111" s="801"/>
      <c r="F111" s="763"/>
      <c r="G111" s="763"/>
      <c r="H111" s="763"/>
      <c r="I111" s="763"/>
      <c r="J111" s="763"/>
      <c r="K111" s="763"/>
      <c r="L111" s="763"/>
      <c r="M111" s="803" t="s">
        <v>119</v>
      </c>
      <c r="N111" s="803"/>
      <c r="O111" s="12"/>
      <c r="P111" s="786">
        <v>83</v>
      </c>
      <c r="Q111" s="787">
        <v>0</v>
      </c>
      <c r="R111" s="788">
        <v>1</v>
      </c>
      <c r="S111" s="789">
        <v>0</v>
      </c>
      <c r="T111" s="786"/>
      <c r="U111" s="786"/>
      <c r="V111" s="790"/>
      <c r="W111" s="760"/>
      <c r="X111" s="804">
        <f t="shared" si="17"/>
        <v>0</v>
      </c>
      <c r="Y111" s="804">
        <f t="shared" si="17"/>
        <v>0</v>
      </c>
      <c r="Z111" s="805">
        <f t="shared" si="17"/>
        <v>0</v>
      </c>
      <c r="AA111" s="8"/>
      <c r="AB111" s="3"/>
    </row>
    <row r="112" spans="1:33" ht="29.25" customHeight="1" x14ac:dyDescent="0.2">
      <c r="A112" s="21"/>
      <c r="B112" s="801"/>
      <c r="C112" s="802"/>
      <c r="D112" s="801"/>
      <c r="E112" s="801"/>
      <c r="F112" s="763"/>
      <c r="G112" s="763"/>
      <c r="H112" s="763"/>
      <c r="I112" s="763"/>
      <c r="J112" s="763"/>
      <c r="K112" s="763"/>
      <c r="L112" s="763"/>
      <c r="M112" s="803" t="s">
        <v>117</v>
      </c>
      <c r="N112" s="803"/>
      <c r="O112" s="12"/>
      <c r="P112" s="786">
        <v>83</v>
      </c>
      <c r="Q112" s="787">
        <v>0</v>
      </c>
      <c r="R112" s="788">
        <v>1</v>
      </c>
      <c r="S112" s="789">
        <v>90013</v>
      </c>
      <c r="T112" s="786"/>
      <c r="U112" s="786"/>
      <c r="V112" s="790"/>
      <c r="W112" s="760"/>
      <c r="X112" s="804">
        <f t="shared" si="17"/>
        <v>0</v>
      </c>
      <c r="Y112" s="804">
        <f t="shared" si="17"/>
        <v>0</v>
      </c>
      <c r="Z112" s="805">
        <f t="shared" si="17"/>
        <v>0</v>
      </c>
      <c r="AA112" s="8"/>
      <c r="AB112" s="3"/>
    </row>
    <row r="113" spans="1:28" ht="17.25" customHeight="1" x14ac:dyDescent="0.2">
      <c r="A113" s="21"/>
      <c r="B113" s="801"/>
      <c r="C113" s="802"/>
      <c r="D113" s="801"/>
      <c r="E113" s="801"/>
      <c r="F113" s="763"/>
      <c r="G113" s="763"/>
      <c r="H113" s="763"/>
      <c r="I113" s="763"/>
      <c r="J113" s="763"/>
      <c r="K113" s="763"/>
      <c r="L113" s="763"/>
      <c r="M113" s="803" t="s">
        <v>122</v>
      </c>
      <c r="N113" s="803"/>
      <c r="O113" s="12"/>
      <c r="P113" s="786">
        <v>83</v>
      </c>
      <c r="Q113" s="787">
        <v>0</v>
      </c>
      <c r="R113" s="788">
        <v>1</v>
      </c>
      <c r="S113" s="789">
        <v>90013</v>
      </c>
      <c r="T113" s="786">
        <v>3</v>
      </c>
      <c r="U113" s="786">
        <v>10</v>
      </c>
      <c r="V113" s="790"/>
      <c r="W113" s="760"/>
      <c r="X113" s="804">
        <f t="shared" si="17"/>
        <v>0</v>
      </c>
      <c r="Y113" s="804">
        <f t="shared" si="17"/>
        <v>0</v>
      </c>
      <c r="Z113" s="805">
        <f t="shared" si="17"/>
        <v>0</v>
      </c>
      <c r="AA113" s="8"/>
      <c r="AB113" s="3"/>
    </row>
    <row r="114" spans="1:28" ht="30" customHeight="1" x14ac:dyDescent="0.2">
      <c r="A114" s="21"/>
      <c r="B114" s="801"/>
      <c r="C114" s="802"/>
      <c r="D114" s="801"/>
      <c r="E114" s="801"/>
      <c r="F114" s="763"/>
      <c r="G114" s="763"/>
      <c r="H114" s="763"/>
      <c r="I114" s="763"/>
      <c r="J114" s="763"/>
      <c r="K114" s="763"/>
      <c r="L114" s="763"/>
      <c r="M114" s="803" t="s">
        <v>57</v>
      </c>
      <c r="N114" s="803"/>
      <c r="O114" s="12"/>
      <c r="P114" s="786">
        <v>83</v>
      </c>
      <c r="Q114" s="787">
        <v>0</v>
      </c>
      <c r="R114" s="788">
        <v>1</v>
      </c>
      <c r="S114" s="789">
        <v>90013</v>
      </c>
      <c r="T114" s="786">
        <v>3</v>
      </c>
      <c r="U114" s="786">
        <v>10</v>
      </c>
      <c r="V114" s="807">
        <v>240</v>
      </c>
      <c r="W114" s="760"/>
      <c r="X114" s="791"/>
      <c r="Y114" s="791"/>
      <c r="Z114" s="792"/>
      <c r="AA114" s="8"/>
      <c r="AB114" s="3"/>
    </row>
    <row r="115" spans="1:28" ht="53.25" customHeight="1" x14ac:dyDescent="0.2">
      <c r="A115" s="21"/>
      <c r="B115" s="801"/>
      <c r="C115" s="808"/>
      <c r="D115" s="809" t="s">
        <v>645</v>
      </c>
      <c r="E115" s="809"/>
      <c r="F115" s="810"/>
      <c r="G115" s="810"/>
      <c r="H115" s="810"/>
      <c r="I115" s="810"/>
      <c r="J115" s="810"/>
      <c r="K115" s="810"/>
      <c r="L115" s="810"/>
      <c r="M115" s="810"/>
      <c r="N115" s="810"/>
      <c r="O115" s="873" t="s">
        <v>149</v>
      </c>
      <c r="P115" s="811" t="s">
        <v>142</v>
      </c>
      <c r="Q115" s="812" t="s">
        <v>6</v>
      </c>
      <c r="R115" s="813" t="s">
        <v>5</v>
      </c>
      <c r="S115" s="814" t="s">
        <v>4</v>
      </c>
      <c r="T115" s="811" t="s">
        <v>1</v>
      </c>
      <c r="U115" s="811" t="s">
        <v>1</v>
      </c>
      <c r="V115" s="815" t="s">
        <v>1</v>
      </c>
      <c r="W115" s="874"/>
      <c r="X115" s="816">
        <f>X119+X125+X130+X134+X116</f>
        <v>10764833.199999999</v>
      </c>
      <c r="Y115" s="816">
        <f>Y119+Y125+Y130+Y134+Y116</f>
        <v>10411998</v>
      </c>
      <c r="Z115" s="817">
        <f>Z119+Z125+Z130+Z134+Z116</f>
        <v>9650102</v>
      </c>
      <c r="AA115" s="8"/>
      <c r="AB115" s="3"/>
    </row>
    <row r="116" spans="1:28" ht="20.25" customHeight="1" x14ac:dyDescent="0.2">
      <c r="A116" s="21"/>
      <c r="B116" s="801"/>
      <c r="C116" s="808"/>
      <c r="D116" s="875"/>
      <c r="E116" s="875"/>
      <c r="F116" s="876"/>
      <c r="G116" s="876"/>
      <c r="H116" s="876"/>
      <c r="I116" s="876"/>
      <c r="J116" s="876"/>
      <c r="K116" s="876"/>
      <c r="L116" s="877"/>
      <c r="M116" s="878" t="s">
        <v>171</v>
      </c>
      <c r="N116" s="879"/>
      <c r="O116" s="467"/>
      <c r="P116" s="778">
        <v>86</v>
      </c>
      <c r="Q116" s="779">
        <v>0</v>
      </c>
      <c r="R116" s="780">
        <v>0</v>
      </c>
      <c r="S116" s="880">
        <v>10001</v>
      </c>
      <c r="T116" s="881"/>
      <c r="U116" s="882"/>
      <c r="V116" s="790"/>
      <c r="W116" s="790"/>
      <c r="X116" s="883">
        <f t="shared" ref="X116:Z117" si="18">X117</f>
        <v>935289</v>
      </c>
      <c r="Y116" s="883">
        <f t="shared" si="18"/>
        <v>935289</v>
      </c>
      <c r="Z116" s="883">
        <f t="shared" si="18"/>
        <v>935289</v>
      </c>
      <c r="AA116" s="8"/>
      <c r="AB116" s="3"/>
    </row>
    <row r="117" spans="1:28" ht="32.25" customHeight="1" x14ac:dyDescent="0.2">
      <c r="A117" s="21"/>
      <c r="B117" s="801"/>
      <c r="C117" s="808"/>
      <c r="D117" s="819"/>
      <c r="E117" s="819"/>
      <c r="F117" s="884"/>
      <c r="G117" s="884"/>
      <c r="H117" s="884"/>
      <c r="I117" s="884"/>
      <c r="J117" s="884"/>
      <c r="K117" s="884"/>
      <c r="L117" s="765"/>
      <c r="M117" s="878" t="s">
        <v>172</v>
      </c>
      <c r="N117" s="879"/>
      <c r="O117" s="467"/>
      <c r="P117" s="786">
        <v>86</v>
      </c>
      <c r="Q117" s="728">
        <v>0</v>
      </c>
      <c r="R117" s="787">
        <v>0</v>
      </c>
      <c r="S117" s="798">
        <v>10001</v>
      </c>
      <c r="T117" s="881">
        <v>1</v>
      </c>
      <c r="U117" s="882">
        <v>2</v>
      </c>
      <c r="V117" s="790"/>
      <c r="W117" s="790"/>
      <c r="X117" s="883">
        <f t="shared" si="18"/>
        <v>935289</v>
      </c>
      <c r="Y117" s="883">
        <f t="shared" si="18"/>
        <v>935289</v>
      </c>
      <c r="Z117" s="883">
        <f t="shared" si="18"/>
        <v>935289</v>
      </c>
      <c r="AA117" s="8"/>
      <c r="AB117" s="3"/>
    </row>
    <row r="118" spans="1:28" ht="27.75" customHeight="1" x14ac:dyDescent="0.2">
      <c r="A118" s="21"/>
      <c r="B118" s="801"/>
      <c r="C118" s="808"/>
      <c r="D118" s="819"/>
      <c r="E118" s="819"/>
      <c r="F118" s="884"/>
      <c r="G118" s="884"/>
      <c r="H118" s="884"/>
      <c r="I118" s="884"/>
      <c r="J118" s="884"/>
      <c r="K118" s="884"/>
      <c r="L118" s="765"/>
      <c r="M118" s="878" t="s">
        <v>617</v>
      </c>
      <c r="N118" s="879"/>
      <c r="O118" s="467"/>
      <c r="P118" s="786">
        <v>86</v>
      </c>
      <c r="Q118" s="728">
        <v>0</v>
      </c>
      <c r="R118" s="787">
        <v>0</v>
      </c>
      <c r="S118" s="798">
        <v>10001</v>
      </c>
      <c r="T118" s="881">
        <v>1</v>
      </c>
      <c r="U118" s="882">
        <v>2</v>
      </c>
      <c r="V118" s="796">
        <v>120</v>
      </c>
      <c r="W118" s="790"/>
      <c r="X118" s="885">
        <v>935289</v>
      </c>
      <c r="Y118" s="885">
        <v>935289</v>
      </c>
      <c r="Z118" s="885">
        <v>935289</v>
      </c>
      <c r="AA118" s="8"/>
      <c r="AB118" s="3"/>
    </row>
    <row r="119" spans="1:28" ht="29.25" customHeight="1" x14ac:dyDescent="0.2">
      <c r="A119" s="21"/>
      <c r="B119" s="803"/>
      <c r="C119" s="818"/>
      <c r="D119" s="819"/>
      <c r="E119" s="828"/>
      <c r="F119" s="829" t="s">
        <v>167</v>
      </c>
      <c r="G119" s="830"/>
      <c r="H119" s="830"/>
      <c r="I119" s="830"/>
      <c r="J119" s="830"/>
      <c r="K119" s="830"/>
      <c r="L119" s="830"/>
      <c r="M119" s="830"/>
      <c r="N119" s="830"/>
      <c r="O119" s="12" t="s">
        <v>166</v>
      </c>
      <c r="P119" s="769" t="s">
        <v>142</v>
      </c>
      <c r="Q119" s="770" t="s">
        <v>6</v>
      </c>
      <c r="R119" s="771" t="s">
        <v>9</v>
      </c>
      <c r="S119" s="772" t="s">
        <v>4</v>
      </c>
      <c r="T119" s="769" t="s">
        <v>1</v>
      </c>
      <c r="U119" s="778" t="s">
        <v>1</v>
      </c>
      <c r="V119" s="782" t="s">
        <v>1</v>
      </c>
      <c r="W119" s="760"/>
      <c r="X119" s="783">
        <f t="shared" ref="X119:Z120" si="19">X120</f>
        <v>2884801.2</v>
      </c>
      <c r="Y119" s="783">
        <f t="shared" si="19"/>
        <v>2876301</v>
      </c>
      <c r="Z119" s="784">
        <f t="shared" si="19"/>
        <v>2876301</v>
      </c>
      <c r="AA119" s="8"/>
      <c r="AB119" s="3"/>
    </row>
    <row r="120" spans="1:28" ht="15" customHeight="1" x14ac:dyDescent="0.2">
      <c r="A120" s="21"/>
      <c r="B120" s="831"/>
      <c r="C120" s="832"/>
      <c r="D120" s="833"/>
      <c r="E120" s="834"/>
      <c r="F120" s="767"/>
      <c r="G120" s="830" t="s">
        <v>165</v>
      </c>
      <c r="H120" s="830"/>
      <c r="I120" s="830"/>
      <c r="J120" s="830"/>
      <c r="K120" s="830"/>
      <c r="L120" s="830"/>
      <c r="M120" s="830"/>
      <c r="N120" s="830"/>
      <c r="O120" s="12" t="s">
        <v>164</v>
      </c>
      <c r="P120" s="778" t="s">
        <v>142</v>
      </c>
      <c r="Q120" s="779" t="s">
        <v>6</v>
      </c>
      <c r="R120" s="780" t="s">
        <v>9</v>
      </c>
      <c r="S120" s="781" t="s">
        <v>163</v>
      </c>
      <c r="T120" s="778" t="s">
        <v>1</v>
      </c>
      <c r="U120" s="778" t="s">
        <v>1</v>
      </c>
      <c r="V120" s="782" t="s">
        <v>1</v>
      </c>
      <c r="W120" s="760"/>
      <c r="X120" s="783">
        <f t="shared" si="19"/>
        <v>2884801.2</v>
      </c>
      <c r="Y120" s="783">
        <f t="shared" si="19"/>
        <v>2876301</v>
      </c>
      <c r="Z120" s="784">
        <f t="shared" si="19"/>
        <v>2876301</v>
      </c>
      <c r="AA120" s="8"/>
      <c r="AB120" s="3"/>
    </row>
    <row r="121" spans="1:28" ht="45.75" customHeight="1" x14ac:dyDescent="0.2">
      <c r="A121" s="21"/>
      <c r="B121" s="777" t="s">
        <v>168</v>
      </c>
      <c r="C121" s="777"/>
      <c r="D121" s="777"/>
      <c r="E121" s="777"/>
      <c r="F121" s="777"/>
      <c r="G121" s="777"/>
      <c r="H121" s="777"/>
      <c r="I121" s="777"/>
      <c r="J121" s="777"/>
      <c r="K121" s="777"/>
      <c r="L121" s="777"/>
      <c r="M121" s="777"/>
      <c r="N121" s="777"/>
      <c r="O121" s="12" t="s">
        <v>164</v>
      </c>
      <c r="P121" s="778" t="s">
        <v>142</v>
      </c>
      <c r="Q121" s="779" t="s">
        <v>6</v>
      </c>
      <c r="R121" s="780" t="s">
        <v>9</v>
      </c>
      <c r="S121" s="781" t="s">
        <v>163</v>
      </c>
      <c r="T121" s="778">
        <v>1</v>
      </c>
      <c r="U121" s="778">
        <v>4</v>
      </c>
      <c r="V121" s="782" t="s">
        <v>1</v>
      </c>
      <c r="W121" s="760"/>
      <c r="X121" s="783">
        <f>X122+X123+X124</f>
        <v>2884801.2</v>
      </c>
      <c r="Y121" s="783">
        <f>Y122+Y123</f>
        <v>2876301</v>
      </c>
      <c r="Z121" s="784">
        <f>Z122+Z123</f>
        <v>2876301</v>
      </c>
      <c r="AA121" s="8"/>
      <c r="AB121" s="3"/>
    </row>
    <row r="122" spans="1:28" ht="29.25" customHeight="1" x14ac:dyDescent="0.2">
      <c r="A122" s="21"/>
      <c r="B122" s="777" t="s">
        <v>145</v>
      </c>
      <c r="C122" s="777"/>
      <c r="D122" s="777"/>
      <c r="E122" s="777"/>
      <c r="F122" s="777"/>
      <c r="G122" s="777"/>
      <c r="H122" s="777"/>
      <c r="I122" s="777"/>
      <c r="J122" s="777"/>
      <c r="K122" s="777"/>
      <c r="L122" s="777"/>
      <c r="M122" s="777"/>
      <c r="N122" s="777"/>
      <c r="O122" s="12" t="s">
        <v>164</v>
      </c>
      <c r="P122" s="778" t="s">
        <v>142</v>
      </c>
      <c r="Q122" s="779" t="s">
        <v>6</v>
      </c>
      <c r="R122" s="780" t="s">
        <v>9</v>
      </c>
      <c r="S122" s="781" t="s">
        <v>163</v>
      </c>
      <c r="T122" s="778">
        <v>1</v>
      </c>
      <c r="U122" s="778">
        <v>4</v>
      </c>
      <c r="V122" s="782" t="s">
        <v>144</v>
      </c>
      <c r="W122" s="760"/>
      <c r="X122" s="799">
        <v>2694711</v>
      </c>
      <c r="Y122" s="799">
        <v>2694711</v>
      </c>
      <c r="Z122" s="800">
        <v>2694711</v>
      </c>
      <c r="AA122" s="8"/>
      <c r="AB122" s="3"/>
    </row>
    <row r="123" spans="1:28" ht="29.25" customHeight="1" x14ac:dyDescent="0.2">
      <c r="A123" s="21"/>
      <c r="B123" s="785" t="s">
        <v>57</v>
      </c>
      <c r="C123" s="785"/>
      <c r="D123" s="785"/>
      <c r="E123" s="785"/>
      <c r="F123" s="785"/>
      <c r="G123" s="785"/>
      <c r="H123" s="785"/>
      <c r="I123" s="785"/>
      <c r="J123" s="785"/>
      <c r="K123" s="785"/>
      <c r="L123" s="785"/>
      <c r="M123" s="785"/>
      <c r="N123" s="785"/>
      <c r="O123" s="12" t="s">
        <v>164</v>
      </c>
      <c r="P123" s="786" t="s">
        <v>142</v>
      </c>
      <c r="Q123" s="787" t="s">
        <v>6</v>
      </c>
      <c r="R123" s="788" t="s">
        <v>9</v>
      </c>
      <c r="S123" s="789" t="s">
        <v>163</v>
      </c>
      <c r="T123" s="786">
        <v>1</v>
      </c>
      <c r="U123" s="786">
        <v>4</v>
      </c>
      <c r="V123" s="790" t="s">
        <v>52</v>
      </c>
      <c r="W123" s="760"/>
      <c r="X123" s="791">
        <v>167090.20000000001</v>
      </c>
      <c r="Y123" s="791">
        <v>181590</v>
      </c>
      <c r="Z123" s="792">
        <v>181590</v>
      </c>
      <c r="AA123" s="8"/>
      <c r="AB123" s="3"/>
    </row>
    <row r="124" spans="1:28" ht="29.25" customHeight="1" x14ac:dyDescent="0.2">
      <c r="A124" s="21"/>
      <c r="B124" s="801"/>
      <c r="C124" s="802"/>
      <c r="D124" s="846"/>
      <c r="E124" s="846"/>
      <c r="F124" s="801"/>
      <c r="G124" s="763"/>
      <c r="H124" s="763"/>
      <c r="I124" s="763"/>
      <c r="J124" s="763"/>
      <c r="K124" s="763"/>
      <c r="L124" s="763"/>
      <c r="M124" s="797" t="s">
        <v>666</v>
      </c>
      <c r="N124" s="763"/>
      <c r="O124" s="12"/>
      <c r="P124" s="786">
        <v>86</v>
      </c>
      <c r="Q124" s="787">
        <v>0</v>
      </c>
      <c r="R124" s="788">
        <v>6</v>
      </c>
      <c r="S124" s="789">
        <v>90008</v>
      </c>
      <c r="T124" s="786">
        <v>1</v>
      </c>
      <c r="U124" s="786">
        <v>4</v>
      </c>
      <c r="V124" s="796">
        <v>240</v>
      </c>
      <c r="W124" s="760"/>
      <c r="X124" s="791">
        <v>23000</v>
      </c>
      <c r="Y124" s="791"/>
      <c r="Z124" s="792"/>
      <c r="AA124" s="8"/>
      <c r="AB124" s="3"/>
    </row>
    <row r="125" spans="1:28" ht="29.25" customHeight="1" x14ac:dyDescent="0.2">
      <c r="A125" s="21"/>
      <c r="B125" s="801"/>
      <c r="C125" s="808"/>
      <c r="D125" s="819"/>
      <c r="E125" s="828"/>
      <c r="F125" s="845" t="s">
        <v>148</v>
      </c>
      <c r="G125" s="768"/>
      <c r="H125" s="768"/>
      <c r="I125" s="768"/>
      <c r="J125" s="768"/>
      <c r="K125" s="768"/>
      <c r="L125" s="768"/>
      <c r="M125" s="768"/>
      <c r="N125" s="768"/>
      <c r="O125" s="12" t="s">
        <v>147</v>
      </c>
      <c r="P125" s="769" t="s">
        <v>142</v>
      </c>
      <c r="Q125" s="770" t="s">
        <v>6</v>
      </c>
      <c r="R125" s="771" t="s">
        <v>141</v>
      </c>
      <c r="S125" s="772" t="s">
        <v>4</v>
      </c>
      <c r="T125" s="769" t="s">
        <v>1</v>
      </c>
      <c r="U125" s="769" t="s">
        <v>1</v>
      </c>
      <c r="V125" s="773" t="s">
        <v>1</v>
      </c>
      <c r="W125" s="774"/>
      <c r="X125" s="775">
        <f t="shared" ref="X125:Z126" si="20">X126</f>
        <v>224842</v>
      </c>
      <c r="Y125" s="775">
        <f t="shared" si="20"/>
        <v>224842</v>
      </c>
      <c r="Z125" s="776">
        <f t="shared" si="20"/>
        <v>224842</v>
      </c>
      <c r="AA125" s="8"/>
      <c r="AB125" s="3"/>
    </row>
    <row r="126" spans="1:28" ht="29.25" customHeight="1" x14ac:dyDescent="0.2">
      <c r="A126" s="21"/>
      <c r="B126" s="831"/>
      <c r="C126" s="832"/>
      <c r="D126" s="833"/>
      <c r="E126" s="834"/>
      <c r="F126" s="767"/>
      <c r="G126" s="830" t="s">
        <v>146</v>
      </c>
      <c r="H126" s="830"/>
      <c r="I126" s="830"/>
      <c r="J126" s="830"/>
      <c r="K126" s="830"/>
      <c r="L126" s="830"/>
      <c r="M126" s="830"/>
      <c r="N126" s="830"/>
      <c r="O126" s="12" t="s">
        <v>143</v>
      </c>
      <c r="P126" s="778" t="s">
        <v>142</v>
      </c>
      <c r="Q126" s="779" t="s">
        <v>6</v>
      </c>
      <c r="R126" s="780" t="s">
        <v>141</v>
      </c>
      <c r="S126" s="781" t="s">
        <v>140</v>
      </c>
      <c r="T126" s="778" t="s">
        <v>1</v>
      </c>
      <c r="U126" s="778" t="s">
        <v>1</v>
      </c>
      <c r="V126" s="782" t="s">
        <v>1</v>
      </c>
      <c r="W126" s="760"/>
      <c r="X126" s="783">
        <f t="shared" si="20"/>
        <v>224842</v>
      </c>
      <c r="Y126" s="783">
        <f t="shared" si="20"/>
        <v>224842</v>
      </c>
      <c r="Z126" s="784">
        <f t="shared" si="20"/>
        <v>224842</v>
      </c>
      <c r="AA126" s="8"/>
      <c r="AB126" s="3"/>
    </row>
    <row r="127" spans="1:28" ht="15" customHeight="1" x14ac:dyDescent="0.2">
      <c r="A127" s="21"/>
      <c r="B127" s="777" t="s">
        <v>150</v>
      </c>
      <c r="C127" s="777"/>
      <c r="D127" s="777"/>
      <c r="E127" s="777"/>
      <c r="F127" s="777"/>
      <c r="G127" s="777"/>
      <c r="H127" s="777"/>
      <c r="I127" s="777"/>
      <c r="J127" s="777"/>
      <c r="K127" s="777"/>
      <c r="L127" s="886"/>
      <c r="M127" s="887"/>
      <c r="N127" s="888"/>
      <c r="O127" s="12" t="s">
        <v>143</v>
      </c>
      <c r="P127" s="786" t="s">
        <v>142</v>
      </c>
      <c r="Q127" s="787" t="s">
        <v>6</v>
      </c>
      <c r="R127" s="788" t="s">
        <v>141</v>
      </c>
      <c r="S127" s="789" t="s">
        <v>140</v>
      </c>
      <c r="T127" s="786">
        <v>2</v>
      </c>
      <c r="U127" s="786">
        <v>3</v>
      </c>
      <c r="V127" s="790" t="s">
        <v>1</v>
      </c>
      <c r="W127" s="760"/>
      <c r="X127" s="889">
        <f>X128+X129</f>
        <v>224842</v>
      </c>
      <c r="Y127" s="889">
        <f>Y128+Y129</f>
        <v>224842</v>
      </c>
      <c r="Z127" s="890">
        <f>Z128+Z129</f>
        <v>224842</v>
      </c>
      <c r="AA127" s="8"/>
      <c r="AB127" s="3"/>
    </row>
    <row r="128" spans="1:28" ht="29.25" customHeight="1" x14ac:dyDescent="0.2">
      <c r="A128" s="21"/>
      <c r="B128" s="777" t="s">
        <v>145</v>
      </c>
      <c r="C128" s="777"/>
      <c r="D128" s="777"/>
      <c r="E128" s="777"/>
      <c r="F128" s="777"/>
      <c r="G128" s="777"/>
      <c r="H128" s="777"/>
      <c r="I128" s="777"/>
      <c r="J128" s="777"/>
      <c r="K128" s="777"/>
      <c r="L128" s="777"/>
      <c r="M128" s="777"/>
      <c r="N128" s="777"/>
      <c r="O128" s="12" t="s">
        <v>143</v>
      </c>
      <c r="P128" s="778" t="s">
        <v>142</v>
      </c>
      <c r="Q128" s="779" t="s">
        <v>6</v>
      </c>
      <c r="R128" s="780" t="s">
        <v>141</v>
      </c>
      <c r="S128" s="781" t="s">
        <v>140</v>
      </c>
      <c r="T128" s="778">
        <v>2</v>
      </c>
      <c r="U128" s="778">
        <v>3</v>
      </c>
      <c r="V128" s="782" t="s">
        <v>144</v>
      </c>
      <c r="W128" s="760"/>
      <c r="X128" s="799">
        <v>200572</v>
      </c>
      <c r="Y128" s="799">
        <v>200572</v>
      </c>
      <c r="Z128" s="800">
        <v>200572</v>
      </c>
      <c r="AA128" s="8"/>
      <c r="AB128" s="3"/>
    </row>
    <row r="129" spans="1:28" ht="29.25" customHeight="1" x14ac:dyDescent="0.2">
      <c r="A129" s="21"/>
      <c r="B129" s="785" t="s">
        <v>57</v>
      </c>
      <c r="C129" s="785"/>
      <c r="D129" s="785"/>
      <c r="E129" s="785"/>
      <c r="F129" s="785"/>
      <c r="G129" s="785"/>
      <c r="H129" s="785"/>
      <c r="I129" s="785"/>
      <c r="J129" s="785"/>
      <c r="K129" s="785"/>
      <c r="L129" s="785"/>
      <c r="M129" s="785"/>
      <c r="N129" s="785"/>
      <c r="O129" s="12" t="s">
        <v>143</v>
      </c>
      <c r="P129" s="786" t="s">
        <v>142</v>
      </c>
      <c r="Q129" s="787" t="s">
        <v>6</v>
      </c>
      <c r="R129" s="788" t="s">
        <v>141</v>
      </c>
      <c r="S129" s="789" t="s">
        <v>140</v>
      </c>
      <c r="T129" s="786">
        <v>2</v>
      </c>
      <c r="U129" s="786">
        <v>3</v>
      </c>
      <c r="V129" s="790" t="s">
        <v>52</v>
      </c>
      <c r="W129" s="760"/>
      <c r="X129" s="791">
        <v>24270</v>
      </c>
      <c r="Y129" s="791">
        <v>24270</v>
      </c>
      <c r="Z129" s="792">
        <v>24270</v>
      </c>
      <c r="AA129" s="8"/>
      <c r="AB129" s="3"/>
    </row>
    <row r="130" spans="1:28" ht="32.25" customHeight="1" x14ac:dyDescent="0.2">
      <c r="A130" s="21"/>
      <c r="B130" s="763"/>
      <c r="C130" s="793"/>
      <c r="D130" s="763"/>
      <c r="E130" s="763"/>
      <c r="F130" s="763"/>
      <c r="G130" s="763"/>
      <c r="H130" s="763"/>
      <c r="I130" s="763"/>
      <c r="J130" s="763"/>
      <c r="K130" s="763"/>
      <c r="L130" s="763"/>
      <c r="M130" s="803" t="s">
        <v>603</v>
      </c>
      <c r="N130" s="803"/>
      <c r="O130" s="12"/>
      <c r="P130" s="786">
        <v>86</v>
      </c>
      <c r="Q130" s="787">
        <v>0</v>
      </c>
      <c r="R130" s="788">
        <v>2</v>
      </c>
      <c r="S130" s="789">
        <v>0</v>
      </c>
      <c r="T130" s="786"/>
      <c r="U130" s="786"/>
      <c r="V130" s="790"/>
      <c r="W130" s="760"/>
      <c r="X130" s="804">
        <f t="shared" ref="X130:Z130" si="21">X131</f>
        <v>0</v>
      </c>
      <c r="Y130" s="804">
        <f t="shared" si="21"/>
        <v>0</v>
      </c>
      <c r="Z130" s="805">
        <f t="shared" si="21"/>
        <v>0</v>
      </c>
      <c r="AA130" s="8"/>
      <c r="AB130" s="3"/>
    </row>
    <row r="131" spans="1:28" ht="19.5" customHeight="1" x14ac:dyDescent="0.2">
      <c r="A131" s="21"/>
      <c r="B131" s="763"/>
      <c r="C131" s="793"/>
      <c r="D131" s="763"/>
      <c r="E131" s="763"/>
      <c r="F131" s="763"/>
      <c r="G131" s="763"/>
      <c r="H131" s="763"/>
      <c r="I131" s="763"/>
      <c r="J131" s="763"/>
      <c r="K131" s="763"/>
      <c r="L131" s="763"/>
      <c r="M131" s="803" t="s">
        <v>588</v>
      </c>
      <c r="N131" s="803"/>
      <c r="O131" s="12"/>
      <c r="P131" s="786">
        <v>86</v>
      </c>
      <c r="Q131" s="787">
        <v>0</v>
      </c>
      <c r="R131" s="788">
        <v>2</v>
      </c>
      <c r="S131" s="789">
        <v>90011</v>
      </c>
      <c r="T131" s="786"/>
      <c r="U131" s="786"/>
      <c r="V131" s="891"/>
      <c r="W131" s="892"/>
      <c r="X131" s="804">
        <f>X132+X133</f>
        <v>0</v>
      </c>
      <c r="Y131" s="804">
        <f>Y132+Y133</f>
        <v>0</v>
      </c>
      <c r="Z131" s="805">
        <f>Z132+Z133</f>
        <v>0</v>
      </c>
      <c r="AA131" s="8"/>
      <c r="AB131" s="3"/>
    </row>
    <row r="132" spans="1:28" ht="29.25" customHeight="1" x14ac:dyDescent="0.2">
      <c r="A132" s="21"/>
      <c r="B132" s="763"/>
      <c r="C132" s="793"/>
      <c r="D132" s="763"/>
      <c r="E132" s="763"/>
      <c r="F132" s="763"/>
      <c r="G132" s="763"/>
      <c r="H132" s="763"/>
      <c r="I132" s="763"/>
      <c r="J132" s="763"/>
      <c r="K132" s="763"/>
      <c r="L132" s="763"/>
      <c r="M132" s="803" t="s">
        <v>57</v>
      </c>
      <c r="N132" s="803"/>
      <c r="O132" s="12"/>
      <c r="P132" s="786">
        <v>86</v>
      </c>
      <c r="Q132" s="787">
        <v>0</v>
      </c>
      <c r="R132" s="788">
        <v>2</v>
      </c>
      <c r="S132" s="789">
        <v>90011</v>
      </c>
      <c r="T132" s="786">
        <v>12</v>
      </c>
      <c r="U132" s="786">
        <v>2</v>
      </c>
      <c r="V132" s="893">
        <v>240</v>
      </c>
      <c r="W132" s="892"/>
      <c r="X132" s="791"/>
      <c r="Y132" s="791"/>
      <c r="Z132" s="792"/>
      <c r="AA132" s="8"/>
      <c r="AB132" s="3"/>
    </row>
    <row r="133" spans="1:28" ht="45.75" customHeight="1" x14ac:dyDescent="0.2">
      <c r="A133" s="21"/>
      <c r="B133" s="763"/>
      <c r="C133" s="793"/>
      <c r="D133" s="763"/>
      <c r="E133" s="763"/>
      <c r="F133" s="763"/>
      <c r="G133" s="763"/>
      <c r="H133" s="763"/>
      <c r="I133" s="763"/>
      <c r="J133" s="763"/>
      <c r="K133" s="763"/>
      <c r="L133" s="763"/>
      <c r="M133" s="803" t="s">
        <v>611</v>
      </c>
      <c r="N133" s="803"/>
      <c r="O133" s="12"/>
      <c r="P133" s="786">
        <v>86</v>
      </c>
      <c r="Q133" s="787">
        <v>0</v>
      </c>
      <c r="R133" s="788">
        <v>2</v>
      </c>
      <c r="S133" s="789">
        <v>90011</v>
      </c>
      <c r="T133" s="786">
        <v>12</v>
      </c>
      <c r="U133" s="786">
        <v>2</v>
      </c>
      <c r="V133" s="893">
        <v>810</v>
      </c>
      <c r="W133" s="892"/>
      <c r="X133" s="791"/>
      <c r="Y133" s="791"/>
      <c r="Z133" s="792"/>
      <c r="AA133" s="8"/>
      <c r="AB133" s="3"/>
    </row>
    <row r="134" spans="1:28" ht="29.25" customHeight="1" x14ac:dyDescent="0.2">
      <c r="A134" s="21"/>
      <c r="B134" s="763"/>
      <c r="C134" s="793"/>
      <c r="D134" s="763"/>
      <c r="E134" s="763"/>
      <c r="F134" s="763"/>
      <c r="G134" s="763"/>
      <c r="H134" s="763"/>
      <c r="I134" s="763"/>
      <c r="J134" s="763"/>
      <c r="K134" s="763"/>
      <c r="L134" s="763"/>
      <c r="M134" s="803" t="s">
        <v>605</v>
      </c>
      <c r="N134" s="803"/>
      <c r="O134" s="12"/>
      <c r="P134" s="786">
        <v>86</v>
      </c>
      <c r="Q134" s="787">
        <v>0</v>
      </c>
      <c r="R134" s="788">
        <v>0</v>
      </c>
      <c r="S134" s="789">
        <v>0</v>
      </c>
      <c r="T134" s="786"/>
      <c r="U134" s="786"/>
      <c r="V134" s="893"/>
      <c r="W134" s="892"/>
      <c r="X134" s="804">
        <f t="shared" ref="X134:Z135" si="22">X135</f>
        <v>6719901</v>
      </c>
      <c r="Y134" s="804">
        <f t="shared" si="22"/>
        <v>6375566</v>
      </c>
      <c r="Z134" s="805">
        <f t="shared" si="22"/>
        <v>5613670</v>
      </c>
      <c r="AA134" s="8"/>
      <c r="AB134" s="3"/>
    </row>
    <row r="135" spans="1:28" ht="29.25" customHeight="1" x14ac:dyDescent="0.2">
      <c r="A135" s="21"/>
      <c r="B135" s="763"/>
      <c r="C135" s="793"/>
      <c r="D135" s="763"/>
      <c r="E135" s="763"/>
      <c r="F135" s="763"/>
      <c r="G135" s="763"/>
      <c r="H135" s="763"/>
      <c r="I135" s="763"/>
      <c r="J135" s="763"/>
      <c r="K135" s="763"/>
      <c r="L135" s="763"/>
      <c r="M135" s="803" t="s">
        <v>581</v>
      </c>
      <c r="N135" s="803"/>
      <c r="O135" s="12"/>
      <c r="P135" s="786">
        <v>86</v>
      </c>
      <c r="Q135" s="787">
        <v>0</v>
      </c>
      <c r="R135" s="788">
        <v>3</v>
      </c>
      <c r="S135" s="789">
        <v>70003</v>
      </c>
      <c r="T135" s="786"/>
      <c r="U135" s="786"/>
      <c r="V135" s="893"/>
      <c r="W135" s="892"/>
      <c r="X135" s="804">
        <f t="shared" si="22"/>
        <v>6719901</v>
      </c>
      <c r="Y135" s="804">
        <f t="shared" si="22"/>
        <v>6375566</v>
      </c>
      <c r="Z135" s="805">
        <f t="shared" si="22"/>
        <v>5613670</v>
      </c>
      <c r="AA135" s="8"/>
      <c r="AB135" s="3"/>
    </row>
    <row r="136" spans="1:28" ht="29.25" customHeight="1" x14ac:dyDescent="0.2">
      <c r="A136" s="21"/>
      <c r="B136" s="763"/>
      <c r="C136" s="793"/>
      <c r="D136" s="763"/>
      <c r="E136" s="763"/>
      <c r="F136" s="763"/>
      <c r="G136" s="763"/>
      <c r="H136" s="763"/>
      <c r="I136" s="763"/>
      <c r="J136" s="763"/>
      <c r="K136" s="763"/>
      <c r="L136" s="763"/>
      <c r="M136" s="803" t="s">
        <v>607</v>
      </c>
      <c r="N136" s="803"/>
      <c r="O136" s="12"/>
      <c r="P136" s="786">
        <v>86</v>
      </c>
      <c r="Q136" s="787">
        <v>0</v>
      </c>
      <c r="R136" s="788">
        <v>3</v>
      </c>
      <c r="S136" s="789">
        <v>70003</v>
      </c>
      <c r="T136" s="786">
        <v>1</v>
      </c>
      <c r="U136" s="786">
        <v>13</v>
      </c>
      <c r="V136" s="893"/>
      <c r="W136" s="892"/>
      <c r="X136" s="804">
        <f>X137+X139+X138</f>
        <v>6719901</v>
      </c>
      <c r="Y136" s="804">
        <f>Y137+Y139</f>
        <v>6375566</v>
      </c>
      <c r="Z136" s="805">
        <f>Z137+Z139</f>
        <v>5613670</v>
      </c>
      <c r="AA136" s="8"/>
      <c r="AB136" s="3"/>
    </row>
    <row r="137" spans="1:28" ht="29.25" customHeight="1" x14ac:dyDescent="0.2">
      <c r="A137" s="21"/>
      <c r="B137" s="763"/>
      <c r="C137" s="793"/>
      <c r="D137" s="763"/>
      <c r="E137" s="763"/>
      <c r="F137" s="763"/>
      <c r="G137" s="763"/>
      <c r="H137" s="763"/>
      <c r="I137" s="763"/>
      <c r="J137" s="763"/>
      <c r="K137" s="763"/>
      <c r="L137" s="763"/>
      <c r="M137" s="803" t="s">
        <v>606</v>
      </c>
      <c r="N137" s="803"/>
      <c r="O137" s="12"/>
      <c r="P137" s="786">
        <v>86</v>
      </c>
      <c r="Q137" s="787">
        <v>0</v>
      </c>
      <c r="R137" s="788">
        <v>3</v>
      </c>
      <c r="S137" s="789">
        <v>70003</v>
      </c>
      <c r="T137" s="786">
        <v>1</v>
      </c>
      <c r="U137" s="786">
        <v>13</v>
      </c>
      <c r="V137" s="893">
        <v>110</v>
      </c>
      <c r="W137" s="892"/>
      <c r="X137" s="791">
        <v>5488900</v>
      </c>
      <c r="Y137" s="791">
        <v>5388900</v>
      </c>
      <c r="Z137" s="792">
        <v>4563500</v>
      </c>
      <c r="AA137" s="8"/>
      <c r="AB137" s="3"/>
    </row>
    <row r="138" spans="1:28" ht="30.75" customHeight="1" x14ac:dyDescent="0.2">
      <c r="A138" s="21"/>
      <c r="B138" s="763"/>
      <c r="C138" s="793"/>
      <c r="D138" s="763"/>
      <c r="E138" s="763"/>
      <c r="F138" s="763"/>
      <c r="G138" s="763"/>
      <c r="H138" s="763"/>
      <c r="I138" s="763"/>
      <c r="J138" s="763"/>
      <c r="K138" s="763"/>
      <c r="L138" s="763"/>
      <c r="M138" s="894" t="s">
        <v>663</v>
      </c>
      <c r="N138" s="803"/>
      <c r="O138" s="12"/>
      <c r="P138" s="895" t="s">
        <v>664</v>
      </c>
      <c r="Q138" s="896"/>
      <c r="R138" s="896"/>
      <c r="S138" s="897"/>
      <c r="T138" s="786">
        <v>1</v>
      </c>
      <c r="U138" s="786">
        <v>13</v>
      </c>
      <c r="V138" s="893">
        <v>110</v>
      </c>
      <c r="W138" s="892"/>
      <c r="X138" s="791">
        <v>100000</v>
      </c>
      <c r="Y138" s="791"/>
      <c r="Z138" s="792"/>
      <c r="AA138" s="8"/>
      <c r="AB138" s="3"/>
    </row>
    <row r="139" spans="1:28" ht="29.25" customHeight="1" x14ac:dyDescent="0.2">
      <c r="A139" s="21"/>
      <c r="B139" s="763"/>
      <c r="C139" s="793"/>
      <c r="D139" s="763"/>
      <c r="E139" s="763"/>
      <c r="F139" s="763"/>
      <c r="G139" s="763"/>
      <c r="H139" s="763"/>
      <c r="I139" s="763"/>
      <c r="J139" s="763"/>
      <c r="K139" s="763"/>
      <c r="L139" s="763"/>
      <c r="M139" s="803" t="s">
        <v>57</v>
      </c>
      <c r="N139" s="803"/>
      <c r="O139" s="12"/>
      <c r="P139" s="786">
        <v>86</v>
      </c>
      <c r="Q139" s="787">
        <v>0</v>
      </c>
      <c r="R139" s="788">
        <v>3</v>
      </c>
      <c r="S139" s="789">
        <v>70003</v>
      </c>
      <c r="T139" s="786">
        <v>1</v>
      </c>
      <c r="U139" s="786">
        <v>13</v>
      </c>
      <c r="V139" s="893">
        <v>240</v>
      </c>
      <c r="W139" s="892"/>
      <c r="X139" s="791">
        <v>1131001</v>
      </c>
      <c r="Y139" s="791">
        <v>986666</v>
      </c>
      <c r="Z139" s="792">
        <v>1050170</v>
      </c>
      <c r="AA139" s="8"/>
      <c r="AB139" s="3"/>
    </row>
    <row r="140" spans="1:28" ht="56.25" customHeight="1" x14ac:dyDescent="0.2">
      <c r="A140" s="21"/>
      <c r="B140" s="763"/>
      <c r="C140" s="793"/>
      <c r="D140" s="763"/>
      <c r="E140" s="763"/>
      <c r="F140" s="763"/>
      <c r="G140" s="763"/>
      <c r="H140" s="763"/>
      <c r="I140" s="763"/>
      <c r="J140" s="763"/>
      <c r="K140" s="763"/>
      <c r="L140" s="763"/>
      <c r="M140" s="869" t="s">
        <v>604</v>
      </c>
      <c r="N140" s="869"/>
      <c r="O140" s="870"/>
      <c r="P140" s="755">
        <v>84</v>
      </c>
      <c r="Q140" s="756">
        <v>0</v>
      </c>
      <c r="R140" s="757">
        <v>0</v>
      </c>
      <c r="S140" s="758">
        <v>0</v>
      </c>
      <c r="T140" s="755"/>
      <c r="U140" s="755"/>
      <c r="V140" s="898"/>
      <c r="W140" s="899"/>
      <c r="X140" s="871">
        <f t="shared" ref="X140:Z142" si="23">X141</f>
        <v>0</v>
      </c>
      <c r="Y140" s="871">
        <f t="shared" si="23"/>
        <v>0</v>
      </c>
      <c r="Z140" s="872">
        <f t="shared" si="23"/>
        <v>0</v>
      </c>
      <c r="AA140" s="8"/>
      <c r="AB140" s="3"/>
    </row>
    <row r="141" spans="1:28" ht="29.25" customHeight="1" x14ac:dyDescent="0.2">
      <c r="A141" s="21"/>
      <c r="B141" s="763"/>
      <c r="C141" s="793"/>
      <c r="D141" s="763"/>
      <c r="E141" s="763"/>
      <c r="F141" s="763"/>
      <c r="G141" s="763"/>
      <c r="H141" s="763"/>
      <c r="I141" s="763"/>
      <c r="J141" s="763"/>
      <c r="K141" s="763"/>
      <c r="L141" s="763"/>
      <c r="M141" s="803" t="s">
        <v>584</v>
      </c>
      <c r="N141" s="803"/>
      <c r="O141" s="12"/>
      <c r="P141" s="786">
        <v>84</v>
      </c>
      <c r="Q141" s="787">
        <v>0</v>
      </c>
      <c r="R141" s="788">
        <v>1</v>
      </c>
      <c r="S141" s="789">
        <v>90042</v>
      </c>
      <c r="T141" s="786"/>
      <c r="U141" s="786"/>
      <c r="V141" s="893"/>
      <c r="W141" s="892"/>
      <c r="X141" s="804">
        <f t="shared" si="23"/>
        <v>0</v>
      </c>
      <c r="Y141" s="804">
        <f t="shared" si="23"/>
        <v>0</v>
      </c>
      <c r="Z141" s="805">
        <f t="shared" si="23"/>
        <v>0</v>
      </c>
      <c r="AA141" s="8"/>
      <c r="AB141" s="3"/>
    </row>
    <row r="142" spans="1:28" ht="60.75" customHeight="1" x14ac:dyDescent="0.2">
      <c r="A142" s="21"/>
      <c r="B142" s="763"/>
      <c r="C142" s="793"/>
      <c r="D142" s="763"/>
      <c r="E142" s="763"/>
      <c r="F142" s="763"/>
      <c r="G142" s="763"/>
      <c r="H142" s="763"/>
      <c r="I142" s="763"/>
      <c r="J142" s="763"/>
      <c r="K142" s="763"/>
      <c r="L142" s="763"/>
      <c r="M142" s="803" t="s">
        <v>585</v>
      </c>
      <c r="N142" s="803"/>
      <c r="O142" s="12"/>
      <c r="P142" s="786">
        <v>84</v>
      </c>
      <c r="Q142" s="787">
        <v>0</v>
      </c>
      <c r="R142" s="788">
        <v>1</v>
      </c>
      <c r="S142" s="789">
        <v>90042</v>
      </c>
      <c r="T142" s="786">
        <v>11</v>
      </c>
      <c r="U142" s="786">
        <v>1</v>
      </c>
      <c r="V142" s="893"/>
      <c r="W142" s="892"/>
      <c r="X142" s="804">
        <f t="shared" si="23"/>
        <v>0</v>
      </c>
      <c r="Y142" s="804">
        <f t="shared" si="23"/>
        <v>0</v>
      </c>
      <c r="Z142" s="805">
        <f t="shared" si="23"/>
        <v>0</v>
      </c>
      <c r="AA142" s="8"/>
      <c r="AB142" s="3"/>
    </row>
    <row r="143" spans="1:28" ht="29.25" customHeight="1" x14ac:dyDescent="0.2">
      <c r="A143" s="21"/>
      <c r="B143" s="763"/>
      <c r="C143" s="793"/>
      <c r="D143" s="763"/>
      <c r="E143" s="763"/>
      <c r="F143" s="763"/>
      <c r="G143" s="763"/>
      <c r="H143" s="763"/>
      <c r="I143" s="763"/>
      <c r="J143" s="763"/>
      <c r="K143" s="763"/>
      <c r="L143" s="763"/>
      <c r="M143" s="803" t="s">
        <v>57</v>
      </c>
      <c r="N143" s="803"/>
      <c r="O143" s="12"/>
      <c r="P143" s="786">
        <v>84</v>
      </c>
      <c r="Q143" s="787">
        <v>0</v>
      </c>
      <c r="R143" s="788">
        <v>1</v>
      </c>
      <c r="S143" s="789">
        <v>90042</v>
      </c>
      <c r="T143" s="786">
        <v>11</v>
      </c>
      <c r="U143" s="786">
        <v>1</v>
      </c>
      <c r="V143" s="893">
        <v>240</v>
      </c>
      <c r="W143" s="892"/>
      <c r="X143" s="791"/>
      <c r="Y143" s="791"/>
      <c r="Z143" s="792"/>
      <c r="AA143" s="8"/>
      <c r="AB143" s="3"/>
    </row>
    <row r="144" spans="1:28" ht="18.75" customHeight="1" thickBot="1" x14ac:dyDescent="0.25">
      <c r="A144" s="21"/>
      <c r="B144" s="900"/>
      <c r="C144" s="901"/>
      <c r="D144" s="902" t="s">
        <v>3</v>
      </c>
      <c r="E144" s="902"/>
      <c r="F144" s="902"/>
      <c r="G144" s="902"/>
      <c r="H144" s="902"/>
      <c r="I144" s="902"/>
      <c r="J144" s="902"/>
      <c r="K144" s="902"/>
      <c r="L144" s="902"/>
      <c r="M144" s="902"/>
      <c r="N144" s="902"/>
      <c r="O144" s="903" t="s">
        <v>193</v>
      </c>
      <c r="P144" s="904" t="s">
        <v>194</v>
      </c>
      <c r="Q144" s="905" t="s">
        <v>6</v>
      </c>
      <c r="R144" s="906" t="s">
        <v>5</v>
      </c>
      <c r="S144" s="907" t="s">
        <v>4</v>
      </c>
      <c r="T144" s="904" t="s">
        <v>1</v>
      </c>
      <c r="U144" s="904" t="s">
        <v>1</v>
      </c>
      <c r="V144" s="908" t="s">
        <v>1</v>
      </c>
      <c r="W144" s="909"/>
      <c r="X144" s="910">
        <f>Ведомст!X158</f>
        <v>0</v>
      </c>
      <c r="Y144" s="910">
        <f>Ведомст!Y158</f>
        <v>486353.03943512001</v>
      </c>
      <c r="Z144" s="911">
        <f>Ведомст!Z158</f>
        <v>990580.98188788188</v>
      </c>
      <c r="AA144" s="8"/>
      <c r="AB144" s="3"/>
    </row>
    <row r="145" spans="1:28" ht="0.75" customHeight="1" thickBot="1" x14ac:dyDescent="0.25">
      <c r="A145" s="7"/>
      <c r="B145" s="912"/>
      <c r="C145" s="912"/>
      <c r="D145" s="912"/>
      <c r="E145" s="912"/>
      <c r="F145" s="912"/>
      <c r="G145" s="912"/>
      <c r="H145" s="912"/>
      <c r="I145" s="912"/>
      <c r="J145" s="912"/>
      <c r="K145" s="913"/>
      <c r="L145" s="912"/>
      <c r="M145" s="914"/>
      <c r="N145" s="915"/>
      <c r="O145" s="916" t="s">
        <v>189</v>
      </c>
      <c r="P145" s="917" t="s">
        <v>1</v>
      </c>
      <c r="Q145" s="917" t="s">
        <v>1</v>
      </c>
      <c r="R145" s="917" t="s">
        <v>1</v>
      </c>
      <c r="S145" s="917" t="s">
        <v>1</v>
      </c>
      <c r="T145" s="918">
        <v>0</v>
      </c>
      <c r="U145" s="919">
        <v>0</v>
      </c>
      <c r="V145" s="920" t="s">
        <v>190</v>
      </c>
      <c r="W145" s="921"/>
      <c r="X145" s="775"/>
      <c r="Y145" s="922"/>
      <c r="Z145" s="923"/>
      <c r="AA145" s="180"/>
      <c r="AB145" s="3"/>
    </row>
    <row r="146" spans="1:28" ht="21.75" customHeight="1" thickBot="1" x14ac:dyDescent="0.25">
      <c r="A146" s="4"/>
      <c r="B146" s="924"/>
      <c r="C146" s="924"/>
      <c r="D146" s="924"/>
      <c r="E146" s="924"/>
      <c r="F146" s="924"/>
      <c r="G146" s="924"/>
      <c r="H146" s="924"/>
      <c r="I146" s="924"/>
      <c r="J146" s="924"/>
      <c r="K146" s="924"/>
      <c r="L146" s="925"/>
      <c r="M146" s="926" t="s">
        <v>0</v>
      </c>
      <c r="N146" s="927"/>
      <c r="O146" s="927"/>
      <c r="P146" s="927"/>
      <c r="Q146" s="927"/>
      <c r="R146" s="927"/>
      <c r="S146" s="927"/>
      <c r="T146" s="927"/>
      <c r="U146" s="927"/>
      <c r="V146" s="928"/>
      <c r="W146" s="929"/>
      <c r="X146" s="929">
        <f>X14+X37+X52+X115+X140+X110+X67</f>
        <v>21440683.449999999</v>
      </c>
      <c r="Y146" s="929">
        <f>Y14+Y37+Y52+Y115+Y140+Y110+Y144</f>
        <v>19692355.039435118</v>
      </c>
      <c r="Z146" s="930">
        <f>Z14+Z37+Z52+Z115+Z140+Z110+Z144</f>
        <v>20004354.981887881</v>
      </c>
      <c r="AA146" s="3"/>
      <c r="AB146" s="2"/>
    </row>
    <row r="147" spans="1:28" ht="12.75" customHeight="1" x14ac:dyDescent="0.2">
      <c r="A147" s="4"/>
      <c r="B147" s="729"/>
      <c r="C147" s="729"/>
      <c r="D147" s="729"/>
      <c r="E147" s="729"/>
      <c r="F147" s="729"/>
      <c r="G147" s="729"/>
      <c r="H147" s="729"/>
      <c r="I147" s="729"/>
      <c r="J147" s="729"/>
      <c r="K147" s="729"/>
      <c r="L147" s="729"/>
      <c r="M147" s="729"/>
      <c r="N147" s="729"/>
      <c r="O147" s="729"/>
      <c r="P147" s="729"/>
      <c r="Q147" s="729"/>
      <c r="R147" s="729"/>
      <c r="S147" s="729"/>
      <c r="T147" s="729"/>
      <c r="U147" s="729"/>
      <c r="V147" s="730"/>
      <c r="W147" s="730"/>
      <c r="X147" s="731"/>
      <c r="Y147" s="730"/>
      <c r="Z147" s="730"/>
      <c r="AA147" s="3"/>
      <c r="AB147" s="2"/>
    </row>
  </sheetData>
  <mergeCells count="94">
    <mergeCell ref="B121:N121"/>
    <mergeCell ref="G103:N103"/>
    <mergeCell ref="B104:N104"/>
    <mergeCell ref="B109:N109"/>
    <mergeCell ref="D115:N115"/>
    <mergeCell ref="F119:N119"/>
    <mergeCell ref="G120:N120"/>
    <mergeCell ref="D144:N144"/>
    <mergeCell ref="B122:N122"/>
    <mergeCell ref="B123:N123"/>
    <mergeCell ref="F125:N125"/>
    <mergeCell ref="G126:N126"/>
    <mergeCell ref="B127:N127"/>
    <mergeCell ref="B128:N128"/>
    <mergeCell ref="B129:N129"/>
    <mergeCell ref="B95:N95"/>
    <mergeCell ref="E96:N96"/>
    <mergeCell ref="F97:N97"/>
    <mergeCell ref="G98:N98"/>
    <mergeCell ref="B100:N100"/>
    <mergeCell ref="E101:N101"/>
    <mergeCell ref="F102:N102"/>
    <mergeCell ref="M8:Z8"/>
    <mergeCell ref="M9:Z9"/>
    <mergeCell ref="M10:Z10"/>
    <mergeCell ref="B99:N99"/>
    <mergeCell ref="B90:N90"/>
    <mergeCell ref="G79:N79"/>
    <mergeCell ref="B80:N80"/>
    <mergeCell ref="B81:N81"/>
    <mergeCell ref="E82:N82"/>
    <mergeCell ref="F83:N83"/>
    <mergeCell ref="G84:N84"/>
    <mergeCell ref="B85:N85"/>
    <mergeCell ref="B86:N86"/>
    <mergeCell ref="F87:N87"/>
    <mergeCell ref="G88:N88"/>
    <mergeCell ref="B89:N89"/>
    <mergeCell ref="B94:N94"/>
    <mergeCell ref="F78:N78"/>
    <mergeCell ref="G93:N93"/>
    <mergeCell ref="F73:N73"/>
    <mergeCell ref="G74:N74"/>
    <mergeCell ref="B75:N75"/>
    <mergeCell ref="B76:N76"/>
    <mergeCell ref="B66:N66"/>
    <mergeCell ref="F68:N68"/>
    <mergeCell ref="G69:N69"/>
    <mergeCell ref="B70:N70"/>
    <mergeCell ref="B71:N71"/>
    <mergeCell ref="E77:N77"/>
    <mergeCell ref="E91:N91"/>
    <mergeCell ref="F92:N92"/>
    <mergeCell ref="B65:N65"/>
    <mergeCell ref="F54:N54"/>
    <mergeCell ref="G55:N55"/>
    <mergeCell ref="B56:N56"/>
    <mergeCell ref="B57:N57"/>
    <mergeCell ref="F58:N58"/>
    <mergeCell ref="G59:N59"/>
    <mergeCell ref="B60:N60"/>
    <mergeCell ref="B61:N61"/>
    <mergeCell ref="E62:N62"/>
    <mergeCell ref="F63:N63"/>
    <mergeCell ref="G64:N64"/>
    <mergeCell ref="E72:N72"/>
    <mergeCell ref="E53:N53"/>
    <mergeCell ref="E38:N38"/>
    <mergeCell ref="F39:N39"/>
    <mergeCell ref="G40:N40"/>
    <mergeCell ref="B41:N41"/>
    <mergeCell ref="B42:N42"/>
    <mergeCell ref="E43:N43"/>
    <mergeCell ref="F44:N44"/>
    <mergeCell ref="G45:N45"/>
    <mergeCell ref="B46:N46"/>
    <mergeCell ref="B51:N51"/>
    <mergeCell ref="D52:N52"/>
    <mergeCell ref="P138:S138"/>
    <mergeCell ref="P12:S12"/>
    <mergeCell ref="P13:S13"/>
    <mergeCell ref="D14:N14"/>
    <mergeCell ref="D37:N37"/>
    <mergeCell ref="G15:N15"/>
    <mergeCell ref="B16:N16"/>
    <mergeCell ref="B17:N17"/>
    <mergeCell ref="G18:N18"/>
    <mergeCell ref="B19:N19"/>
    <mergeCell ref="B20:N20"/>
    <mergeCell ref="G24:N24"/>
    <mergeCell ref="B25:N25"/>
    <mergeCell ref="B26:N26"/>
    <mergeCell ref="B27:N27"/>
    <mergeCell ref="B28:N28"/>
  </mergeCells>
  <printOptions horizontalCentered="1"/>
  <pageMargins left="0.39370078740157483" right="0.39370078740157483" top="1.1811023622047245" bottom="0.39370078740157483" header="0" footer="0"/>
  <pageSetup paperSize="9" fitToHeight="0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C19" sqref="C19:C20"/>
    </sheetView>
  </sheetViews>
  <sheetFormatPr defaultRowHeight="12.75" x14ac:dyDescent="0.2"/>
  <cols>
    <col min="1" max="1" width="54" style="320" customWidth="1"/>
    <col min="2" max="4" width="10.5703125" style="320" customWidth="1"/>
    <col min="5" max="256" width="9.140625" style="320"/>
    <col min="257" max="257" width="64.7109375" style="320" bestFit="1" customWidth="1"/>
    <col min="258" max="260" width="10.5703125" style="320" customWidth="1"/>
    <col min="261" max="512" width="9.140625" style="320"/>
    <col min="513" max="513" width="64.7109375" style="320" bestFit="1" customWidth="1"/>
    <col min="514" max="516" width="10.5703125" style="320" customWidth="1"/>
    <col min="517" max="768" width="9.140625" style="320"/>
    <col min="769" max="769" width="64.7109375" style="320" bestFit="1" customWidth="1"/>
    <col min="770" max="772" width="10.5703125" style="320" customWidth="1"/>
    <col min="773" max="1024" width="9.140625" style="320"/>
    <col min="1025" max="1025" width="64.7109375" style="320" bestFit="1" customWidth="1"/>
    <col min="1026" max="1028" width="10.5703125" style="320" customWidth="1"/>
    <col min="1029" max="1280" width="9.140625" style="320"/>
    <col min="1281" max="1281" width="64.7109375" style="320" bestFit="1" customWidth="1"/>
    <col min="1282" max="1284" width="10.5703125" style="320" customWidth="1"/>
    <col min="1285" max="1536" width="9.140625" style="320"/>
    <col min="1537" max="1537" width="64.7109375" style="320" bestFit="1" customWidth="1"/>
    <col min="1538" max="1540" width="10.5703125" style="320" customWidth="1"/>
    <col min="1541" max="1792" width="9.140625" style="320"/>
    <col min="1793" max="1793" width="64.7109375" style="320" bestFit="1" customWidth="1"/>
    <col min="1794" max="1796" width="10.5703125" style="320" customWidth="1"/>
    <col min="1797" max="2048" width="9.140625" style="320"/>
    <col min="2049" max="2049" width="64.7109375" style="320" bestFit="1" customWidth="1"/>
    <col min="2050" max="2052" width="10.5703125" style="320" customWidth="1"/>
    <col min="2053" max="2304" width="9.140625" style="320"/>
    <col min="2305" max="2305" width="64.7109375" style="320" bestFit="1" customWidth="1"/>
    <col min="2306" max="2308" width="10.5703125" style="320" customWidth="1"/>
    <col min="2309" max="2560" width="9.140625" style="320"/>
    <col min="2561" max="2561" width="64.7109375" style="320" bestFit="1" customWidth="1"/>
    <col min="2562" max="2564" width="10.5703125" style="320" customWidth="1"/>
    <col min="2565" max="2816" width="9.140625" style="320"/>
    <col min="2817" max="2817" width="64.7109375" style="320" bestFit="1" customWidth="1"/>
    <col min="2818" max="2820" width="10.5703125" style="320" customWidth="1"/>
    <col min="2821" max="3072" width="9.140625" style="320"/>
    <col min="3073" max="3073" width="64.7109375" style="320" bestFit="1" customWidth="1"/>
    <col min="3074" max="3076" width="10.5703125" style="320" customWidth="1"/>
    <col min="3077" max="3328" width="9.140625" style="320"/>
    <col min="3329" max="3329" width="64.7109375" style="320" bestFit="1" customWidth="1"/>
    <col min="3330" max="3332" width="10.5703125" style="320" customWidth="1"/>
    <col min="3333" max="3584" width="9.140625" style="320"/>
    <col min="3585" max="3585" width="64.7109375" style="320" bestFit="1" customWidth="1"/>
    <col min="3586" max="3588" width="10.5703125" style="320" customWidth="1"/>
    <col min="3589" max="3840" width="9.140625" style="320"/>
    <col min="3841" max="3841" width="64.7109375" style="320" bestFit="1" customWidth="1"/>
    <col min="3842" max="3844" width="10.5703125" style="320" customWidth="1"/>
    <col min="3845" max="4096" width="9.140625" style="320"/>
    <col min="4097" max="4097" width="64.7109375" style="320" bestFit="1" customWidth="1"/>
    <col min="4098" max="4100" width="10.5703125" style="320" customWidth="1"/>
    <col min="4101" max="4352" width="9.140625" style="320"/>
    <col min="4353" max="4353" width="64.7109375" style="320" bestFit="1" customWidth="1"/>
    <col min="4354" max="4356" width="10.5703125" style="320" customWidth="1"/>
    <col min="4357" max="4608" width="9.140625" style="320"/>
    <col min="4609" max="4609" width="64.7109375" style="320" bestFit="1" customWidth="1"/>
    <col min="4610" max="4612" width="10.5703125" style="320" customWidth="1"/>
    <col min="4613" max="4864" width="9.140625" style="320"/>
    <col min="4865" max="4865" width="64.7109375" style="320" bestFit="1" customWidth="1"/>
    <col min="4866" max="4868" width="10.5703125" style="320" customWidth="1"/>
    <col min="4869" max="5120" width="9.140625" style="320"/>
    <col min="5121" max="5121" width="64.7109375" style="320" bestFit="1" customWidth="1"/>
    <col min="5122" max="5124" width="10.5703125" style="320" customWidth="1"/>
    <col min="5125" max="5376" width="9.140625" style="320"/>
    <col min="5377" max="5377" width="64.7109375" style="320" bestFit="1" customWidth="1"/>
    <col min="5378" max="5380" width="10.5703125" style="320" customWidth="1"/>
    <col min="5381" max="5632" width="9.140625" style="320"/>
    <col min="5633" max="5633" width="64.7109375" style="320" bestFit="1" customWidth="1"/>
    <col min="5634" max="5636" width="10.5703125" style="320" customWidth="1"/>
    <col min="5637" max="5888" width="9.140625" style="320"/>
    <col min="5889" max="5889" width="64.7109375" style="320" bestFit="1" customWidth="1"/>
    <col min="5890" max="5892" width="10.5703125" style="320" customWidth="1"/>
    <col min="5893" max="6144" width="9.140625" style="320"/>
    <col min="6145" max="6145" width="64.7109375" style="320" bestFit="1" customWidth="1"/>
    <col min="6146" max="6148" width="10.5703125" style="320" customWidth="1"/>
    <col min="6149" max="6400" width="9.140625" style="320"/>
    <col min="6401" max="6401" width="64.7109375" style="320" bestFit="1" customWidth="1"/>
    <col min="6402" max="6404" width="10.5703125" style="320" customWidth="1"/>
    <col min="6405" max="6656" width="9.140625" style="320"/>
    <col min="6657" max="6657" width="64.7109375" style="320" bestFit="1" customWidth="1"/>
    <col min="6658" max="6660" width="10.5703125" style="320" customWidth="1"/>
    <col min="6661" max="6912" width="9.140625" style="320"/>
    <col min="6913" max="6913" width="64.7109375" style="320" bestFit="1" customWidth="1"/>
    <col min="6914" max="6916" width="10.5703125" style="320" customWidth="1"/>
    <col min="6917" max="7168" width="9.140625" style="320"/>
    <col min="7169" max="7169" width="64.7109375" style="320" bestFit="1" customWidth="1"/>
    <col min="7170" max="7172" width="10.5703125" style="320" customWidth="1"/>
    <col min="7173" max="7424" width="9.140625" style="320"/>
    <col min="7425" max="7425" width="64.7109375" style="320" bestFit="1" customWidth="1"/>
    <col min="7426" max="7428" width="10.5703125" style="320" customWidth="1"/>
    <col min="7429" max="7680" width="9.140625" style="320"/>
    <col min="7681" max="7681" width="64.7109375" style="320" bestFit="1" customWidth="1"/>
    <col min="7682" max="7684" width="10.5703125" style="320" customWidth="1"/>
    <col min="7685" max="7936" width="9.140625" style="320"/>
    <col min="7937" max="7937" width="64.7109375" style="320" bestFit="1" customWidth="1"/>
    <col min="7938" max="7940" width="10.5703125" style="320" customWidth="1"/>
    <col min="7941" max="8192" width="9.140625" style="320"/>
    <col min="8193" max="8193" width="64.7109375" style="320" bestFit="1" customWidth="1"/>
    <col min="8194" max="8196" width="10.5703125" style="320" customWidth="1"/>
    <col min="8197" max="8448" width="9.140625" style="320"/>
    <col min="8449" max="8449" width="64.7109375" style="320" bestFit="1" customWidth="1"/>
    <col min="8450" max="8452" width="10.5703125" style="320" customWidth="1"/>
    <col min="8453" max="8704" width="9.140625" style="320"/>
    <col min="8705" max="8705" width="64.7109375" style="320" bestFit="1" customWidth="1"/>
    <col min="8706" max="8708" width="10.5703125" style="320" customWidth="1"/>
    <col min="8709" max="8960" width="9.140625" style="320"/>
    <col min="8961" max="8961" width="64.7109375" style="320" bestFit="1" customWidth="1"/>
    <col min="8962" max="8964" width="10.5703125" style="320" customWidth="1"/>
    <col min="8965" max="9216" width="9.140625" style="320"/>
    <col min="9217" max="9217" width="64.7109375" style="320" bestFit="1" customWidth="1"/>
    <col min="9218" max="9220" width="10.5703125" style="320" customWidth="1"/>
    <col min="9221" max="9472" width="9.140625" style="320"/>
    <col min="9473" max="9473" width="64.7109375" style="320" bestFit="1" customWidth="1"/>
    <col min="9474" max="9476" width="10.5703125" style="320" customWidth="1"/>
    <col min="9477" max="9728" width="9.140625" style="320"/>
    <col min="9729" max="9729" width="64.7109375" style="320" bestFit="1" customWidth="1"/>
    <col min="9730" max="9732" width="10.5703125" style="320" customWidth="1"/>
    <col min="9733" max="9984" width="9.140625" style="320"/>
    <col min="9985" max="9985" width="64.7109375" style="320" bestFit="1" customWidth="1"/>
    <col min="9986" max="9988" width="10.5703125" style="320" customWidth="1"/>
    <col min="9989" max="10240" width="9.140625" style="320"/>
    <col min="10241" max="10241" width="64.7109375" style="320" bestFit="1" customWidth="1"/>
    <col min="10242" max="10244" width="10.5703125" style="320" customWidth="1"/>
    <col min="10245" max="10496" width="9.140625" style="320"/>
    <col min="10497" max="10497" width="64.7109375" style="320" bestFit="1" customWidth="1"/>
    <col min="10498" max="10500" width="10.5703125" style="320" customWidth="1"/>
    <col min="10501" max="10752" width="9.140625" style="320"/>
    <col min="10753" max="10753" width="64.7109375" style="320" bestFit="1" customWidth="1"/>
    <col min="10754" max="10756" width="10.5703125" style="320" customWidth="1"/>
    <col min="10757" max="11008" width="9.140625" style="320"/>
    <col min="11009" max="11009" width="64.7109375" style="320" bestFit="1" customWidth="1"/>
    <col min="11010" max="11012" width="10.5703125" style="320" customWidth="1"/>
    <col min="11013" max="11264" width="9.140625" style="320"/>
    <col min="11265" max="11265" width="64.7109375" style="320" bestFit="1" customWidth="1"/>
    <col min="11266" max="11268" width="10.5703125" style="320" customWidth="1"/>
    <col min="11269" max="11520" width="9.140625" style="320"/>
    <col min="11521" max="11521" width="64.7109375" style="320" bestFit="1" customWidth="1"/>
    <col min="11522" max="11524" width="10.5703125" style="320" customWidth="1"/>
    <col min="11525" max="11776" width="9.140625" style="320"/>
    <col min="11777" max="11777" width="64.7109375" style="320" bestFit="1" customWidth="1"/>
    <col min="11778" max="11780" width="10.5703125" style="320" customWidth="1"/>
    <col min="11781" max="12032" width="9.140625" style="320"/>
    <col min="12033" max="12033" width="64.7109375" style="320" bestFit="1" customWidth="1"/>
    <col min="12034" max="12036" width="10.5703125" style="320" customWidth="1"/>
    <col min="12037" max="12288" width="9.140625" style="320"/>
    <col min="12289" max="12289" width="64.7109375" style="320" bestFit="1" customWidth="1"/>
    <col min="12290" max="12292" width="10.5703125" style="320" customWidth="1"/>
    <col min="12293" max="12544" width="9.140625" style="320"/>
    <col min="12545" max="12545" width="64.7109375" style="320" bestFit="1" customWidth="1"/>
    <col min="12546" max="12548" width="10.5703125" style="320" customWidth="1"/>
    <col min="12549" max="12800" width="9.140625" style="320"/>
    <col min="12801" max="12801" width="64.7109375" style="320" bestFit="1" customWidth="1"/>
    <col min="12802" max="12804" width="10.5703125" style="320" customWidth="1"/>
    <col min="12805" max="13056" width="9.140625" style="320"/>
    <col min="13057" max="13057" width="64.7109375" style="320" bestFit="1" customWidth="1"/>
    <col min="13058" max="13060" width="10.5703125" style="320" customWidth="1"/>
    <col min="13061" max="13312" width="9.140625" style="320"/>
    <col min="13313" max="13313" width="64.7109375" style="320" bestFit="1" customWidth="1"/>
    <col min="13314" max="13316" width="10.5703125" style="320" customWidth="1"/>
    <col min="13317" max="13568" width="9.140625" style="320"/>
    <col min="13569" max="13569" width="64.7109375" style="320" bestFit="1" customWidth="1"/>
    <col min="13570" max="13572" width="10.5703125" style="320" customWidth="1"/>
    <col min="13573" max="13824" width="9.140625" style="320"/>
    <col min="13825" max="13825" width="64.7109375" style="320" bestFit="1" customWidth="1"/>
    <col min="13826" max="13828" width="10.5703125" style="320" customWidth="1"/>
    <col min="13829" max="14080" width="9.140625" style="320"/>
    <col min="14081" max="14081" width="64.7109375" style="320" bestFit="1" customWidth="1"/>
    <col min="14082" max="14084" width="10.5703125" style="320" customWidth="1"/>
    <col min="14085" max="14336" width="9.140625" style="320"/>
    <col min="14337" max="14337" width="64.7109375" style="320" bestFit="1" customWidth="1"/>
    <col min="14338" max="14340" width="10.5703125" style="320" customWidth="1"/>
    <col min="14341" max="14592" width="9.140625" style="320"/>
    <col min="14593" max="14593" width="64.7109375" style="320" bestFit="1" customWidth="1"/>
    <col min="14594" max="14596" width="10.5703125" style="320" customWidth="1"/>
    <col min="14597" max="14848" width="9.140625" style="320"/>
    <col min="14849" max="14849" width="64.7109375" style="320" bestFit="1" customWidth="1"/>
    <col min="14850" max="14852" width="10.5703125" style="320" customWidth="1"/>
    <col min="14853" max="15104" width="9.140625" style="320"/>
    <col min="15105" max="15105" width="64.7109375" style="320" bestFit="1" customWidth="1"/>
    <col min="15106" max="15108" width="10.5703125" style="320" customWidth="1"/>
    <col min="15109" max="15360" width="9.140625" style="320"/>
    <col min="15361" max="15361" width="64.7109375" style="320" bestFit="1" customWidth="1"/>
    <col min="15362" max="15364" width="10.5703125" style="320" customWidth="1"/>
    <col min="15365" max="15616" width="9.140625" style="320"/>
    <col min="15617" max="15617" width="64.7109375" style="320" bestFit="1" customWidth="1"/>
    <col min="15618" max="15620" width="10.5703125" style="320" customWidth="1"/>
    <col min="15621" max="15872" width="9.140625" style="320"/>
    <col min="15873" max="15873" width="64.7109375" style="320" bestFit="1" customWidth="1"/>
    <col min="15874" max="15876" width="10.5703125" style="320" customWidth="1"/>
    <col min="15877" max="16128" width="9.140625" style="320"/>
    <col min="16129" max="16129" width="64.7109375" style="320" bestFit="1" customWidth="1"/>
    <col min="16130" max="16132" width="10.5703125" style="320" customWidth="1"/>
    <col min="16133" max="16384" width="9.140625" style="320"/>
  </cols>
  <sheetData>
    <row r="1" spans="1:7" x14ac:dyDescent="0.2">
      <c r="B1" s="711" t="s">
        <v>623</v>
      </c>
      <c r="C1" s="711"/>
      <c r="D1" s="711"/>
    </row>
    <row r="2" spans="1:7" x14ac:dyDescent="0.2">
      <c r="B2" s="711" t="s">
        <v>185</v>
      </c>
      <c r="C2" s="711"/>
      <c r="D2" s="711"/>
    </row>
    <row r="3" spans="1:7" ht="12.75" customHeight="1" x14ac:dyDescent="0.2">
      <c r="B3" s="712" t="s">
        <v>575</v>
      </c>
      <c r="C3" s="712"/>
      <c r="D3" s="712"/>
    </row>
    <row r="4" spans="1:7" x14ac:dyDescent="0.2">
      <c r="B4" s="711" t="s">
        <v>717</v>
      </c>
      <c r="C4" s="711"/>
      <c r="D4" s="711"/>
    </row>
    <row r="5" spans="1:7" x14ac:dyDescent="0.2">
      <c r="B5" s="321"/>
      <c r="C5" s="321"/>
      <c r="D5" s="321"/>
    </row>
    <row r="6" spans="1:7" ht="57" customHeight="1" x14ac:dyDescent="0.25">
      <c r="A6" s="626" t="s">
        <v>651</v>
      </c>
      <c r="B6" s="626"/>
      <c r="C6" s="626"/>
      <c r="D6" s="626"/>
      <c r="G6" s="320" t="s">
        <v>253</v>
      </c>
    </row>
    <row r="7" spans="1:7" ht="15.75" x14ac:dyDescent="0.25">
      <c r="A7" s="322"/>
    </row>
    <row r="8" spans="1:7" ht="81" customHeight="1" x14ac:dyDescent="0.2">
      <c r="A8" s="713" t="s">
        <v>652</v>
      </c>
      <c r="B8" s="713"/>
      <c r="C8" s="713"/>
      <c r="D8" s="713"/>
    </row>
    <row r="9" spans="1:7" ht="23.25" customHeight="1" x14ac:dyDescent="0.25">
      <c r="A9" s="323"/>
      <c r="B9" s="323"/>
      <c r="C9" s="709" t="s">
        <v>182</v>
      </c>
      <c r="D9" s="709"/>
    </row>
    <row r="10" spans="1:7" ht="15.75" x14ac:dyDescent="0.2">
      <c r="A10" s="710" t="s">
        <v>254</v>
      </c>
      <c r="B10" s="710" t="s">
        <v>255</v>
      </c>
      <c r="C10" s="710"/>
      <c r="D10" s="710"/>
    </row>
    <row r="11" spans="1:7" ht="15.75" x14ac:dyDescent="0.2">
      <c r="A11" s="710"/>
      <c r="B11" s="324" t="s">
        <v>187</v>
      </c>
      <c r="C11" s="324" t="s">
        <v>616</v>
      </c>
      <c r="D11" s="324" t="s">
        <v>636</v>
      </c>
    </row>
    <row r="12" spans="1:7" ht="31.5" x14ac:dyDescent="0.25">
      <c r="A12" s="325" t="s">
        <v>256</v>
      </c>
      <c r="B12" s="326"/>
      <c r="C12" s="326"/>
      <c r="D12" s="326"/>
    </row>
    <row r="13" spans="1:7" ht="31.5" x14ac:dyDescent="0.25">
      <c r="A13" s="327" t="s">
        <v>257</v>
      </c>
      <c r="B13" s="328">
        <v>0</v>
      </c>
      <c r="C13" s="328">
        <v>0</v>
      </c>
      <c r="D13" s="328">
        <v>0</v>
      </c>
    </row>
    <row r="14" spans="1:7" ht="31.5" x14ac:dyDescent="0.25">
      <c r="A14" s="325" t="s">
        <v>258</v>
      </c>
      <c r="B14" s="326">
        <v>0</v>
      </c>
      <c r="C14" s="326">
        <v>0</v>
      </c>
      <c r="D14" s="326">
        <v>0</v>
      </c>
    </row>
    <row r="15" spans="1:7" ht="31.5" x14ac:dyDescent="0.25">
      <c r="A15" s="325" t="s">
        <v>259</v>
      </c>
      <c r="B15" s="326">
        <v>0</v>
      </c>
      <c r="C15" s="326">
        <v>0</v>
      </c>
      <c r="D15" s="326">
        <v>0</v>
      </c>
    </row>
    <row r="16" spans="1:7" ht="31.5" x14ac:dyDescent="0.25">
      <c r="A16" s="327" t="s">
        <v>260</v>
      </c>
      <c r="B16" s="328">
        <v>0</v>
      </c>
      <c r="C16" s="328">
        <v>0</v>
      </c>
      <c r="D16" s="328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1.1811023622047245" right="0.1574803149606299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2019-07-04T07:53:47Z</cp:lastPrinted>
  <dcterms:created xsi:type="dcterms:W3CDTF">2016-11-24T08:46:03Z</dcterms:created>
  <dcterms:modified xsi:type="dcterms:W3CDTF">2019-07-04T07:54:25Z</dcterms:modified>
</cp:coreProperties>
</file>