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9320" windowHeight="11760" firstSheet="7" activeTab="8"/>
  </bookViews>
  <sheets>
    <sheet name="нарматив дох" sheetId="11" r:id="rId1"/>
    <sheet name="доходы" sheetId="9" r:id="rId2"/>
    <sheet name="источники" sheetId="6" r:id="rId3"/>
    <sheet name="Ведомст" sheetId="2" r:id="rId4"/>
    <sheet name="Функц" sheetId="3" r:id="rId5"/>
    <sheet name="РзПр" sheetId="4" r:id="rId6"/>
    <sheet name="КЦСР" sheetId="5" r:id="rId7"/>
    <sheet name="прогр замств" sheetId="7" r:id="rId8"/>
    <sheet name="муниц гарант" sheetId="8" r:id="rId9"/>
    <sheet name="МБТ" sheetId="12" r:id="rId10"/>
    <sheet name="МБТ району" sheetId="13" r:id="rId11"/>
    <sheet name="Публ-прав обяз" sheetId="14" r:id="rId12"/>
    <sheet name="Мин бюджет" sheetId="15" r:id="rId13"/>
    <sheet name="Лист1" sheetId="16" r:id="rId14"/>
  </sheets>
  <externalReferences>
    <externalReference r:id="rId15"/>
    <externalReference r:id="rId16"/>
  </externalReferences>
  <definedNames>
    <definedName name="__bookmark_1" localSheetId="1">[1]Доходы_НОВ!#REF!</definedName>
    <definedName name="__bookmark_1" localSheetId="0">[1]Доходы_НОВ!#REF!</definedName>
    <definedName name="__bookmark_1">[1]Доходы_НОВ!#REF!</definedName>
    <definedName name="__bookmark_3" localSheetId="1">#REF!</definedName>
    <definedName name="__bookmark_3" localSheetId="0">#REF!</definedName>
    <definedName name="__bookmark_3">#REF!</definedName>
    <definedName name="__bookmark_4" localSheetId="1">#REF!</definedName>
    <definedName name="__bookmark_4" localSheetId="0">#REF!</definedName>
    <definedName name="__bookmark_4">#REF!</definedName>
    <definedName name="__bookmark_5" localSheetId="1">#REF!</definedName>
    <definedName name="__bookmark_5" localSheetId="0">#REF!</definedName>
    <definedName name="__bookmark_5">#REF!</definedName>
    <definedName name="_xlnm._FilterDatabase" localSheetId="3" hidden="1">Ведомст!$M$14:$Z$180</definedName>
    <definedName name="_xlnm._FilterDatabase" localSheetId="6" hidden="1">КЦСР!$M$16:$Z$156</definedName>
    <definedName name="_xlnm._FilterDatabase" localSheetId="5" hidden="1">РзПр!$M$11:$Z$169</definedName>
    <definedName name="_xlnm._FilterDatabase" localSheetId="4" hidden="1">Функц!$N$15:$AA$45</definedName>
    <definedName name="_xlnm.Print_Titles" localSheetId="4">Функц!$14:$15</definedName>
    <definedName name="_xlnm.Print_Area" localSheetId="1">доходы!$B$1:$F$113</definedName>
    <definedName name="_xlnm.Print_Area" localSheetId="8">'муниц гарант'!$A$1:$K$22</definedName>
    <definedName name="_xlnm.Print_Area" localSheetId="0">'нарматив дох'!$A$1:$C$99</definedName>
    <definedName name="_xlnm.Print_Area" localSheetId="7">'прогр замств'!$A$1:$D$22</definedName>
    <definedName name="ттт">[1]Доходы_НОВ!#REF!</definedName>
  </definedNames>
  <calcPr calcId="145621"/>
</workbook>
</file>

<file path=xl/calcChain.xml><?xml version="1.0" encoding="utf-8"?>
<calcChain xmlns="http://schemas.openxmlformats.org/spreadsheetml/2006/main">
  <c r="Z62" i="5" l="1"/>
  <c r="J14" i="14" l="1"/>
  <c r="I14" i="14"/>
  <c r="H14" i="14"/>
  <c r="C8" i="13"/>
  <c r="F48" i="12"/>
  <c r="F47" i="12" s="1"/>
  <c r="F46" i="12" s="1"/>
  <c r="E48" i="12"/>
  <c r="D48" i="12"/>
  <c r="D47" i="12" s="1"/>
  <c r="D46" i="12" s="1"/>
  <c r="E47" i="12"/>
  <c r="E46" i="12" s="1"/>
  <c r="F45" i="12"/>
  <c r="E45" i="12"/>
  <c r="E44" i="12" s="1"/>
  <c r="E43" i="12" s="1"/>
  <c r="E42" i="12" s="1"/>
  <c r="D45" i="12"/>
  <c r="D44" i="12" s="1"/>
  <c r="D43" i="12" s="1"/>
  <c r="D42" i="12" s="1"/>
  <c r="F44" i="12"/>
  <c r="F43" i="12" s="1"/>
  <c r="F42" i="12" s="1"/>
  <c r="F41" i="12"/>
  <c r="F40" i="12" s="1"/>
  <c r="E41" i="12"/>
  <c r="E40" i="12" s="1"/>
  <c r="D41" i="12"/>
  <c r="D40" i="12"/>
  <c r="F39" i="12"/>
  <c r="E39" i="12"/>
  <c r="E38" i="12" s="1"/>
  <c r="D39" i="12"/>
  <c r="F38" i="12"/>
  <c r="D38" i="12"/>
  <c r="F35" i="12"/>
  <c r="E36" i="12"/>
  <c r="D36" i="12"/>
  <c r="D35" i="12" s="1"/>
  <c r="E35" i="12"/>
  <c r="F34" i="12"/>
  <c r="F33" i="12" s="1"/>
  <c r="E34" i="12"/>
  <c r="D34" i="12"/>
  <c r="D33" i="12" s="1"/>
  <c r="E33" i="12"/>
  <c r="F32" i="12"/>
  <c r="F31" i="12" s="1"/>
  <c r="E32" i="12"/>
  <c r="D32" i="12"/>
  <c r="D31" i="12" s="1"/>
  <c r="E31" i="12"/>
  <c r="F30" i="12"/>
  <c r="E30" i="12"/>
  <c r="D30" i="12"/>
  <c r="E29" i="12"/>
  <c r="D29" i="12"/>
  <c r="F28" i="12"/>
  <c r="E28" i="12"/>
  <c r="E27" i="12" s="1"/>
  <c r="E26" i="12" s="1"/>
  <c r="D28" i="12"/>
  <c r="D27" i="12" s="1"/>
  <c r="D26" i="12" s="1"/>
  <c r="F27" i="12"/>
  <c r="F25" i="12"/>
  <c r="F23" i="12" s="1"/>
  <c r="F22" i="12" s="1"/>
  <c r="E25" i="12"/>
  <c r="D25" i="12"/>
  <c r="F24" i="12"/>
  <c r="E24" i="12"/>
  <c r="E23" i="12" s="1"/>
  <c r="E22" i="12" s="1"/>
  <c r="D24" i="12"/>
  <c r="D23" i="12" s="1"/>
  <c r="D22" i="12" s="1"/>
  <c r="F21" i="12"/>
  <c r="E21" i="12"/>
  <c r="D21" i="12"/>
  <c r="F20" i="12"/>
  <c r="E20" i="12"/>
  <c r="D20" i="12"/>
  <c r="F19" i="12"/>
  <c r="E19" i="12"/>
  <c r="D19" i="12"/>
  <c r="F18" i="12"/>
  <c r="E18" i="12"/>
  <c r="D18" i="12"/>
  <c r="F17" i="12"/>
  <c r="F16" i="12" s="1"/>
  <c r="F15" i="12" s="1"/>
  <c r="E17" i="12"/>
  <c r="E16" i="12" s="1"/>
  <c r="E15" i="12" s="1"/>
  <c r="E14" i="12" s="1"/>
  <c r="D17" i="12"/>
  <c r="X118" i="5"/>
  <c r="X135" i="5"/>
  <c r="X136" i="5"/>
  <c r="Z59" i="5"/>
  <c r="Y59" i="5"/>
  <c r="X59" i="5"/>
  <c r="F26" i="12" l="1"/>
  <c r="D16" i="12"/>
  <c r="D15" i="12" s="1"/>
  <c r="D14" i="12" s="1"/>
  <c r="D37" i="12"/>
  <c r="D13" i="12" s="1"/>
  <c r="D12" i="12" s="1"/>
  <c r="F14" i="12"/>
  <c r="F37" i="12"/>
  <c r="E37" i="12"/>
  <c r="E13" i="12" s="1"/>
  <c r="E12" i="12" s="1"/>
  <c r="F13" i="12" l="1"/>
  <c r="F12" i="12" s="1"/>
  <c r="X19" i="2"/>
  <c r="X20" i="2"/>
  <c r="X21" i="2"/>
  <c r="X22" i="2"/>
  <c r="Z93" i="4"/>
  <c r="Y93" i="4"/>
  <c r="X93" i="4"/>
  <c r="X25" i="4"/>
  <c r="X28" i="4"/>
  <c r="X29" i="4"/>
  <c r="X27" i="2" l="1"/>
  <c r="X28" i="2"/>
  <c r="AA37" i="3"/>
  <c r="Z104" i="2"/>
  <c r="Y104" i="2"/>
  <c r="X104" i="2"/>
  <c r="Y52" i="2"/>
  <c r="X34" i="2"/>
  <c r="X33" i="2" s="1"/>
  <c r="X25" i="2"/>
  <c r="X24" i="2" s="1"/>
  <c r="X18" i="2" s="1"/>
  <c r="Y25" i="2"/>
  <c r="Y24" i="2" s="1"/>
  <c r="Z25" i="2"/>
  <c r="Z24" i="2" s="1"/>
  <c r="X30" i="2"/>
  <c r="X29" i="2" s="1"/>
  <c r="Y30" i="2"/>
  <c r="Y29" i="2" s="1"/>
  <c r="Z30" i="2"/>
  <c r="Z29" i="2" s="1"/>
  <c r="X37" i="2"/>
  <c r="X36" i="2" s="1"/>
  <c r="Y37" i="2"/>
  <c r="Y36" i="2" s="1"/>
  <c r="Z37" i="2"/>
  <c r="Z36" i="2" s="1"/>
  <c r="X40" i="2"/>
  <c r="X39" i="2" s="1"/>
  <c r="Z28" i="2" l="1"/>
  <c r="Z27" i="2" s="1"/>
  <c r="Y28" i="2"/>
  <c r="Y27" i="2" s="1"/>
  <c r="Z18" i="2"/>
  <c r="Y18" i="2"/>
  <c r="E47" i="9"/>
  <c r="E29" i="9"/>
  <c r="E14" i="9"/>
  <c r="D14" i="9"/>
  <c r="D32" i="9" l="1"/>
  <c r="X21" i="4" l="1"/>
  <c r="X20" i="4" s="1"/>
  <c r="X19" i="4" s="1"/>
  <c r="X18" i="4" s="1"/>
  <c r="X45" i="2"/>
  <c r="X44" i="2" s="1"/>
  <c r="X43" i="2" s="1"/>
  <c r="X42" i="2" s="1"/>
  <c r="D83" i="9" l="1"/>
  <c r="Z77" i="5" l="1"/>
  <c r="Y77" i="5"/>
  <c r="Z112" i="4"/>
  <c r="Y112" i="4"/>
  <c r="Z123" i="2"/>
  <c r="Y123" i="2"/>
  <c r="F88" i="9"/>
  <c r="F87" i="9" s="1"/>
  <c r="E88" i="9"/>
  <c r="E87" i="9" s="1"/>
  <c r="X77" i="5" l="1"/>
  <c r="X112" i="4"/>
  <c r="X123" i="2"/>
  <c r="D88" i="9"/>
  <c r="D87" i="9" s="1"/>
  <c r="X152" i="5" l="1"/>
  <c r="X151" i="5" s="1"/>
  <c r="X35" i="4"/>
  <c r="X34" i="4" s="1"/>
  <c r="Z139" i="5" l="1"/>
  <c r="Z138" i="5" s="1"/>
  <c r="Y139" i="5"/>
  <c r="Y138" i="5" s="1"/>
  <c r="X139" i="5"/>
  <c r="X138" i="5" s="1"/>
  <c r="Z32" i="4"/>
  <c r="Z31" i="4" s="1"/>
  <c r="Y32" i="4"/>
  <c r="Y31" i="4" s="1"/>
  <c r="X32" i="4"/>
  <c r="X31" i="4" s="1"/>
  <c r="X115" i="5" l="1"/>
  <c r="Y115" i="5"/>
  <c r="Z115" i="5"/>
  <c r="Z47" i="5"/>
  <c r="Y47" i="5"/>
  <c r="X47" i="5"/>
  <c r="Z55" i="4"/>
  <c r="Z54" i="4" s="1"/>
  <c r="Y55" i="4"/>
  <c r="Y54" i="4" s="1"/>
  <c r="X55" i="4"/>
  <c r="X54" i="4" s="1"/>
  <c r="Z149" i="2"/>
  <c r="Y149" i="2"/>
  <c r="X149" i="2"/>
  <c r="Z66" i="2"/>
  <c r="Z65" i="2" s="1"/>
  <c r="Y66" i="2"/>
  <c r="Y65" i="2" s="1"/>
  <c r="X66" i="2"/>
  <c r="X65" i="2" s="1"/>
  <c r="F14" i="9" l="1"/>
  <c r="D29" i="9"/>
  <c r="Z110" i="5" l="1"/>
  <c r="Z109" i="5" s="1"/>
  <c r="Z108" i="5" s="1"/>
  <c r="Y110" i="5"/>
  <c r="Y109" i="5" s="1"/>
  <c r="Y108" i="5" s="1"/>
  <c r="X110" i="5"/>
  <c r="X109" i="5" s="1"/>
  <c r="X108" i="5" s="1"/>
  <c r="X48" i="2"/>
  <c r="X47" i="2" s="1"/>
  <c r="X32" i="5" l="1"/>
  <c r="X37" i="4"/>
  <c r="Y16" i="3"/>
  <c r="X138" i="2"/>
  <c r="F93" i="9"/>
  <c r="E93" i="9"/>
  <c r="D93" i="9"/>
  <c r="F95" i="9"/>
  <c r="E95" i="9"/>
  <c r="D95" i="9"/>
  <c r="F34" i="9"/>
  <c r="E34" i="9"/>
  <c r="D34" i="9"/>
  <c r="Z119" i="5" l="1"/>
  <c r="Z118" i="5" s="1"/>
  <c r="Y119" i="5"/>
  <c r="Y118" i="5" s="1"/>
  <c r="X119" i="5"/>
  <c r="F32" i="9" l="1"/>
  <c r="E32" i="9"/>
  <c r="Z132" i="5" l="1"/>
  <c r="Y132" i="5"/>
  <c r="X132" i="5"/>
  <c r="X149" i="5"/>
  <c r="Y149" i="5"/>
  <c r="Z149" i="5"/>
  <c r="Z164" i="4"/>
  <c r="Y164" i="4"/>
  <c r="X164" i="4"/>
  <c r="Z175" i="2"/>
  <c r="Y175" i="2"/>
  <c r="X175" i="2"/>
  <c r="C38" i="6" l="1"/>
  <c r="C37" i="6" s="1"/>
  <c r="C36" i="6" s="1"/>
  <c r="Z36" i="5" l="1"/>
  <c r="Z35" i="5" s="1"/>
  <c r="Z34" i="5" s="1"/>
  <c r="Y36" i="5"/>
  <c r="Y35" i="5" s="1"/>
  <c r="Y34" i="5" s="1"/>
  <c r="X36" i="5"/>
  <c r="X35" i="5" s="1"/>
  <c r="X34" i="5" s="1"/>
  <c r="Z143" i="5" l="1"/>
  <c r="Z142" i="5" s="1"/>
  <c r="Z141" i="5" s="1"/>
  <c r="Y143" i="5"/>
  <c r="Y142" i="5" s="1"/>
  <c r="Y141" i="5" s="1"/>
  <c r="X143" i="5"/>
  <c r="X142" i="5" s="1"/>
  <c r="X141" i="5" s="1"/>
  <c r="Z131" i="5"/>
  <c r="Y131" i="5"/>
  <c r="X131" i="5"/>
  <c r="Z148" i="5"/>
  <c r="Z147" i="5" s="1"/>
  <c r="Y148" i="5"/>
  <c r="Y147" i="5" s="1"/>
  <c r="X148" i="5"/>
  <c r="X147" i="5" s="1"/>
  <c r="Z114" i="5"/>
  <c r="Z113" i="5" s="1"/>
  <c r="Z112" i="5" s="1"/>
  <c r="Y114" i="5"/>
  <c r="Y113" i="5" s="1"/>
  <c r="Y112" i="5" s="1"/>
  <c r="X114" i="5"/>
  <c r="X113" i="5" s="1"/>
  <c r="X112" i="5" s="1"/>
  <c r="Z30" i="5"/>
  <c r="Y30" i="5"/>
  <c r="X30" i="5"/>
  <c r="Z22" i="5"/>
  <c r="Y22" i="5"/>
  <c r="X22" i="5"/>
  <c r="Z163" i="4" l="1"/>
  <c r="Z162" i="4" s="1"/>
  <c r="Z161" i="4" s="1"/>
  <c r="Y163" i="4"/>
  <c r="Y162" i="4" s="1"/>
  <c r="Y161" i="4" s="1"/>
  <c r="X163" i="4"/>
  <c r="X162" i="4" s="1"/>
  <c r="X161" i="4" s="1"/>
  <c r="Z159" i="4"/>
  <c r="Z158" i="4" s="1"/>
  <c r="Y159" i="4"/>
  <c r="Y158" i="4" s="1"/>
  <c r="X159" i="4"/>
  <c r="X158" i="4" s="1"/>
  <c r="Z83" i="4"/>
  <c r="Z82" i="4" s="1"/>
  <c r="Z81" i="4" s="1"/>
  <c r="Y83" i="4"/>
  <c r="Y82" i="4" s="1"/>
  <c r="Y81" i="4" s="1"/>
  <c r="X83" i="4"/>
  <c r="X82" i="4" s="1"/>
  <c r="X81" i="4" s="1"/>
  <c r="Z50" i="4"/>
  <c r="Z49" i="4" s="1"/>
  <c r="Z48" i="4" s="1"/>
  <c r="Y50" i="4"/>
  <c r="Y49" i="4" s="1"/>
  <c r="Y48" i="4" s="1"/>
  <c r="X50" i="4"/>
  <c r="X49" i="4" s="1"/>
  <c r="X48" i="4" s="1"/>
  <c r="Z41" i="4"/>
  <c r="Y41" i="4"/>
  <c r="X41" i="4"/>
  <c r="AA42" i="3"/>
  <c r="Z42" i="3"/>
  <c r="Y42" i="3"/>
  <c r="AA40" i="3"/>
  <c r="Z40" i="3"/>
  <c r="Y40" i="3"/>
  <c r="AA23" i="3"/>
  <c r="Z23" i="3"/>
  <c r="Y23" i="3"/>
  <c r="Z52" i="2"/>
  <c r="X52" i="2"/>
  <c r="Z135" i="2"/>
  <c r="Z94" i="2"/>
  <c r="Z93" i="2" s="1"/>
  <c r="Z92" i="2" s="1"/>
  <c r="Y94" i="2"/>
  <c r="Y93" i="2" s="1"/>
  <c r="Y92" i="2" s="1"/>
  <c r="X94" i="2"/>
  <c r="X93" i="2" s="1"/>
  <c r="X92" i="2" s="1"/>
  <c r="Z174" i="2"/>
  <c r="Z173" i="2" s="1"/>
  <c r="Z172" i="2" s="1"/>
  <c r="Y174" i="2"/>
  <c r="Y173" i="2" s="1"/>
  <c r="Y172" i="2" s="1"/>
  <c r="X174" i="2"/>
  <c r="X173" i="2" s="1"/>
  <c r="X172" i="2" s="1"/>
  <c r="Z170" i="2"/>
  <c r="Z169" i="2" s="1"/>
  <c r="Z168" i="2" s="1"/>
  <c r="Y170" i="2"/>
  <c r="Y169" i="2" s="1"/>
  <c r="Y168" i="2" s="1"/>
  <c r="X170" i="2"/>
  <c r="X169" i="2" s="1"/>
  <c r="X168" i="2" s="1"/>
  <c r="Z156" i="4" l="1"/>
  <c r="Z155" i="4" s="1"/>
  <c r="Z157" i="4"/>
  <c r="X156" i="4"/>
  <c r="X155" i="4" s="1"/>
  <c r="X157" i="4"/>
  <c r="Y156" i="4"/>
  <c r="Y155" i="4" s="1"/>
  <c r="Y157" i="4"/>
  <c r="X166" i="2"/>
  <c r="X167" i="2"/>
  <c r="Z166" i="2"/>
  <c r="Z167" i="2"/>
  <c r="Y166" i="2"/>
  <c r="Y167" i="2"/>
  <c r="Z61" i="2"/>
  <c r="Z60" i="2" s="1"/>
  <c r="Z59" i="2" s="1"/>
  <c r="Z17" i="2" s="1"/>
  <c r="Y61" i="2"/>
  <c r="Y60" i="2" s="1"/>
  <c r="Y59" i="2" s="1"/>
  <c r="Y17" i="2" s="1"/>
  <c r="X61" i="2"/>
  <c r="X60" i="2" s="1"/>
  <c r="X59" i="2" s="1"/>
  <c r="X17" i="2" s="1"/>
  <c r="F110" i="9" l="1"/>
  <c r="F109" i="9" s="1"/>
  <c r="E110" i="9"/>
  <c r="D110" i="9"/>
  <c r="D109" i="9" s="1"/>
  <c r="E109" i="9"/>
  <c r="F100" i="9"/>
  <c r="E100" i="9"/>
  <c r="D100" i="9"/>
  <c r="F98" i="9"/>
  <c r="E98" i="9"/>
  <c r="D98" i="9"/>
  <c r="D97" i="9"/>
  <c r="F91" i="9"/>
  <c r="E91" i="9"/>
  <c r="D91" i="9"/>
  <c r="D90" i="9" s="1"/>
  <c r="F83" i="9"/>
  <c r="E83" i="9"/>
  <c r="F80" i="9"/>
  <c r="F79" i="9" s="1"/>
  <c r="E80" i="9"/>
  <c r="E79" i="9" s="1"/>
  <c r="D80" i="9"/>
  <c r="D79" i="9" s="1"/>
  <c r="D78" i="9" s="1"/>
  <c r="F74" i="9"/>
  <c r="E74" i="9"/>
  <c r="D74" i="9"/>
  <c r="F72" i="9"/>
  <c r="E72" i="9"/>
  <c r="D72" i="9"/>
  <c r="D71" i="9" s="1"/>
  <c r="F69" i="9"/>
  <c r="F68" i="9" s="1"/>
  <c r="E69" i="9"/>
  <c r="E68" i="9" s="1"/>
  <c r="D69" i="9"/>
  <c r="D68" i="9" s="1"/>
  <c r="F66" i="9"/>
  <c r="F65" i="9" s="1"/>
  <c r="E66" i="9"/>
  <c r="E65" i="9" s="1"/>
  <c r="D66" i="9"/>
  <c r="D65" i="9" s="1"/>
  <c r="F63" i="9"/>
  <c r="F62" i="9" s="1"/>
  <c r="E63" i="9"/>
  <c r="E62" i="9" s="1"/>
  <c r="D63" i="9"/>
  <c r="D62" i="9" s="1"/>
  <c r="F60" i="9"/>
  <c r="F59" i="9" s="1"/>
  <c r="E60" i="9"/>
  <c r="E59" i="9" s="1"/>
  <c r="D60" i="9"/>
  <c r="D59" i="9" s="1"/>
  <c r="F56" i="9"/>
  <c r="E56" i="9"/>
  <c r="D56" i="9"/>
  <c r="F54" i="9"/>
  <c r="E54" i="9"/>
  <c r="D54" i="9"/>
  <c r="D53" i="9" s="1"/>
  <c r="D52" i="9" s="1"/>
  <c r="F50" i="9"/>
  <c r="F49" i="9" s="1"/>
  <c r="E50" i="9"/>
  <c r="E49" i="9" s="1"/>
  <c r="D50" i="9"/>
  <c r="D49" i="9" s="1"/>
  <c r="F47" i="9"/>
  <c r="D47" i="9"/>
  <c r="F45" i="9"/>
  <c r="E45" i="9"/>
  <c r="D45" i="9"/>
  <c r="F41" i="9"/>
  <c r="F40" i="9" s="1"/>
  <c r="F39" i="9" s="1"/>
  <c r="E41" i="9"/>
  <c r="E40" i="9" s="1"/>
  <c r="E39" i="9" s="1"/>
  <c r="D41" i="9"/>
  <c r="D40" i="9" s="1"/>
  <c r="D39" i="9" s="1"/>
  <c r="F37" i="9"/>
  <c r="F36" i="9" s="1"/>
  <c r="E37" i="9"/>
  <c r="E36" i="9" s="1"/>
  <c r="D37" i="9"/>
  <c r="D36" i="9" s="1"/>
  <c r="F29" i="9"/>
  <c r="F25" i="9"/>
  <c r="F24" i="9" s="1"/>
  <c r="E25" i="9"/>
  <c r="E24" i="9" s="1"/>
  <c r="D25" i="9"/>
  <c r="D24" i="9" s="1"/>
  <c r="F19" i="9"/>
  <c r="F18" i="9" s="1"/>
  <c r="E19" i="9"/>
  <c r="E18" i="9" s="1"/>
  <c r="D19" i="9"/>
  <c r="D18" i="9" s="1"/>
  <c r="F13" i="9"/>
  <c r="E13" i="9"/>
  <c r="D13" i="9"/>
  <c r="E38" i="6"/>
  <c r="E37" i="6" s="1"/>
  <c r="E36" i="6" s="1"/>
  <c r="D38" i="6"/>
  <c r="D37" i="6" s="1"/>
  <c r="D36" i="6" s="1"/>
  <c r="E34" i="6"/>
  <c r="D34" i="6"/>
  <c r="C34" i="6"/>
  <c r="E28" i="6"/>
  <c r="D28" i="6"/>
  <c r="C28" i="6"/>
  <c r="E26" i="6"/>
  <c r="D26" i="6"/>
  <c r="C26" i="6"/>
  <c r="E25" i="6"/>
  <c r="D25" i="6"/>
  <c r="C25" i="6"/>
  <c r="E23" i="6"/>
  <c r="D23" i="6"/>
  <c r="C23" i="6"/>
  <c r="E21" i="6"/>
  <c r="D21" i="6"/>
  <c r="C21" i="6"/>
  <c r="C19" i="6"/>
  <c r="C13" i="6" s="1"/>
  <c r="E17" i="6"/>
  <c r="D17" i="6"/>
  <c r="C17" i="6"/>
  <c r="E15" i="6"/>
  <c r="D15" i="6"/>
  <c r="C15" i="6"/>
  <c r="E14" i="6"/>
  <c r="D14" i="6"/>
  <c r="D13" i="6" s="1"/>
  <c r="C14" i="6"/>
  <c r="Z128" i="5"/>
  <c r="Z127" i="5" s="1"/>
  <c r="Z126" i="5" s="1"/>
  <c r="Z123" i="5"/>
  <c r="Z122" i="5" s="1"/>
  <c r="Z121" i="5" s="1"/>
  <c r="Z105" i="5"/>
  <c r="Z104" i="5" s="1"/>
  <c r="Z103" i="5" s="1"/>
  <c r="Z101" i="5"/>
  <c r="Z100" i="5" s="1"/>
  <c r="Z99" i="5" s="1"/>
  <c r="Z98" i="5" s="1"/>
  <c r="Z96" i="5"/>
  <c r="Z95" i="5" s="1"/>
  <c r="Z94" i="5" s="1"/>
  <c r="Z93" i="5" s="1"/>
  <c r="Z91" i="5"/>
  <c r="Z90" i="5" s="1"/>
  <c r="Z89" i="5" s="1"/>
  <c r="Z87" i="5"/>
  <c r="Z86" i="5" s="1"/>
  <c r="Z85" i="5" s="1"/>
  <c r="Z82" i="5"/>
  <c r="Z81" i="5" s="1"/>
  <c r="Z80" i="5" s="1"/>
  <c r="Z79" i="5" s="1"/>
  <c r="Z75" i="5"/>
  <c r="Z74" i="5" s="1"/>
  <c r="Z73" i="5" s="1"/>
  <c r="Z72" i="5" s="1"/>
  <c r="Z70" i="5"/>
  <c r="Z69" i="5" s="1"/>
  <c r="Z68" i="5" s="1"/>
  <c r="Z67" i="5" s="1"/>
  <c r="Z65" i="5"/>
  <c r="Z64" i="5" s="1"/>
  <c r="Z63" i="5" s="1"/>
  <c r="Z58" i="5"/>
  <c r="Z57" i="5" s="1"/>
  <c r="Z55" i="5"/>
  <c r="Z54" i="5" s="1"/>
  <c r="Z53" i="5" s="1"/>
  <c r="Z46" i="5"/>
  <c r="Z45" i="5" s="1"/>
  <c r="Z44" i="5" s="1"/>
  <c r="Z42" i="5"/>
  <c r="Z41" i="5" s="1"/>
  <c r="Z40" i="5" s="1"/>
  <c r="Z39" i="5" s="1"/>
  <c r="Z26" i="5"/>
  <c r="Z25" i="5" s="1"/>
  <c r="Z21" i="5"/>
  <c r="Z19" i="5"/>
  <c r="Z18" i="5" s="1"/>
  <c r="Y128" i="5"/>
  <c r="Y127" i="5" s="1"/>
  <c r="Y126" i="5" s="1"/>
  <c r="Y123" i="5"/>
  <c r="Y122" i="5" s="1"/>
  <c r="Y121" i="5" s="1"/>
  <c r="Y105" i="5"/>
  <c r="Y104" i="5" s="1"/>
  <c r="Y103" i="5" s="1"/>
  <c r="Y101" i="5"/>
  <c r="Y100" i="5" s="1"/>
  <c r="Y99" i="5" s="1"/>
  <c r="Y98" i="5" s="1"/>
  <c r="Y96" i="5"/>
  <c r="Y95" i="5" s="1"/>
  <c r="Y94" i="5" s="1"/>
  <c r="Y93" i="5" s="1"/>
  <c r="Y91" i="5"/>
  <c r="Y90" i="5" s="1"/>
  <c r="Y89" i="5" s="1"/>
  <c r="Y87" i="5"/>
  <c r="Y86" i="5" s="1"/>
  <c r="Y85" i="5" s="1"/>
  <c r="Y82" i="5"/>
  <c r="Y81" i="5" s="1"/>
  <c r="Y80" i="5" s="1"/>
  <c r="Y79" i="5" s="1"/>
  <c r="Y75" i="5"/>
  <c r="Y74" i="5" s="1"/>
  <c r="Y73" i="5" s="1"/>
  <c r="Y72" i="5" s="1"/>
  <c r="Y70" i="5"/>
  <c r="Y69" i="5" s="1"/>
  <c r="Y68" i="5" s="1"/>
  <c r="Y67" i="5" s="1"/>
  <c r="Y65" i="5"/>
  <c r="Y64" i="5" s="1"/>
  <c r="Y63" i="5" s="1"/>
  <c r="Y58" i="5"/>
  <c r="Y57" i="5" s="1"/>
  <c r="Y55" i="5"/>
  <c r="Y54" i="5" s="1"/>
  <c r="Y53" i="5" s="1"/>
  <c r="Y46" i="5"/>
  <c r="Y45" i="5" s="1"/>
  <c r="Y44" i="5" s="1"/>
  <c r="Y42" i="5"/>
  <c r="Y41" i="5" s="1"/>
  <c r="Y40" i="5" s="1"/>
  <c r="Y39" i="5" s="1"/>
  <c r="Y26" i="5"/>
  <c r="Y25" i="5" s="1"/>
  <c r="Y21" i="5"/>
  <c r="Y19" i="5"/>
  <c r="Y18" i="5" s="1"/>
  <c r="X154" i="5"/>
  <c r="X19" i="5"/>
  <c r="X18" i="5" s="1"/>
  <c r="X21" i="5"/>
  <c r="X26" i="5"/>
  <c r="X25" i="5" s="1"/>
  <c r="X42" i="5"/>
  <c r="X41" i="5" s="1"/>
  <c r="X40" i="5" s="1"/>
  <c r="X39" i="5" s="1"/>
  <c r="X46" i="5"/>
  <c r="X45" i="5" s="1"/>
  <c r="X44" i="5" s="1"/>
  <c r="X55" i="5"/>
  <c r="X54" i="5" s="1"/>
  <c r="X53" i="5" s="1"/>
  <c r="X58" i="5"/>
  <c r="X57" i="5" s="1"/>
  <c r="X65" i="5"/>
  <c r="X64" i="5" s="1"/>
  <c r="X63" i="5" s="1"/>
  <c r="X62" i="5" s="1"/>
  <c r="X70" i="5"/>
  <c r="X69" i="5" s="1"/>
  <c r="X68" i="5" s="1"/>
  <c r="X67" i="5" s="1"/>
  <c r="X75" i="5"/>
  <c r="X74" i="5" s="1"/>
  <c r="X73" i="5" s="1"/>
  <c r="X72" i="5" s="1"/>
  <c r="X82" i="5"/>
  <c r="X81" i="5" s="1"/>
  <c r="X80" i="5" s="1"/>
  <c r="X79" i="5" s="1"/>
  <c r="X87" i="5"/>
  <c r="X86" i="5" s="1"/>
  <c r="X85" i="5" s="1"/>
  <c r="X91" i="5"/>
  <c r="X90" i="5" s="1"/>
  <c r="X89" i="5" s="1"/>
  <c r="X96" i="5"/>
  <c r="X95" i="5" s="1"/>
  <c r="X94" i="5" s="1"/>
  <c r="X93" i="5" s="1"/>
  <c r="X101" i="5"/>
  <c r="X100" i="5" s="1"/>
  <c r="X99" i="5" s="1"/>
  <c r="X98" i="5" s="1"/>
  <c r="X105" i="5"/>
  <c r="X104" i="5" s="1"/>
  <c r="X103" i="5" s="1"/>
  <c r="X123" i="5"/>
  <c r="X122" i="5" s="1"/>
  <c r="X121" i="5" s="1"/>
  <c r="X128" i="5"/>
  <c r="X127" i="5" s="1"/>
  <c r="X126" i="5" s="1"/>
  <c r="Z153" i="4"/>
  <c r="Z152" i="4" s="1"/>
  <c r="Z151" i="4" s="1"/>
  <c r="Z150" i="4" s="1"/>
  <c r="Z149" i="4" s="1"/>
  <c r="Z147" i="4"/>
  <c r="Z146" i="4" s="1"/>
  <c r="Z145" i="4" s="1"/>
  <c r="Z144" i="4" s="1"/>
  <c r="Z138" i="4"/>
  <c r="Z137" i="4" s="1"/>
  <c r="Z136" i="4" s="1"/>
  <c r="Z131" i="4" s="1"/>
  <c r="Z134" i="4"/>
  <c r="Z133" i="4" s="1"/>
  <c r="Z132" i="4" s="1"/>
  <c r="Z127" i="4"/>
  <c r="Z126" i="4" s="1"/>
  <c r="Z124" i="4"/>
  <c r="Z123" i="4" s="1"/>
  <c r="Z118" i="4"/>
  <c r="Z117" i="4" s="1"/>
  <c r="Z116" i="4" s="1"/>
  <c r="Z115" i="4" s="1"/>
  <c r="Z114" i="4" s="1"/>
  <c r="Z110" i="4"/>
  <c r="Z109" i="4" s="1"/>
  <c r="Z108" i="4" s="1"/>
  <c r="Z107" i="4" s="1"/>
  <c r="Z106" i="4" s="1"/>
  <c r="Z103" i="4"/>
  <c r="Z102" i="4" s="1"/>
  <c r="Z100" i="4"/>
  <c r="Z99" i="4" s="1"/>
  <c r="Z92" i="4"/>
  <c r="Z90" i="4"/>
  <c r="Z89" i="4" s="1"/>
  <c r="Z79" i="4"/>
  <c r="Z78" i="4" s="1"/>
  <c r="Z77" i="4" s="1"/>
  <c r="Z76" i="4" s="1"/>
  <c r="Z75" i="4" s="1"/>
  <c r="Z73" i="4"/>
  <c r="Z72" i="4" s="1"/>
  <c r="Z71" i="4" s="1"/>
  <c r="Z70" i="4" s="1"/>
  <c r="Z69" i="4" s="1"/>
  <c r="Z67" i="4"/>
  <c r="Z66" i="4" s="1"/>
  <c r="Z65" i="4" s="1"/>
  <c r="Z61" i="4"/>
  <c r="Z60" i="4" s="1"/>
  <c r="Z59" i="4" s="1"/>
  <c r="Z58" i="4" s="1"/>
  <c r="Z57" i="4" s="1"/>
  <c r="Z44" i="4"/>
  <c r="Z25" i="4"/>
  <c r="Z24" i="4" s="1"/>
  <c r="Z15" i="4"/>
  <c r="Z14" i="4" s="1"/>
  <c r="Z13" i="4" s="1"/>
  <c r="Y153" i="4"/>
  <c r="Y152" i="4" s="1"/>
  <c r="Y151" i="4" s="1"/>
  <c r="Y150" i="4" s="1"/>
  <c r="Y149" i="4" s="1"/>
  <c r="Y147" i="4"/>
  <c r="Y146" i="4" s="1"/>
  <c r="Y145" i="4" s="1"/>
  <c r="Y144" i="4" s="1"/>
  <c r="Y138" i="4"/>
  <c r="Y137" i="4" s="1"/>
  <c r="Y136" i="4" s="1"/>
  <c r="Y131" i="4" s="1"/>
  <c r="Y134" i="4"/>
  <c r="Y133" i="4" s="1"/>
  <c r="Y132" i="4" s="1"/>
  <c r="Y127" i="4"/>
  <c r="Y126" i="4" s="1"/>
  <c r="Y124" i="4"/>
  <c r="Y123" i="4" s="1"/>
  <c r="Y118" i="4"/>
  <c r="Y117" i="4" s="1"/>
  <c r="Y116" i="4" s="1"/>
  <c r="Y115" i="4" s="1"/>
  <c r="Y114" i="4" s="1"/>
  <c r="Y110" i="4"/>
  <c r="Y109" i="4" s="1"/>
  <c r="Y108" i="4" s="1"/>
  <c r="Y107" i="4" s="1"/>
  <c r="Y106" i="4" s="1"/>
  <c r="Y103" i="4"/>
  <c r="Y102" i="4" s="1"/>
  <c r="Y100" i="4"/>
  <c r="Y99" i="4" s="1"/>
  <c r="Y92" i="4"/>
  <c r="Y90" i="4"/>
  <c r="Y89" i="4" s="1"/>
  <c r="Y79" i="4"/>
  <c r="Y78" i="4" s="1"/>
  <c r="Y77" i="4" s="1"/>
  <c r="Y76" i="4" s="1"/>
  <c r="Y75" i="4" s="1"/>
  <c r="Y73" i="4"/>
  <c r="Y72" i="4" s="1"/>
  <c r="Y71" i="4" s="1"/>
  <c r="Y70" i="4" s="1"/>
  <c r="Y69" i="4" s="1"/>
  <c r="Y67" i="4"/>
  <c r="Y66" i="4" s="1"/>
  <c r="Y65" i="4" s="1"/>
  <c r="Y61" i="4"/>
  <c r="Y60" i="4" s="1"/>
  <c r="Y59" i="4" s="1"/>
  <c r="Y58" i="4" s="1"/>
  <c r="Y57" i="4" s="1"/>
  <c r="Y44" i="4"/>
  <c r="Y25" i="4"/>
  <c r="Y24" i="4" s="1"/>
  <c r="Y15" i="4"/>
  <c r="Y14" i="4" s="1"/>
  <c r="Y13" i="4" s="1"/>
  <c r="X167" i="4"/>
  <c r="X15" i="4"/>
  <c r="X14" i="4" s="1"/>
  <c r="X13" i="4" s="1"/>
  <c r="X24" i="4"/>
  <c r="X23" i="4" s="1"/>
  <c r="X17" i="4" s="1"/>
  <c r="X44" i="4"/>
  <c r="X61" i="4"/>
  <c r="X60" i="4" s="1"/>
  <c r="X59" i="4" s="1"/>
  <c r="X58" i="4" s="1"/>
  <c r="X57" i="4" s="1"/>
  <c r="X67" i="4"/>
  <c r="X66" i="4" s="1"/>
  <c r="X65" i="4" s="1"/>
  <c r="X73" i="4"/>
  <c r="X72" i="4" s="1"/>
  <c r="X71" i="4" s="1"/>
  <c r="X70" i="4" s="1"/>
  <c r="X69" i="4" s="1"/>
  <c r="X79" i="4"/>
  <c r="X78" i="4" s="1"/>
  <c r="X77" i="4" s="1"/>
  <c r="X76" i="4" s="1"/>
  <c r="X75" i="4" s="1"/>
  <c r="X90" i="4"/>
  <c r="X89" i="4" s="1"/>
  <c r="X92" i="4"/>
  <c r="X100" i="4"/>
  <c r="X99" i="4" s="1"/>
  <c r="X103" i="4"/>
  <c r="X102" i="4" s="1"/>
  <c r="X110" i="4"/>
  <c r="X109" i="4" s="1"/>
  <c r="X118" i="4"/>
  <c r="X117" i="4" s="1"/>
  <c r="X116" i="4" s="1"/>
  <c r="X115" i="4" s="1"/>
  <c r="X114" i="4" s="1"/>
  <c r="X124" i="4"/>
  <c r="X123" i="4" s="1"/>
  <c r="X127" i="4"/>
  <c r="X126" i="4" s="1"/>
  <c r="X134" i="4"/>
  <c r="X133" i="4" s="1"/>
  <c r="X132" i="4" s="1"/>
  <c r="X138" i="4"/>
  <c r="X137" i="4" s="1"/>
  <c r="X136" i="4" s="1"/>
  <c r="X147" i="4"/>
  <c r="X146" i="4" s="1"/>
  <c r="X145" i="4" s="1"/>
  <c r="X144" i="4" s="1"/>
  <c r="X153" i="4"/>
  <c r="X152" i="4" s="1"/>
  <c r="X151" i="4" s="1"/>
  <c r="X150" i="4" s="1"/>
  <c r="X149" i="4" s="1"/>
  <c r="AA35" i="3"/>
  <c r="AA31" i="3"/>
  <c r="AA28" i="3"/>
  <c r="AA21" i="3"/>
  <c r="AA16" i="3"/>
  <c r="Z37" i="3"/>
  <c r="Z35" i="3"/>
  <c r="Z31" i="3"/>
  <c r="Z28" i="3"/>
  <c r="Z21" i="3"/>
  <c r="Z16" i="3"/>
  <c r="Y37" i="3"/>
  <c r="Y31" i="3"/>
  <c r="Y28" i="3"/>
  <c r="Y21" i="3"/>
  <c r="Y35" i="3"/>
  <c r="Y44" i="3"/>
  <c r="Z164" i="2"/>
  <c r="Z163" i="2" s="1"/>
  <c r="Z162" i="2" s="1"/>
  <c r="Z161" i="2" s="1"/>
  <c r="Z160" i="2" s="1"/>
  <c r="Z158" i="2"/>
  <c r="Z157" i="2" s="1"/>
  <c r="Z156" i="2" s="1"/>
  <c r="Z155" i="2" s="1"/>
  <c r="Z154" i="2" s="1"/>
  <c r="Z148" i="2"/>
  <c r="Z147" i="2" s="1"/>
  <c r="Z145" i="2"/>
  <c r="Z144" i="2" s="1"/>
  <c r="Z143" i="2" s="1"/>
  <c r="Z138" i="2"/>
  <c r="Z137" i="2" s="1"/>
  <c r="Z134" i="2"/>
  <c r="Z129" i="2"/>
  <c r="Z128" i="2" s="1"/>
  <c r="Z127" i="2" s="1"/>
  <c r="Z126" i="2" s="1"/>
  <c r="Z125" i="2" s="1"/>
  <c r="Z121" i="2"/>
  <c r="Z120" i="2" s="1"/>
  <c r="Z114" i="2"/>
  <c r="Z113" i="2" s="1"/>
  <c r="Z111" i="2"/>
  <c r="Z110" i="2" s="1"/>
  <c r="Z103" i="2"/>
  <c r="Z101" i="2"/>
  <c r="Z100" i="2" s="1"/>
  <c r="Z90" i="2"/>
  <c r="Z89" i="2" s="1"/>
  <c r="Z88" i="2" s="1"/>
  <c r="Z87" i="2" s="1"/>
  <c r="Z86" i="2" s="1"/>
  <c r="Z84" i="2"/>
  <c r="Z83" i="2" s="1"/>
  <c r="Z82" i="2" s="1"/>
  <c r="Z81" i="2" s="1"/>
  <c r="Z80" i="2" s="1"/>
  <c r="Z78" i="2"/>
  <c r="Z77" i="2" s="1"/>
  <c r="Z76" i="2" s="1"/>
  <c r="Z72" i="2"/>
  <c r="Z71" i="2" s="1"/>
  <c r="Z70" i="2" s="1"/>
  <c r="Z69" i="2" s="1"/>
  <c r="Z68" i="2" s="1"/>
  <c r="Z55" i="2"/>
  <c r="Y164" i="2"/>
  <c r="Y163" i="2" s="1"/>
  <c r="Y162" i="2" s="1"/>
  <c r="Y161" i="2" s="1"/>
  <c r="Y160" i="2" s="1"/>
  <c r="Y158" i="2"/>
  <c r="Y157" i="2" s="1"/>
  <c r="Y156" i="2" s="1"/>
  <c r="Y155" i="2" s="1"/>
  <c r="Y154" i="2" s="1"/>
  <c r="Y148" i="2"/>
  <c r="Y147" i="2" s="1"/>
  <c r="Y145" i="2"/>
  <c r="Y144" i="2" s="1"/>
  <c r="Y138" i="2"/>
  <c r="Y137" i="2" s="1"/>
  <c r="Y135" i="2"/>
  <c r="Y134" i="2" s="1"/>
  <c r="Y129" i="2"/>
  <c r="Y128" i="2" s="1"/>
  <c r="Y127" i="2" s="1"/>
  <c r="Y126" i="2" s="1"/>
  <c r="Y125" i="2" s="1"/>
  <c r="Y121" i="2"/>
  <c r="Y120" i="2" s="1"/>
  <c r="Y114" i="2"/>
  <c r="Y113" i="2" s="1"/>
  <c r="Y111" i="2"/>
  <c r="Y110" i="2" s="1"/>
  <c r="Y103" i="2"/>
  <c r="Y101" i="2"/>
  <c r="Y100" i="2" s="1"/>
  <c r="Y90" i="2"/>
  <c r="Y89" i="2" s="1"/>
  <c r="Y88" i="2" s="1"/>
  <c r="Y87" i="2" s="1"/>
  <c r="Y86" i="2" s="1"/>
  <c r="Y84" i="2"/>
  <c r="Y83" i="2" s="1"/>
  <c r="Y82" i="2" s="1"/>
  <c r="Y81" i="2" s="1"/>
  <c r="Y80" i="2" s="1"/>
  <c r="Y78" i="2"/>
  <c r="Y77" i="2" s="1"/>
  <c r="Y76" i="2" s="1"/>
  <c r="Y72" i="2"/>
  <c r="Y71" i="2" s="1"/>
  <c r="Y70" i="2" s="1"/>
  <c r="Y69" i="2" s="1"/>
  <c r="Y68" i="2" s="1"/>
  <c r="Y55" i="2"/>
  <c r="X55" i="2"/>
  <c r="X72" i="2"/>
  <c r="X71" i="2" s="1"/>
  <c r="X70" i="2" s="1"/>
  <c r="X69" i="2" s="1"/>
  <c r="X68" i="2" s="1"/>
  <c r="X78" i="2"/>
  <c r="X77" i="2" s="1"/>
  <c r="X76" i="2" s="1"/>
  <c r="X84" i="2"/>
  <c r="X83" i="2" s="1"/>
  <c r="X82" i="2" s="1"/>
  <c r="X81" i="2" s="1"/>
  <c r="X80" i="2" s="1"/>
  <c r="X90" i="2"/>
  <c r="X89" i="2" s="1"/>
  <c r="X88" i="2" s="1"/>
  <c r="X87" i="2" s="1"/>
  <c r="X86" i="2" s="1"/>
  <c r="X101" i="2"/>
  <c r="X100" i="2" s="1"/>
  <c r="X103" i="2"/>
  <c r="X111" i="2"/>
  <c r="X110" i="2" s="1"/>
  <c r="X114" i="2"/>
  <c r="X113" i="2" s="1"/>
  <c r="X121" i="2"/>
  <c r="X120" i="2" s="1"/>
  <c r="X129" i="2"/>
  <c r="X128" i="2" s="1"/>
  <c r="X127" i="2" s="1"/>
  <c r="X126" i="2" s="1"/>
  <c r="X125" i="2" s="1"/>
  <c r="X135" i="2"/>
  <c r="X134" i="2" s="1"/>
  <c r="X137" i="2"/>
  <c r="X145" i="2"/>
  <c r="X144" i="2" s="1"/>
  <c r="X143" i="2" s="1"/>
  <c r="X148" i="2"/>
  <c r="X147" i="2" s="1"/>
  <c r="X158" i="2"/>
  <c r="X157" i="2" s="1"/>
  <c r="X156" i="2" s="1"/>
  <c r="X155" i="2" s="1"/>
  <c r="X154" i="2" s="1"/>
  <c r="X164" i="2"/>
  <c r="X163" i="2" s="1"/>
  <c r="X162" i="2" s="1"/>
  <c r="X161" i="2" s="1"/>
  <c r="X160" i="2" s="1"/>
  <c r="D77" i="9" l="1"/>
  <c r="X131" i="4"/>
  <c r="X130" i="4" s="1"/>
  <c r="X129" i="4" s="1"/>
  <c r="Y117" i="5"/>
  <c r="X108" i="4"/>
  <c r="X107" i="4" s="1"/>
  <c r="X106" i="4" s="1"/>
  <c r="X119" i="2"/>
  <c r="X118" i="2" s="1"/>
  <c r="X117" i="2" s="1"/>
  <c r="Y119" i="2"/>
  <c r="Y118" i="2" s="1"/>
  <c r="Y117" i="2" s="1"/>
  <c r="E71" i="9"/>
  <c r="Z117" i="5"/>
  <c r="Z119" i="2"/>
  <c r="Z118" i="2" s="1"/>
  <c r="Z117" i="2" s="1"/>
  <c r="Y23" i="4"/>
  <c r="Y17" i="4" s="1"/>
  <c r="Z23" i="4"/>
  <c r="Z17" i="4" s="1"/>
  <c r="X17" i="5"/>
  <c r="Y45" i="3"/>
  <c r="Z17" i="5"/>
  <c r="Y17" i="5"/>
  <c r="F44" i="9"/>
  <c r="F43" i="9" s="1"/>
  <c r="E44" i="9"/>
  <c r="E43" i="9" s="1"/>
  <c r="D44" i="9"/>
  <c r="D43" i="9" s="1"/>
  <c r="Y64" i="4"/>
  <c r="Z64" i="4"/>
  <c r="F90" i="9"/>
  <c r="D32" i="6"/>
  <c r="D31" i="6" s="1"/>
  <c r="D30" i="6" s="1"/>
  <c r="D12" i="6" s="1"/>
  <c r="D33" i="6"/>
  <c r="F53" i="9"/>
  <c r="F52" i="9" s="1"/>
  <c r="E58" i="9"/>
  <c r="E13" i="6"/>
  <c r="C20" i="6"/>
  <c r="E32" i="6"/>
  <c r="E31" i="6" s="1"/>
  <c r="E30" i="6" s="1"/>
  <c r="E12" i="6" s="1"/>
  <c r="E33" i="6"/>
  <c r="D58" i="9"/>
  <c r="X64" i="4"/>
  <c r="E78" i="9"/>
  <c r="C32" i="6"/>
  <c r="C33" i="6"/>
  <c r="F78" i="9"/>
  <c r="E90" i="9"/>
  <c r="E97" i="9"/>
  <c r="Y153" i="2"/>
  <c r="Z75" i="2"/>
  <c r="X75" i="2"/>
  <c r="Y75" i="2"/>
  <c r="Y38" i="5"/>
  <c r="Z38" i="5"/>
  <c r="X38" i="5"/>
  <c r="X52" i="5"/>
  <c r="Y143" i="4"/>
  <c r="Y142" i="4" s="1"/>
  <c r="X122" i="4"/>
  <c r="X121" i="4" s="1"/>
  <c r="X120" i="4" s="1"/>
  <c r="Z98" i="4"/>
  <c r="Z97" i="4" s="1"/>
  <c r="Z96" i="4" s="1"/>
  <c r="Z40" i="4"/>
  <c r="X98" i="4"/>
  <c r="X97" i="4" s="1"/>
  <c r="X96" i="4" s="1"/>
  <c r="X88" i="4"/>
  <c r="X87" i="4" s="1"/>
  <c r="X86" i="4" s="1"/>
  <c r="X40" i="4"/>
  <c r="Y88" i="4"/>
  <c r="Y87" i="4" s="1"/>
  <c r="Y86" i="4" s="1"/>
  <c r="X142" i="2"/>
  <c r="X141" i="2" s="1"/>
  <c r="X140" i="2" s="1"/>
  <c r="Z133" i="2"/>
  <c r="Z132" i="2" s="1"/>
  <c r="Z131" i="2" s="1"/>
  <c r="X133" i="2"/>
  <c r="X132" i="2" s="1"/>
  <c r="X131" i="2" s="1"/>
  <c r="Y109" i="2"/>
  <c r="Y108" i="2" s="1"/>
  <c r="Y107" i="2" s="1"/>
  <c r="X109" i="2"/>
  <c r="X108" i="2" s="1"/>
  <c r="X107" i="2" s="1"/>
  <c r="X99" i="2"/>
  <c r="X98" i="2" s="1"/>
  <c r="X97" i="2" s="1"/>
  <c r="Z51" i="2"/>
  <c r="Z50" i="2" s="1"/>
  <c r="Z16" i="2" s="1"/>
  <c r="Y51" i="2"/>
  <c r="Y50" i="2" s="1"/>
  <c r="Y16" i="2" s="1"/>
  <c r="F31" i="9"/>
  <c r="F28" i="9" s="1"/>
  <c r="D31" i="9"/>
  <c r="D28" i="9" s="1"/>
  <c r="E31" i="9"/>
  <c r="E28" i="9" s="1"/>
  <c r="X143" i="4"/>
  <c r="X142" i="4" s="1"/>
  <c r="X84" i="5"/>
  <c r="Y133" i="2"/>
  <c r="Y132" i="2" s="1"/>
  <c r="Y131" i="2" s="1"/>
  <c r="Z122" i="4"/>
  <c r="Z121" i="4" s="1"/>
  <c r="Z120" i="4" s="1"/>
  <c r="Z105" i="4" s="1"/>
  <c r="Y84" i="5"/>
  <c r="D20" i="6"/>
  <c r="E20" i="6"/>
  <c r="F58" i="9"/>
  <c r="F97" i="9"/>
  <c r="X153" i="2"/>
  <c r="Y142" i="2"/>
  <c r="Y141" i="2" s="1"/>
  <c r="Y140" i="2" s="1"/>
  <c r="Z153" i="2"/>
  <c r="Y40" i="4"/>
  <c r="Y39" i="4" s="1"/>
  <c r="E53" i="9"/>
  <c r="E52" i="9" s="1"/>
  <c r="F71" i="9"/>
  <c r="Z52" i="5"/>
  <c r="Z84" i="5"/>
  <c r="Y52" i="5"/>
  <c r="Z143" i="4"/>
  <c r="Z142" i="4" s="1"/>
  <c r="Z88" i="4"/>
  <c r="Z87" i="4" s="1"/>
  <c r="Z86" i="4" s="1"/>
  <c r="Z130" i="4"/>
  <c r="Z129" i="4" s="1"/>
  <c r="Y122" i="4"/>
  <c r="Y121" i="4" s="1"/>
  <c r="Y120" i="4" s="1"/>
  <c r="Y105" i="4" s="1"/>
  <c r="Y98" i="4"/>
  <c r="Y97" i="4" s="1"/>
  <c r="Y96" i="4" s="1"/>
  <c r="Y130" i="4"/>
  <c r="Y129" i="4" s="1"/>
  <c r="Z99" i="2"/>
  <c r="Z98" i="2" s="1"/>
  <c r="Z97" i="2" s="1"/>
  <c r="Z142" i="2"/>
  <c r="Z141" i="2" s="1"/>
  <c r="Z140" i="2" s="1"/>
  <c r="Z109" i="2"/>
  <c r="Z108" i="2" s="1"/>
  <c r="Z107" i="2" s="1"/>
  <c r="Y99" i="2"/>
  <c r="Y98" i="2" s="1"/>
  <c r="Y97" i="2" s="1"/>
  <c r="X51" i="2"/>
  <c r="X50" i="2" l="1"/>
  <c r="X16" i="2"/>
  <c r="X105" i="4"/>
  <c r="Y116" i="2"/>
  <c r="X116" i="2"/>
  <c r="E77" i="9"/>
  <c r="E76" i="9" s="1"/>
  <c r="F77" i="9"/>
  <c r="F76" i="9" s="1"/>
  <c r="Z116" i="2"/>
  <c r="Z51" i="5"/>
  <c r="Y12" i="4"/>
  <c r="X51" i="5"/>
  <c r="X156" i="5" s="1"/>
  <c r="Y51" i="5"/>
  <c r="C31" i="6"/>
  <c r="C30" i="6" s="1"/>
  <c r="C12" i="6" s="1"/>
  <c r="Y85" i="4"/>
  <c r="Y96" i="2"/>
  <c r="E12" i="9"/>
  <c r="D12" i="9"/>
  <c r="Z85" i="4"/>
  <c r="D76" i="9"/>
  <c r="Z39" i="4"/>
  <c r="Z12" i="4" s="1"/>
  <c r="X39" i="4"/>
  <c r="X12" i="4" s="1"/>
  <c r="X85" i="4"/>
  <c r="X96" i="2"/>
  <c r="F12" i="9"/>
  <c r="Z96" i="2"/>
  <c r="X178" i="2" l="1"/>
  <c r="X180" i="2" s="1"/>
  <c r="Y178" i="2"/>
  <c r="Z178" i="2"/>
  <c r="E113" i="9"/>
  <c r="F113" i="9"/>
  <c r="D113" i="9"/>
  <c r="X169" i="4"/>
  <c r="Z154" i="5" l="1"/>
  <c r="Z156" i="5" s="1"/>
  <c r="AA45" i="3"/>
  <c r="Z167" i="4"/>
  <c r="Z169" i="4" s="1"/>
  <c r="Y169" i="4"/>
  <c r="Y154" i="5"/>
  <c r="Z45" i="3"/>
  <c r="Y180" i="2"/>
  <c r="Z180" i="2"/>
</calcChain>
</file>

<file path=xl/sharedStrings.xml><?xml version="1.0" encoding="utf-8"?>
<sst xmlns="http://schemas.openxmlformats.org/spreadsheetml/2006/main" count="3185" uniqueCount="838">
  <si>
    <t>ВСЕГО РАСХОДОВ</t>
  </si>
  <si>
    <t/>
  </si>
  <si>
    <t>9</t>
  </si>
  <si>
    <t>Условно утвержденные расходы</t>
  </si>
  <si>
    <t>00000</t>
  </si>
  <si>
    <t>00</t>
  </si>
  <si>
    <t>0</t>
  </si>
  <si>
    <t>320</t>
  </si>
  <si>
    <t>L0200</t>
  </si>
  <si>
    <t>01</t>
  </si>
  <si>
    <t>A</t>
  </si>
  <si>
    <t>85</t>
  </si>
  <si>
    <t>85A01L0200</t>
  </si>
  <si>
    <t>Социальные выплаты гражданам, кроме публичных нормативных социальных выплат</t>
  </si>
  <si>
    <t>Социальные выплаты на приобретение жилья молодым семьям, в том числе отдельным категориям граждан</t>
  </si>
  <si>
    <t>85A0100000</t>
  </si>
  <si>
    <t>Основное мероприятие "Финансирование мероприятий по представлению социальных выплат на приобретение жилья молодым семьям, в том числе отдельным категориям граждан"</t>
  </si>
  <si>
    <t>85A0000000</t>
  </si>
  <si>
    <t>Подпрограмма "Обеспечение жильем молодых семей на 2014-2020 годы"</t>
  </si>
  <si>
    <t>8500000000</t>
  </si>
  <si>
    <t>Муниципальная программа "Устойчивое развитие сельской территории муниципального образования ______________________ сельсовет Оренбургского района Оренбургской области на 2016–2018 годы и на период до 2020 года"</t>
  </si>
  <si>
    <t>Социальное обеспечение населения</t>
  </si>
  <si>
    <t>310</t>
  </si>
  <si>
    <t>85Г0120009</t>
  </si>
  <si>
    <t>Публичные нормативные социальные выплаты гражданам</t>
  </si>
  <si>
    <t>Муниципальная доплата к пенсиям муниципальным служащим</t>
  </si>
  <si>
    <t>85Г0100000</t>
  </si>
  <si>
    <t>85Г0000000</t>
  </si>
  <si>
    <t>Пенсионное обеспечение</t>
  </si>
  <si>
    <t>СОЦИАЛЬНАЯ ПОЛИТИКА</t>
  </si>
  <si>
    <t>610</t>
  </si>
  <si>
    <t>70011</t>
  </si>
  <si>
    <t>2</t>
  </si>
  <si>
    <t>81</t>
  </si>
  <si>
    <t>8120170011</t>
  </si>
  <si>
    <t>Субсидии бюджетным учреждениям</t>
  </si>
  <si>
    <t>Сохранение и развитие культуры</t>
  </si>
  <si>
    <t>8120100000</t>
  </si>
  <si>
    <t>Основное мероприятие "Сохранение и развитие культуры"</t>
  </si>
  <si>
    <t>8120000000</t>
  </si>
  <si>
    <t>Подпрограмма "Культура"</t>
  </si>
  <si>
    <t>70005</t>
  </si>
  <si>
    <t>1</t>
  </si>
  <si>
    <t>8110170005</t>
  </si>
  <si>
    <t>Развитие библиотечного дела</t>
  </si>
  <si>
    <t>8110100000</t>
  </si>
  <si>
    <t>Основное мероприятие "Развитие библиотечного дела"</t>
  </si>
  <si>
    <t>8110000000</t>
  </si>
  <si>
    <t>Подпрограмма "Наследие"</t>
  </si>
  <si>
    <t>8100000000</t>
  </si>
  <si>
    <t>Культура</t>
  </si>
  <si>
    <t>КУЛЬТУРА, КИНЕМАТОГРАФИЯ</t>
  </si>
  <si>
    <t>240</t>
  </si>
  <si>
    <t>90038</t>
  </si>
  <si>
    <t>03</t>
  </si>
  <si>
    <t>6</t>
  </si>
  <si>
    <t>8560390038</t>
  </si>
  <si>
    <t>Иные закупки товаров, работ и услуг для обеспечения государственных (муниципальных) нужд</t>
  </si>
  <si>
    <t>Освещение улиц</t>
  </si>
  <si>
    <t>8560300000</t>
  </si>
  <si>
    <t>Основное мероприятие "Освещение улиц"</t>
  </si>
  <si>
    <t>90036</t>
  </si>
  <si>
    <t>8560190036</t>
  </si>
  <si>
    <t>Благоустройство территории поселения</t>
  </si>
  <si>
    <t>8560100000</t>
  </si>
  <si>
    <t>Основное мероприятие "Благоустройство территории поселения"</t>
  </si>
  <si>
    <t>8560000000</t>
  </si>
  <si>
    <t>Подпрограмма "Развитие в сфере благоустройства территории"</t>
  </si>
  <si>
    <t>Благоустройство</t>
  </si>
  <si>
    <t>90035</t>
  </si>
  <si>
    <t>5</t>
  </si>
  <si>
    <t>8550390035</t>
  </si>
  <si>
    <t>Мероприятия в области коммунального хозяйства</t>
  </si>
  <si>
    <t>8550300000</t>
  </si>
  <si>
    <t>Основное мероприятие "Мероприятия в области коммунального хозяйства"</t>
  </si>
  <si>
    <t>8550000000</t>
  </si>
  <si>
    <t>Подпрограмма "Коммунальное хозяйство и модернизация объектов коммунальной инфраструктуры"</t>
  </si>
  <si>
    <t>Коммунальное хозяйство</t>
  </si>
  <si>
    <t>90032</t>
  </si>
  <si>
    <t>02</t>
  </si>
  <si>
    <t>4</t>
  </si>
  <si>
    <t>8540290032</t>
  </si>
  <si>
    <t>Мероприятия в области жилищного фонда</t>
  </si>
  <si>
    <t>8540200000</t>
  </si>
  <si>
    <t>Основное мероприятие "Мероприятия в области жилищного фонда"</t>
  </si>
  <si>
    <t>8540000000</t>
  </si>
  <si>
    <t>Подпрограмма "Жилищное хозяйство"</t>
  </si>
  <si>
    <t>Жилищное хозяйство</t>
  </si>
  <si>
    <t>ЖИЛИЩНО-КОММУНАЛЬНОЕ ХОЗЯЙСТВО</t>
  </si>
  <si>
    <t>3</t>
  </si>
  <si>
    <t>85303S0010</t>
  </si>
  <si>
    <t>8530300000</t>
  </si>
  <si>
    <t>85302S0820</t>
  </si>
  <si>
    <t>8530200000</t>
  </si>
  <si>
    <t>8530000000</t>
  </si>
  <si>
    <t>Подпрограмма "Развитие системы градорегулирования"</t>
  </si>
  <si>
    <t>Другие вопросы в области национальной экономики</t>
  </si>
  <si>
    <t>90050</t>
  </si>
  <si>
    <t>06</t>
  </si>
  <si>
    <t>8520690050</t>
  </si>
  <si>
    <t>Содержание сети автомобильных дорог общего пользования местного значения</t>
  </si>
  <si>
    <t>8520600000</t>
  </si>
  <si>
    <t>Основное мероприятие "Содержание сети автомобильных дорог общего пользования местного значения"</t>
  </si>
  <si>
    <t>90049</t>
  </si>
  <si>
    <t>05</t>
  </si>
  <si>
    <t>8520590049</t>
  </si>
  <si>
    <t>Капитальный ремонт и ремонт сети автомобильных дорог местного значения</t>
  </si>
  <si>
    <t>8520500000</t>
  </si>
  <si>
    <t>Основное мероприятие "Капитальный ремонт и ремонт сети автомобильных дорог местного значения"</t>
  </si>
  <si>
    <t>8520000000</t>
  </si>
  <si>
    <t>Подпрограмма "Дорожное хозяйство"</t>
  </si>
  <si>
    <t>Дорожное хозяйство (дорожные фонды)</t>
  </si>
  <si>
    <t>НАЦИОНАЛЬНАЯ ЭКОНОМИКА</t>
  </si>
  <si>
    <t>90053</t>
  </si>
  <si>
    <t>8590190053</t>
  </si>
  <si>
    <t>Обеспечение первичных мер пожарной безопасности в границах населенных пунктов поселения</t>
  </si>
  <si>
    <t>8590100000</t>
  </si>
  <si>
    <t>Основное мероприятие "Обеспечение первичных мер пожарной безопасности в границах населенных пунктов поселения"</t>
  </si>
  <si>
    <t>8590000000</t>
  </si>
  <si>
    <t>Подпрограмма "Пожарная безопасность"</t>
  </si>
  <si>
    <t>Обеспечение пожарной безопасности</t>
  </si>
  <si>
    <t>90055</t>
  </si>
  <si>
    <t>В</t>
  </si>
  <si>
    <t>85В0190055</t>
  </si>
  <si>
    <t>Участие в предупреждении и ликвидации последствий чрезвычайных ситуаций в границах поселения</t>
  </si>
  <si>
    <t>85В0100000</t>
  </si>
  <si>
    <t>Основное мероприятие "Участие в предупреждении и ликвидации последствий чрезвычайных ситуаций в границах поселения"</t>
  </si>
  <si>
    <t>85В0000000</t>
  </si>
  <si>
    <t>Подпрограмма "Защита населения и территории поселения от чрезвычайных ситуаций природного и техногенного характера и организация гражданской обороны"</t>
  </si>
  <si>
    <t>Защита населения и территории от чрезвычайных ситуаций природного и техногенного характера, гражданская оборона</t>
  </si>
  <si>
    <t>59301</t>
  </si>
  <si>
    <t>75</t>
  </si>
  <si>
    <t>7500059301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</si>
  <si>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 (содержание)</t>
  </si>
  <si>
    <t>7500000000</t>
  </si>
  <si>
    <t>НЕПРОГРАММНЫЕ МЕРОПРИЯТИЯ ПОСЕЛЕНИЙ</t>
  </si>
  <si>
    <t>Органы юстиции</t>
  </si>
  <si>
    <t>НАЦИОНАЛЬНАЯ БЕЗОПАСНОСТЬ И ПРАВООХРАНИТЕЛЬНАЯ ДЕЯТЕЛЬНОСТЬ</t>
  </si>
  <si>
    <t>51180</t>
  </si>
  <si>
    <t>04</t>
  </si>
  <si>
    <t>86</t>
  </si>
  <si>
    <t>8600451180</t>
  </si>
  <si>
    <t>120</t>
  </si>
  <si>
    <t>Расходы на выплаты персоналу государственных (муниципальных) органов</t>
  </si>
  <si>
    <t>Осуществление первичного воинского учета на территориях, где отсутствуют военные комиссариаты</t>
  </si>
  <si>
    <t>8600400000</t>
  </si>
  <si>
    <t>Основное мероприятие "Осуществление переданных полномочий из бюджетов других уровней"</t>
  </si>
  <si>
    <t>8600000000</t>
  </si>
  <si>
    <t>Мобилизационная и вневойсковая подготовка</t>
  </si>
  <si>
    <t>НАЦИОНАЛЬНАЯ ОБОРОНА</t>
  </si>
  <si>
    <t>850</t>
  </si>
  <si>
    <t>90010</t>
  </si>
  <si>
    <t>7500090010</t>
  </si>
  <si>
    <t>Уплата налогов, сборов и иных платежей</t>
  </si>
  <si>
    <t>830</t>
  </si>
  <si>
    <t>Исполнение судебных актов</t>
  </si>
  <si>
    <t>Выполнение других общегосударственных вопросов</t>
  </si>
  <si>
    <t>90004</t>
  </si>
  <si>
    <t>7500090004</t>
  </si>
  <si>
    <t>Уплата членских взносов</t>
  </si>
  <si>
    <t>Другие общегосударственные вопросы</t>
  </si>
  <si>
    <t>10002</t>
  </si>
  <si>
    <t>8600110002</t>
  </si>
  <si>
    <t>Содержание аппарата администрации МО</t>
  </si>
  <si>
    <t>8600100000</t>
  </si>
  <si>
    <t>Основное мероприятие "Обеспечение деятельности органов местного самоуправления"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</si>
  <si>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</si>
  <si>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10001</t>
  </si>
  <si>
    <t>7500010001</t>
  </si>
  <si>
    <t>Обеспечение деятельности главы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</si>
  <si>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</si>
  <si>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</si>
  <si>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КОСГУ</t>
  </si>
  <si>
    <t>ВР</t>
  </si>
  <si>
    <t>ЦСР</t>
  </si>
  <si>
    <t>целевая статья</t>
  </si>
  <si>
    <t>ПР</t>
  </si>
  <si>
    <t>РЗ</t>
  </si>
  <si>
    <t>ВЕД</t>
  </si>
  <si>
    <t>НАИМЕНОВАНИЕ</t>
  </si>
  <si>
    <t>рублей</t>
  </si>
  <si>
    <t>ВЕДОМСТВЕННАЯ СТРУКТУРА РАСХОДОВ БЮДЖЕТА МУНИЦИПАЛЬНОГО ОБРАЗОВАНИЯ</t>
  </si>
  <si>
    <t>муниципального образования</t>
  </si>
  <si>
    <t>к решению Совета депутатов</t>
  </si>
  <si>
    <t xml:space="preserve"> ______________________  НА 2017 ГОД И НА ПЛАНОВЫЙ ПЕРИОД 2018 И 2019 ГОДОВ</t>
  </si>
  <si>
    <t>Итого расходов</t>
  </si>
  <si>
    <t>0000000000</t>
  </si>
  <si>
    <t>000</t>
  </si>
  <si>
    <t xml:space="preserve"> </t>
  </si>
  <si>
    <t>9900000000</t>
  </si>
  <si>
    <t>99</t>
  </si>
  <si>
    <t xml:space="preserve">                                                    </t>
  </si>
  <si>
    <t xml:space="preserve">                 к решению Совета депутатов</t>
  </si>
  <si>
    <t>ИСТОЧНИКИ ВНУТРЕННЕГО ФИНАНСИРОВАНИЯ ДЕФИЦИТА БЮДЖЕТА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</si>
  <si>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</si>
  <si>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</si>
  <si>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90  00  00  00  00  0000  000</t>
  </si>
  <si>
    <t>Источники финансирования дефицита бюджета - всего</t>
  </si>
  <si>
    <t>01  00  00  00  00  0000  000</t>
  </si>
  <si>
    <t>ИСТОЧНИКИ ВНУТРЕННЕГО ФИНАНСИРОВАНИЯ ДЕФИЦИТОВ БЮДЖЕТОВ</t>
  </si>
  <si>
    <t>01  02  00  00  00  0000  000</t>
  </si>
  <si>
    <t>Кредиты кредитных организаций в валюте Российской Федерации</t>
  </si>
  <si>
    <t>01  02  00  00  00  0000  700</t>
  </si>
  <si>
    <t>Получение кредитов от кредитных организаций в валюте Российской Федерации</t>
  </si>
  <si>
    <t>01  02  00  00  10  0000  710</t>
  </si>
  <si>
    <t>Получение кредитов от кредитных организаций бюджетами сельских поселений в валюте Российской Федерации</t>
  </si>
  <si>
    <t>01  02  00  00  00  0000  800</t>
  </si>
  <si>
    <t>Погашение кредитов, предоставленных кредитными организациями в валюте Российской Федерации</t>
  </si>
  <si>
    <t>01  02  00  00  10  0000  810</t>
  </si>
  <si>
    <t>Погашение бюджетами сельских поселений кредитов от кредитных организаций в валюте Российской Федерации</t>
  </si>
  <si>
    <t>01  03  00  00  00  0000  000</t>
  </si>
  <si>
    <t>Бюджетные кредиты от других бюджетов бюджетной системы Российской Федерации</t>
  </si>
  <si>
    <t>01  03  01  00  00  0000  000</t>
  </si>
  <si>
    <t xml:space="preserve">Бюджетные кредиты от других бюджетов бюджетной системы Российской Федерации в валюте Российской Федерации </t>
  </si>
  <si>
    <t>01  03  01  00  00  0000  700</t>
  </si>
  <si>
    <t>Получение бюджетных кредитов от других бюджетов бюджетной системы Российской Федерации в валюте Российской Федерации</t>
  </si>
  <si>
    <t>01  03  01  00  10  0000  710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</si>
  <si>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</si>
  <si>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01  03  01  00  00  0000  800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</si>
  <si>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</si>
  <si>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01  03  01  00  10  0000  810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</si>
  <si>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</si>
  <si>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01  06  00  00  00  0000  000</t>
  </si>
  <si>
    <t>Иные источники внутреннего финансирования дефицитов бюджетов</t>
  </si>
  <si>
    <t>01  06  04  01  00  0000  000</t>
  </si>
  <si>
    <t>Исполнение государственных и муниципальных гарантий в валюте Российской Федерации</t>
  </si>
  <si>
    <t>01  06  04  01  10  0000  810</t>
  </si>
  <si>
    <t>Исполнение муниципальных гарантий сельских поселений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</si>
  <si>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01  06  05  00  00  0000  600</t>
  </si>
  <si>
    <t>Возврат бюджетных кредитов, предоставленных внутри страны в валюте Российской Федерации</t>
  </si>
  <si>
    <t>01  06  05  01  10  0000  640</t>
  </si>
  <si>
    <t>Возврат бюджетных кредитов, предоставленных юридическим лицам из бюджетов сельских поселений в валюте Российской Федерации</t>
  </si>
  <si>
    <t xml:space="preserve">Изменение остатков средств </t>
  </si>
  <si>
    <t>01  05  00  00  00  0000  000</t>
  </si>
  <si>
    <t>Изменение остатков средств на счетах по учету средств бюджетов</t>
  </si>
  <si>
    <t>01  05  00  00  00  0000  500</t>
  </si>
  <si>
    <t>Увеличение остатков средств бюджетов</t>
  </si>
  <si>
    <t>01  05  02  01  00  0000  510</t>
  </si>
  <si>
    <t>Увеличение прочих остатков денежных средств бюджетов</t>
  </si>
  <si>
    <t>01  05  02  01  10  0000  510</t>
  </si>
  <si>
    <t>Увеличение прочих остатков денежных средств бюджетов сельских поселений</t>
  </si>
  <si>
    <t>01  05  00  00  00  0000  600</t>
  </si>
  <si>
    <t>Уменьшение остатков средств бюджетов</t>
  </si>
  <si>
    <t>01  05  02  00  00  0000  600</t>
  </si>
  <si>
    <t>Уменьшение прочих остатков средств бюджетов</t>
  </si>
  <si>
    <t>01  05  02  01  00  0000  610</t>
  </si>
  <si>
    <t>Уменьшение прочих остатков денежных средств бюджетов</t>
  </si>
  <si>
    <t>01  05  02  01  10  0000  610</t>
  </si>
  <si>
    <t>Уменьшение прочих остатков денежных средств бюджетов сельских поселений</t>
  </si>
  <si>
    <t xml:space="preserve">      </t>
  </si>
  <si>
    <t>Вид заимствований</t>
  </si>
  <si>
    <t>Сумма</t>
  </si>
  <si>
    <t>Внутренние заимствования (привлечение/погашение), в том числе:</t>
  </si>
  <si>
    <t xml:space="preserve">Кредиты кредитных организаций в валюте Российской Федерации </t>
  </si>
  <si>
    <t xml:space="preserve">1. Получение кредитов от кредитных организаций в валюте Российской Федерации </t>
  </si>
  <si>
    <t>2. Погашение кредитов от кредитных организаций в валюте Российской Федерации</t>
  </si>
  <si>
    <t xml:space="preserve">Бюджетные кредиты от других бюджетов бюджетной системы Российской Федерации  </t>
  </si>
  <si>
    <t>ПРОГРАММА</t>
  </si>
  <si>
    <t>№ п/п</t>
  </si>
  <si>
    <t>Цель гарантирования</t>
  </si>
  <si>
    <t>Наименование принципала</t>
  </si>
  <si>
    <t>Наличие права регрессного требования (уступки права требования)</t>
  </si>
  <si>
    <t xml:space="preserve">Сумма гарантирования </t>
  </si>
  <si>
    <t>Сумма обязательств</t>
  </si>
  <si>
    <t>Иные условия предоставления и исполнения гарантий</t>
  </si>
  <si>
    <t>(тыс. рублей)</t>
  </si>
  <si>
    <t xml:space="preserve">на </t>
  </si>
  <si>
    <t>год</t>
  </si>
  <si>
    <t xml:space="preserve"> год</t>
  </si>
  <si>
    <t>-</t>
  </si>
  <si>
    <t>Срок действия муниципальных гарантий и срок исполнения обязательств по ним определяются в договорах о предоставлении муниципальных гарантий</t>
  </si>
  <si>
    <t>ИТОГО</t>
  </si>
  <si>
    <t xml:space="preserve">ПОСТУПЛЕНИЕ ДОХОДОВ В БЮДЖЕТ </t>
  </si>
  <si>
    <t>Код дохода</t>
  </si>
  <si>
    <t>Наименование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</si>
  <si>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</si>
  <si>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</si>
  <si>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</si>
  <si>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</si>
  <si>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</si>
  <si>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</si>
  <si>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</si>
  <si>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</si>
  <si>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</si>
  <si>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</si>
  <si>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1 01 02030 01 0000 110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</si>
  <si>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</si>
  <si>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</si>
  <si>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</si>
  <si>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</si>
  <si>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</si>
  <si>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</si>
  <si>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</si>
  <si>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</si>
  <si>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</si>
  <si>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</si>
  <si>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</si>
  <si>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</si>
  <si>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</si>
  <si>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</si>
  <si>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</si>
  <si>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</si>
  <si>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</si>
  <si>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1 05 03010 01 0000 110</t>
  </si>
  <si>
    <t>1 05 03020 01 0000 110</t>
  </si>
  <si>
    <t>Единый сельскохозяйственный налог (за налоговые периоды, истекшие до 1 января 2011 года)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</si>
  <si>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</si>
  <si>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</si>
  <si>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</si>
  <si>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</si>
  <si>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</si>
  <si>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</si>
  <si>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1 06 06000 00 0000 110</t>
  </si>
  <si>
    <t>Земельный налог</t>
  </si>
  <si>
    <t>1 06 06030 00 0000 110</t>
  </si>
  <si>
    <t>Земельный налог с организаций</t>
  </si>
  <si>
    <t>1 06 06033 10 0000 110</t>
  </si>
  <si>
    <t>Земельный налог с организаций,обладающих земельным участком, расположенным в границах сельских поселений.</t>
  </si>
  <si>
    <t>1 06 06040 00 0000 110</t>
  </si>
  <si>
    <t>Земельный налог с физических лиц</t>
  </si>
  <si>
    <t>1 06 06043 10 0000 110</t>
  </si>
  <si>
    <t>Земельный налог с физических лиц, обладающих земельным участком, расположенным в границах сельских поселений</t>
  </si>
  <si>
    <t>1 08 00000 00 0000 000</t>
  </si>
  <si>
    <t>ГОСУДАРСТВЕННАЯ ПОШЛИНА</t>
  </si>
  <si>
    <t>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</si>
  <si>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</si>
  <si>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</si>
  <si>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</si>
  <si>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1 09 00000 00 0000 000</t>
  </si>
  <si>
    <t>ЗАДОЛЖЕННОСТЬ И ПЕРЕРАСЧЕТЫ ПО ОТМЕНЕННЫМ НАЛОГАМ, СБОРАМ И ИНЫМ ОБЯЗАТЕЛЬНЫМ ПЛАТЕЖАМ</t>
  </si>
  <si>
    <t>1 09 04000 00 0000 110</t>
  </si>
  <si>
    <t>Налоги на имущество</t>
  </si>
  <si>
    <t>1 09 04050 00 0000 110</t>
  </si>
  <si>
    <t>Земельный налог (по обязательствам, возникшим до 1 января 2006 г.)</t>
  </si>
  <si>
    <t>1 09 04053 10 0000 110</t>
  </si>
  <si>
    <t>Земельный налог (по обязательствам, возникшим до 1 января 2006 г.), мобилизуемый на территориях сельских поселений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</si>
  <si>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</si>
  <si>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</si>
  <si>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</si>
  <si>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</si>
  <si>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1 11 050200 00 000 120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</si>
  <si>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</si>
  <si>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</si>
  <si>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</si>
  <si>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</si>
  <si>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</si>
  <si>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1 11 05035 10 0000 120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</si>
  <si>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</si>
  <si>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1 11 07000 00 0000 120</t>
  </si>
  <si>
    <t>Платежи от государственных и муниципальных унитарных предприятий</t>
  </si>
  <si>
    <t>1 11 07010 00 0000 120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</si>
  <si>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</si>
  <si>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1 11 07015 10 0000 120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</si>
  <si>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</si>
  <si>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1 13 00000 00 0000 000</t>
  </si>
  <si>
    <t>ДОХОДЫ ОТ ОКАЗАНИЯ ПЛАТНЫХ УСЛУГ (РАБОТ) И КОМПЕНСАЦИИ ЗАТРАТ ГОСУДАРСТВА</t>
  </si>
  <si>
    <t>1 13 02000 00 0000 130</t>
  </si>
  <si>
    <t>Доходы от компенсации затрат государства</t>
  </si>
  <si>
    <t>1 13 02060 00 0000 130</t>
  </si>
  <si>
    <t>Доходы, поступающие в порядке возмещения расходов, понесенных в связи с эксплуатацией имущества</t>
  </si>
  <si>
    <t>1 13 02065 10 0000 130</t>
  </si>
  <si>
    <t>Доходы, поступающие в порядке возмещения расходов, понесенных в связи с эксплуатацией имущества сельских поселений</t>
  </si>
  <si>
    <t xml:space="preserve"> 1 13 02990 00 0000 130</t>
  </si>
  <si>
    <t>Прочие доходы от компенсации затрат государства</t>
  </si>
  <si>
    <t>1 13 02995 10 0000 130</t>
  </si>
  <si>
    <t>Прочие доходы от компенсации затрат бюджетов сельских поселений</t>
  </si>
  <si>
    <t>1 14 00000 00 0000 000</t>
  </si>
  <si>
    <t>ДОХОДЫ ОТ ПРОДАЖИ МАТЕРИАЛЬНЫХ И НЕМАТЕРИАЛЬНЫХ АКТИВОВ</t>
  </si>
  <si>
    <t>1 14 02000 00 0000 000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</si>
  <si>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</si>
  <si>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1 14 02050 10 0000 410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</si>
  <si>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</si>
  <si>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</si>
  <si>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</si>
  <si>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1 14 06000 00 0000 430</t>
  </si>
  <si>
    <t>Доходы от продажи земельных участков, находящихся в государственной и муниципальной собственности</t>
  </si>
  <si>
    <t>1 14 06020 00 0000 430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</si>
  <si>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</si>
  <si>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1 14 06025 10 0000 430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</si>
  <si>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</si>
  <si>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1 15 00000 00 0000 000</t>
  </si>
  <si>
    <t>АДМИНИСТРАТИВНЫЕ ПЛАТЕЖИ И СБОРЫ</t>
  </si>
  <si>
    <t>1 15 02000 00 0000 140</t>
  </si>
  <si>
    <t>Платежи, взимаемые государственными и муниципальными органами (организациями) за выполнение определенных функций</t>
  </si>
  <si>
    <t>1 15 02050 10 0000 140</t>
  </si>
  <si>
    <t>Платежи, взимаемые органами местного самоуправления (организациями) сельских поселений за выполнение определенных функций</t>
  </si>
  <si>
    <t>1 16 00000 00 0000 000</t>
  </si>
  <si>
    <t>ШТРАФЫ, САНКЦИИ, ВОЗМЕЩЕНИЕ УЩЕРБА</t>
  </si>
  <si>
    <t>1 16 90000 00 0000 140</t>
  </si>
  <si>
    <t>Прочие поступления от денежных взысканий (штрафов) и иных сумм в возмещение ущерба</t>
  </si>
  <si>
    <t>1 16 90050 10 0000 140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</si>
  <si>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</si>
  <si>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1 17 00000 00 0000 000</t>
  </si>
  <si>
    <t>ПРОЧИЕ НЕНАЛОГОВЫЕ ДОХОДЫ</t>
  </si>
  <si>
    <t>1 17 01000 00 0000 180</t>
  </si>
  <si>
    <t>Невыясненные поступления</t>
  </si>
  <si>
    <t>1 17 01050 10 0000 180</t>
  </si>
  <si>
    <t>Невыясненные поступления, зачисляемые в бюджеты сельских поселений</t>
  </si>
  <si>
    <t>1 17 05000 00 0000 180</t>
  </si>
  <si>
    <t>Прочие неналоговые доходы</t>
  </si>
  <si>
    <t>1 17 05050 10 0000 180</t>
  </si>
  <si>
    <t>Прочие неналоговые доходы бюджетов сельских поселений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</si>
  <si>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</si>
  <si>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</si>
  <si>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</si>
  <si>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</si>
  <si>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</si>
  <si>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</si>
  <si>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</si>
  <si>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Дотации на выравнивание бюджетной обеспеченности поселений, за счет средств  из областного бюджета</t>
  </si>
  <si>
    <r>
      <t>Дотации на выравнивание бюджетной обеспеченности поселений, за счет средств  из районного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бюджета</t>
    </r>
  </si>
  <si>
    <t>Дотации бюджетам на поддержку мер по обеспечению сбалансированности бюджетов</t>
  </si>
  <si>
    <t>2 02 15002 10 0002 151</t>
  </si>
  <si>
    <t>Дотации бюджетам сельских поселений на поддержку мер по обеспечению сбалансированности бюджетов, за счет средств районного бюджета</t>
  </si>
  <si>
    <t>Субвенции бюджетам субъектов Российской Федерации и муниципальных образований</t>
  </si>
  <si>
    <t>Субвенции бюджетам на государственную регистрацию актов гражданского состояния</t>
  </si>
  <si>
    <t>Субвенции бюджетам сельских поселений на государственную регистрацию актов гражданского состояния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</si>
  <si>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</si>
  <si>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</si>
  <si>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2 02 40000 00 0000 151</t>
  </si>
  <si>
    <t>Иные межбюджетные трансферты</t>
  </si>
  <si>
    <t>2 02 45160 00 0000 151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</si>
  <si>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</si>
  <si>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2 02 45160 10 0000 151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</si>
  <si>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</si>
  <si>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2 02 49999 10 0000 151</t>
  </si>
  <si>
    <t>Прочие межбюджетные трансферты, передаваемые бюджетам сельских поселений</t>
  </si>
  <si>
    <t>2 02 49999 10 0008 151</t>
  </si>
  <si>
    <t>Прочие межбюджетные трансферты, передаваемые бюджетам сельских поселений на обеспечение жильем молодых семей</t>
  </si>
  <si>
    <t>2 02 49999 10 0021 151</t>
  </si>
  <si>
    <t>Прочие межбюджетные трансферты, передаваемые бюджетам сельских поселений на осуществление капитального ремонта гидротехнических сооружений, находящихся в муниципальной собственности и бесхозных гидротехнических сооружений</t>
  </si>
  <si>
    <t>2 02 49999 10 0051 151</t>
  </si>
  <si>
    <t>Прочие межбюджетные трансферты, передаваемые бюджетам сельских поселений на реализацию федеральных целевых программ (молодые семьи)</t>
  </si>
  <si>
    <t>2 02 04 999 10 0077 151</t>
  </si>
  <si>
    <t>Прочие межбюджетные трансферты, передаваемые бюджетам сельских поселений на софинансирование капитальных вложений в объекты муниципальной собственности</t>
  </si>
  <si>
    <t>2 02 49999 10 0216 151</t>
  </si>
  <si>
    <t>Прочие межбюджетные трансферты, передаваемые бюджетам сельских поселений на на осуществление дорожной деятельности в отношении автомобильных дорог общего пользования</t>
  </si>
  <si>
    <t>2 02 49999 10 0882 151</t>
  </si>
  <si>
    <t>Прочие межбюджетные трансферты, передаваемые бюджетам сельских поселений на обеспечение мероприятий по переселению граждан из аварийного жилищного фонда за счет средств, поступивших от государственной корпорации - Фонда содействия реформированию ЖКХ</t>
  </si>
  <si>
    <t xml:space="preserve">2 02 49999 10 0892 151
</t>
  </si>
  <si>
    <t>Прочие межбюджетные трансферты, передаваемые бюджетам сельских поселений на обеспечение мероприятий по переселению граждан из аварийного жилищного фонда за счет средств областного бюджета</t>
  </si>
  <si>
    <t xml:space="preserve">2 02 49999 10 0991 151
</t>
  </si>
  <si>
    <t>Прочие межбюджетные трансферты, передаваемые бюджетам сельских поселений на софинансирование расходов по подготовке документов для внесения в государственный кадастр</t>
  </si>
  <si>
    <t>2 07 00000 00 0000 000</t>
  </si>
  <si>
    <t>ПРОЧИЕ БЕЗВОЗМЕЗДНЫЕ ПОСТУПЛЕНИЯ</t>
  </si>
  <si>
    <t>Прочие безвозмездные поступления в бюджеты сельских поселений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</si>
  <si>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 сельских поселений</t>
  </si>
  <si>
    <t>ИТОГО  ДОХОДОВ</t>
  </si>
  <si>
    <t xml:space="preserve">                                                                                            к решению Совета депутатов</t>
  </si>
  <si>
    <t>Дотации бюджетам сельских поселений на выравнивание бюджетной обеспеченности, за счет средств областного бюджета</t>
  </si>
  <si>
    <t>Дотации бюджетам сельских поселений на выравнивание бюджетной обеспеченности, за счет средств районного  бюджета</t>
  </si>
  <si>
    <t>Прочие дотации бюджетам сельских поселений</t>
  </si>
  <si>
    <t>Субвенции бюджетам сельских поселений на выполнение передаваемых полномочий субъектов Российской Федерации</t>
  </si>
  <si>
    <t>Прочие субвенции бюджетам сельских поселений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</si>
  <si>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</si>
  <si>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 сельских поселений на обеспечение мероприятий по капитальному ремонту многоквартирных домов за счет средств бюджетов</t>
  </si>
  <si>
    <t>Прочие межбюджетные трансферты, передаваемые бюджетам сельских поселений на обеспечение мероприятий по переселению граждан из аварийного жилищного фонда за счет средств бюджетов</t>
  </si>
  <si>
    <t>Прочие безвозмездные поступления в бюджеты сельских поселений от бюджетов муниципальных районов</t>
  </si>
  <si>
    <t>Доходы бюджетов сельских поселений от возврата бюджетными учреждениями остатков субсидий прошлых лет</t>
  </si>
  <si>
    <t>Доходы бюджетов сельских поселений от возврата иными организациями остатков субсидий прошлых лет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</si>
  <si>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</si>
  <si>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</si>
  <si>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(в процентах)</t>
  </si>
  <si>
    <t>Код бюджетной классификации РФ</t>
  </si>
  <si>
    <t>Наименование кода поступлений в бюджет</t>
  </si>
  <si>
    <t>Норматив отчислений</t>
  </si>
  <si>
    <t>В ЧАСТИ БЕЗВОЗМЕЗДНЫХ ПОСТУПЛЕНИЙ ОТ ДРУГИХ БЮДЖЕТОВ БЮДЖЕТНОЙ СИСТЕМЫ РОССИЙСКОЙ ФЕДЕРАЦИИ</t>
  </si>
  <si>
    <t>В ЧАСТИ НАЛОГОВ НА ПРИБЫЛЬ, ДОХОДЫ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</si>
  <si>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</si>
  <si>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В ЧАСТИ ДОХОДОВ ОТ АКЦИЗОВ НА АВТОМОБИЛЬНЫЙ И ПРЯМОГОННЫЙ БЕНЗИН ДИЗЕЛЬНОЕ ТОПЛИВА МОТОРНЫЕ МАСЛА ДЛЯ ДИЗЕЛЬНЫХ И (ИЛИ) КАРБЮРАТОРНЫХ(ИНЖЕКТОРНЫХ) ДВИГАТЕЛЕЙ ПРОИЗВОДИМЫЕ НА ТЕРРИТОРИИ РОССИЙСКОЙ ФЕДЕРАЦИИ</t>
  </si>
  <si>
    <r>
      <t>В ЧАСТИ НАЛОГОВ НА СОВОКУПНЫЙ ДОХОД</t>
    </r>
    <r>
      <rPr>
        <sz val="12"/>
        <color theme="1"/>
        <rFont val="Times New Roman"/>
        <family val="1"/>
        <charset val="204"/>
      </rPr>
      <t xml:space="preserve"> </t>
    </r>
  </si>
  <si>
    <t>В ЧАСТИ НАЛОГОВ НА ИМУЩЕСТВО</t>
  </si>
  <si>
    <t>Земельный налог с организаций, обладающих земельным участком, расположенным в границах сельских поселений</t>
  </si>
  <si>
    <t>В ЧАСТИ ГОСУДАРСТВЕННОЙ ПОШЛИНЫ</t>
  </si>
  <si>
    <t>В ЧАСТИ ПОГАШЕНИЯ ЗАДОЛЖЕННОСТИ И ПЕРЕРАСЧЕТОВ ПО ОТДЕЛЬНЫМ НАЛОГАМ, СБОРАМ И ИНЫМ ОБЯЗАТЕЛЬНЫМ ПЛАТЕЖАМ</t>
  </si>
  <si>
    <t>Земельный налог (по обязательствам, возникшим до 1 января 2006 года), мобилизуемый на территориях сельских  поселений</t>
  </si>
  <si>
    <t>В ЧАСТИ ДОХОДОВ ОТ ИСПОЛЬЗОВАНИЯ ИМУЩЕСТВА, НАХОДЯЩЕГОСЯ В ГОСУДАРСТВЕННОЙ И МУНИЦИПАЛЬНОЙ СОБСТВЕННОСТИ</t>
  </si>
  <si>
    <t>Доходы от сдачи в аренду имущества, находящегося в оперативном управлении поселений и созданных ими учреждений (за исключением имущества муниципальных бюджетных и автономных учреждений)</t>
  </si>
  <si>
    <t>В ЧАСТИ ДОХОДОВ ОТ ОКАЗАНИЯ ПЛАТНЫХ УСЛУГ (РАБОТ)</t>
  </si>
  <si>
    <t>И КОМПЕНСАЦИИ ЗАТРАТ ГОСУДАРСТВА</t>
  </si>
  <si>
    <t>1 13 01995 10 0000 130</t>
  </si>
  <si>
    <t>Прочие доходы от оказания платных услуг (работ) получателями средств бюджетов сельских поселений</t>
  </si>
  <si>
    <t xml:space="preserve">В ЧАСТИ ДОХОДОВ ОТ ПРОДАЖИ МАТЕРИАЛЬНЫХ </t>
  </si>
  <si>
    <t>И НЕМАТЕРИАЛЬНЫХ АКТИВОВ</t>
  </si>
  <si>
    <t>Доходы от реализации иного имущества, 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</si>
  <si>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В ЧАСТИ АДМИНИСТРАТИВНЫХ ПЛАТЕЖЕЙ И СБОРОВ</t>
  </si>
  <si>
    <t>Платежи, взимаемые органами местного самоуправления (организациями) поселений, за выполнение определенных функций</t>
  </si>
  <si>
    <t>В ЧАСТИ ШТРАФОВ, САНКЦИЙ, ВОЗМЕЩЕНИЕ УЩЕРБА</t>
  </si>
  <si>
    <t>В ЧАСТИ ПРОЧИХ НЕНАЛОГОВЫХ ДОХОДОВ</t>
  </si>
  <si>
    <t xml:space="preserve">                                                                                                   МО Нижнепавловский сельсовет</t>
  </si>
  <si>
    <t>МО Нижнепавловский сельсовет</t>
  </si>
  <si>
    <t>МУНИЦИПАЛЬНОГО ОБРАЗОВАНИЯ НИЖНЕПАВЛОВСКИЙ СЕЛЬСОВЕТ</t>
  </si>
  <si>
    <t xml:space="preserve">                 МО Нижнепавловский сельсовет</t>
  </si>
  <si>
    <t>Нижнепавловский сельсовет</t>
  </si>
  <si>
    <t>Муниципальная программа "Совершенствование муниципального управления в муниципальном образовании Нижнепавловский сельсовет на 2017 - 2019 годы"</t>
  </si>
  <si>
    <t>Основное мероприятие " Осуществление хозяйственной деятельности администрации сельсовета"</t>
  </si>
  <si>
    <t>Содержание казенного учреждения по хозяйственному обслуживанию органов местного самоуправления</t>
  </si>
  <si>
    <t>ФИЗИЧЕСКАЯ КУЛЬТУРА И СПОРТ</t>
  </si>
  <si>
    <t>Администрация муниципального образования Нижнепавловский сельсовет Оренбургского района Оренбургской области</t>
  </si>
  <si>
    <t>Основное мероприятие " Повышение роли физической культуры и спорта в жизни поселения"</t>
  </si>
  <si>
    <t>Обеспечение условий для развития на территории поселения физической культуры, спорта, организация проведения официальных физкультурно-оздоровительных и спортивных мероприятий поселения</t>
  </si>
  <si>
    <t>СРЕДСТВА МАССОВОЙ ИНФОРМАЦИИ</t>
  </si>
  <si>
    <t>Основное мероприятие "Публикация нормативно-правовых актов в печатных средствах массовой информации, в сети Интернет"</t>
  </si>
  <si>
    <t>Расходы на опубликование муниципальных правовых актов</t>
  </si>
  <si>
    <t>Другие вопросы в области национальной безопасности и правоохранительной деятельности</t>
  </si>
  <si>
    <t>Непрограммные мероприятия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</si>
  <si>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</si>
  <si>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Основное мероприятие "Мероприятия по землеустройству и землепользованию"</t>
  </si>
  <si>
    <t>Мероприятия по землеустройству и землепользованию</t>
  </si>
  <si>
    <t>Физическая культура и спорт</t>
  </si>
  <si>
    <t>Периодическая печать и издательства</t>
  </si>
  <si>
    <t>Основное мероприятие "Осуществление хозяйственной деятельности администрации сельсовета"</t>
  </si>
  <si>
    <t>Основное мероприятие " Публикация нормативно-правовых актов в печатных средствах массовой информации, в сети Интернет</t>
  </si>
  <si>
    <t>Подпрограмма " Управление муниципальным имуществом и земельными ресурсами"</t>
  </si>
  <si>
    <t>Основное мероприятие "Публикация нормативнправовых актов в печатных средствах массовой информации, в сети Интернет"</t>
  </si>
  <si>
    <t>Основное мероприятие"Осуществление хозяйственной деятельности администрации сельсовета"</t>
  </si>
  <si>
    <t>Раходы на выплату персоналу государственных (муниципальных) органов</t>
  </si>
  <si>
    <t>Осуществление хозяйственной деятельности администрации сельсовета</t>
  </si>
  <si>
    <t>Социальная поддержка граждан</t>
  </si>
  <si>
    <t>01  05  02  00  00  0000  500</t>
  </si>
  <si>
    <t>Увеличение прочих остатков средств бюджетов</t>
  </si>
  <si>
    <t>Субсидии юридическим лицам (кроме некоммерческих организаций), индивидуальным предпринимателям, физическим лицам - производитялям товаров, работ, услуг</t>
  </si>
  <si>
    <t>Доходы, получаемые в виде арендной платы, а также средств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</si>
  <si>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Прочие межбюджетные трансферты, на софинансирование расходов по подготовке документов для внесения государственный кадастр недвижимости сведений о границах муниципальных образований, границах населенных пунктов, территориальных зонах, зонах с особыми условиями использования территорий</t>
  </si>
  <si>
    <t>Расходы на выплату персоналу государственных(муниципальных) органов</t>
  </si>
  <si>
    <t>Приложение №1</t>
  </si>
  <si>
    <t>2 02 49999 00 0000 000</t>
  </si>
  <si>
    <t>Прочие межбюджетные трансферты</t>
  </si>
  <si>
    <t>Дотации бюджетам сельских поселений на поддержку мер по обеспечению сбалансированности бюджетов  на уплату налога на имущество</t>
  </si>
  <si>
    <t>Муниципальная программа "Совершенствование муниципального управления в муниципальном образовании Нижнепавловский сельсовет на 2017 - 2021 годы"</t>
  </si>
  <si>
    <t>Муниципальная программа "Совершенствование муниципального управления в муниципальном образовании Нижнепавловский сельсовет на 2017-2021 годы"</t>
  </si>
  <si>
    <t>Муниципальная программа "Устойчивое развитие сельской территории муниципального образования Нижнепавловский сельсовет Оренбургского района Оренбургской области на 2016–2018 годы и на период до 2021 года"</t>
  </si>
  <si>
    <t>Муниципальная программа "Развитие культуры села на 2019-2023 годы"</t>
  </si>
  <si>
    <t>Подпрограмма "развитие физической культуры"</t>
  </si>
  <si>
    <t>Подпрограмма "Обеспечение жильем молодых семей на 2019-2023 годы"</t>
  </si>
  <si>
    <t>Подпрограмма "Развитие физической культуры и спорта на территории муниципального образования Нижнепавловский сельсовет Оренбургского района Оренбургской области"</t>
  </si>
  <si>
    <t>Подпрограмма "Развитие физической культурыи спорта"</t>
  </si>
  <si>
    <t>L4970</t>
  </si>
  <si>
    <t>Дотации поселениям на выравнивание бюджетной обеспеченности на уплату налога на имущество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</si>
  <si>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</si>
  <si>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Межбюджетные трансферты районному бюджету на выполнение полномочий внешнего муниципального финансового контроля</t>
  </si>
  <si>
    <t>1 03 02231 01 0000 110</t>
  </si>
  <si>
    <t>1 03 02241 01 0000 110</t>
  </si>
  <si>
    <t>1 03 02251 01 0000 110</t>
  </si>
  <si>
    <t>1 03 02261 01 0000 110</t>
  </si>
  <si>
    <t>2 02 15002 10 0001 150</t>
  </si>
  <si>
    <t>2 02 15002 10 0002 150</t>
  </si>
  <si>
    <t>2 02 19999 10 0000 150</t>
  </si>
  <si>
    <t>2 02 30024 10 0000 150</t>
  </si>
  <si>
    <t>2 02 35118 10 0000 150</t>
  </si>
  <si>
    <t xml:space="preserve">2 02 35930 10 0000 150 </t>
  </si>
  <si>
    <t>2 02 39999 10 0000 150</t>
  </si>
  <si>
    <t>2 02 40014 10 0000 150</t>
  </si>
  <si>
    <t>2 02 29999 10 0000 150</t>
  </si>
  <si>
    <t>Прочие субсидии бюджетам сельских поселений</t>
  </si>
  <si>
    <t>2 02 35930 10 0000 150</t>
  </si>
  <si>
    <t>2 02 45160 10 0000 150</t>
  </si>
  <si>
    <t>2 02 49999 10 0000 150</t>
  </si>
  <si>
    <t>2 02 49999 10 0301 150</t>
  </si>
  <si>
    <t>2 02 49999 10 0302 150</t>
  </si>
  <si>
    <t>2 02 49999 10 8820 150</t>
  </si>
  <si>
    <t>2 02 90054 10 0000 150</t>
  </si>
  <si>
    <t>2 07 05030 10 0000 150</t>
  </si>
  <si>
    <t>2 18 60010 10 0000 150</t>
  </si>
  <si>
    <t>2 18 05010 10 0000 150</t>
  </si>
  <si>
    <t>2 18 05030 10 0000 150</t>
  </si>
  <si>
    <t>2 02 49999 10 6130 150</t>
  </si>
  <si>
    <t>Прочие межбюджетные трансферты передаваемые бюджетам сельских поселений</t>
  </si>
  <si>
    <t>2 19 60010 10 0000 150</t>
  </si>
  <si>
    <t>2 02 10000 00 0000 150</t>
  </si>
  <si>
    <t>2 02 15002 00 0000 150</t>
  </si>
  <si>
    <t>2 02 30000 00 0000 150</t>
  </si>
  <si>
    <t>2 02 35930 00 0000 150</t>
  </si>
  <si>
    <t>2 02 35118 00 0000 150</t>
  </si>
  <si>
    <t>2 07 05000 10 0000 150</t>
  </si>
  <si>
    <t>2 07 05010 10 0000 150</t>
  </si>
  <si>
    <t>2022 год</t>
  </si>
  <si>
    <t>Основное мероприятие " Исполнение судебных актов и мировых соглашений"</t>
  </si>
  <si>
    <t>Уплата налога на имущество</t>
  </si>
  <si>
    <t>Уплата налога на имущество организаций и земельного налога</t>
  </si>
  <si>
    <t>07</t>
  </si>
  <si>
    <t>95555</t>
  </si>
  <si>
    <t>Г</t>
  </si>
  <si>
    <t>Б</t>
  </si>
  <si>
    <t>Подпрограмма "Социальная поддержка граждан"</t>
  </si>
  <si>
    <t>Основное мероприятие "Муниципальная доплата к пенсиям муниципальным служащим"</t>
  </si>
  <si>
    <t>Перечень муниципальных гарантий, подлежащих предоставлению в 2020-2022 годах</t>
  </si>
  <si>
    <t>Основное мероприятие"Проведение ежегодной диспансеризации муниципальных служащих"</t>
  </si>
  <si>
    <t>Организация прохождения ежегодной диспансеризации муниципальных служащих</t>
  </si>
  <si>
    <t>Основное мероприятие " Осуществление мер по противодействию коррупции в границах поселения"</t>
  </si>
  <si>
    <t>Межбюджетные трансферты районному бюджету на выполнение полномочий  по осуществлению мер по противодействию коррупции в границах поселения</t>
  </si>
  <si>
    <t>540</t>
  </si>
  <si>
    <t>2 02 20077 10 0000 150</t>
  </si>
  <si>
    <t>Субсидии бюджетам сельских поселений на софининсирование капитальных вложений в объекты муниципальной собственности</t>
  </si>
  <si>
    <t>2 02 00000 00 0000 150</t>
  </si>
  <si>
    <t>2 02 20077 00 0000 150</t>
  </si>
  <si>
    <t>Субсидии бюджетам субъектов Российской Федерации и муниципальных образований</t>
  </si>
  <si>
    <t>Основное мероприятие "Капитальные вложения в объекты муниципальной собственности"</t>
  </si>
  <si>
    <t>S0010</t>
  </si>
  <si>
    <t>S0011</t>
  </si>
  <si>
    <t>410</t>
  </si>
  <si>
    <t>2 02 15002 10 6111 150</t>
  </si>
  <si>
    <t>Дотации бюджетам сельских поселений на поддержку мер по обеспечению сбалансированности бюджетов на обеспечение повышения оплаты труда отдельных категорий работников</t>
  </si>
  <si>
    <t>2 02 49999 10 6777 150</t>
  </si>
  <si>
    <t>Прочие межбюджетные трансферты, передаваемые бюджетам сельских поселений для обеспечения повышения оплаты труда работников муниципальных учреждений культуры и педагогических работников муниципальных учреждений дополнительного образования</t>
  </si>
  <si>
    <t>Финансовое обеспечение повышения оплаты труда отдельных категорий работников муниципальных учреждений</t>
  </si>
  <si>
    <t>Расходы на повышение оплаты труда работников муниципальных учреждений культуры и педагогических работников</t>
  </si>
  <si>
    <t>2 02 16001 00 0000 150</t>
  </si>
  <si>
    <t>2 02 16001 10 0000 150</t>
  </si>
  <si>
    <t>2 02 16001 10 0001 150</t>
  </si>
  <si>
    <t>2 02 16001 10 0002 150</t>
  </si>
  <si>
    <t>2023 год</t>
  </si>
  <si>
    <t>Муниципальная программа "Устойчивое развитие сельской территории муниципального образования Нижнепавловский сельсовет Оренбургского района Оренбургской области на 2021–2023 годы и на период до 2026 года"</t>
  </si>
  <si>
    <t>Финансовое обеспечение полномочий в области градостроительной деятельности</t>
  </si>
  <si>
    <t xml:space="preserve">Межбюджетные трансферты </t>
  </si>
  <si>
    <t>Муниципальная программа "Совершенствование муниципального управления в муниципальном образовании Нижнепавловский сельсовет на 2019 - 2023 годы"</t>
  </si>
  <si>
    <t xml:space="preserve">                 от ____ декабря 2020 г. № ___</t>
  </si>
  <si>
    <t xml:space="preserve">   декабря 2020 года № </t>
  </si>
  <si>
    <t>Муниципальная программа "Совершенствование муниципального управления в муниципальном образовании Нижнепавловский сельсовет на 2017 - 2019 годы и на период до 2023года"</t>
  </si>
  <si>
    <t>Муниципальная программа "Совершенствование муниципального управления в муниципальном образовании Нижнепавловский сельсовет на 2017 - 2019 годы и на период до 2023 года"</t>
  </si>
  <si>
    <t>Муниципальная программа "Устойчивое развитие сельской территории муниципального образования Нижнепавловский сельсовет Оренбургского района Оренбургской области на 2021–2021 годы и на период до 2026 года"</t>
  </si>
  <si>
    <t xml:space="preserve">                                                                                               от     декабря 2020 г. № </t>
  </si>
  <si>
    <t xml:space="preserve">НОРМАТИВЫ ОТЧИСЛЕНИЙ ДОХОДОВ В БЮДЖЕТ                                                                    МУНИЦИПАЛЬНОГО ОБРАЗОВАНИЯ НИЖНЕПАВЛОВСКИЙ СЕЛЬСОВЕТ                                                                    НА 2021 ГОД  И НА ПЛАНОВЫЙ ПЕРИОД  2022 И 2023 ГОДОВ </t>
  </si>
  <si>
    <t>Межбюджетные трансферты районному бюджету на выполнение полномочий по противодействию коррупции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</si>
  <si>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</si>
  <si>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</si>
  <si>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от     декабря 2021 г. № </t>
  </si>
  <si>
    <t>НА 2022 ГОД  И ПЛАНОВЫЙ ПЕРИОД 2023, 2024 ГОДЫ</t>
  </si>
  <si>
    <t>2024 год</t>
  </si>
  <si>
    <t xml:space="preserve">    декабря 2021 года № </t>
  </si>
  <si>
    <t>1 01 02080 01 0000 110</t>
  </si>
  <si>
    <t>Налог на доходы физических лиц части суммы налога, превышающей 650000 рублей, относящейся к части налоговой базы, превышающей 5 000 000 рублей</t>
  </si>
  <si>
    <t>Доходы от уплаты акцизов на 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и качественные автомобильные дороги")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</si>
  <si>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</si>
  <si>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r>
      <t>Доходы от уплаты акцизов на моторные масла для дизельных и (или) карбюраторных (инжекторных)</t>
    </r>
    <r>
      <rPr>
        <sz val="14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двигателей,</t>
    </r>
    <r>
      <rPr>
        <sz val="14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и качественные автомобильные дороги")</t>
    </r>
  </si>
  <si>
    <t>Доходы от уплаты акцизов на прямогонный бензин,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</si>
  <si>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1 11 05075 10 0000 120</t>
  </si>
  <si>
    <t>Доходы от сдачи в аренду имущества, составляющего казну сельских поселений (за исключением земельных участков)</t>
  </si>
  <si>
    <t>1 11 05325 10 0000 120</t>
  </si>
  <si>
    <t>Плата по соглашениям об установлении сервитута, заключенным органами местного самоуправления сельских поселений, государственными или муниципальными учреждениями в отношении земельных участков, находящихся в собственности сельских поселений</t>
  </si>
  <si>
    <t>1 16 02020 02 0000 140</t>
  </si>
  <si>
    <t>Административные штрафы, установленые законами субъектов Российской Федерации об административных правонарушениях, за нарушение муниципальных правовых актов</t>
  </si>
  <si>
    <t>1 16 07010 10 0000 140</t>
  </si>
  <si>
    <t>Штрафы, неустойки, пени, уплаченные в случае просрочки исполнения поставщиком(подрядчиком,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поселеия</t>
  </si>
  <si>
    <t>1 16 07090 10 0000 140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</si>
  <si>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органом,(муниципальным казенным учреждением) сельского поселеия</t>
  </si>
  <si>
    <t>1 1715030 10 0000 150</t>
  </si>
  <si>
    <t>Инициативные платежи, зачисляемые в бюджеты сельских поселений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</si>
  <si>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</si>
  <si>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тыс. рублей</t>
  </si>
  <si>
    <t>Основное мероприятие "Повышение квалификации муниципальных служащих"</t>
  </si>
  <si>
    <t>Организация повышения квалификации муниципальных служащих</t>
  </si>
  <si>
    <t>282,086</t>
  </si>
  <si>
    <t>Муниципальная программа "Устойчивое развитие сельской территории муниципального образования Нижнепавловский сельсовет Оренбургского района Оренбургской области на 2016–2018 годы и на период до 2024 года"</t>
  </si>
  <si>
    <t>272,496</t>
  </si>
  <si>
    <t>ВЕДОМСТВЕННАЯ СТРУКТУРА РАСХОДОВ БЮДЖЕТА МУНИЦИПАЛЬНОГО ОБРАЗОВАНИЯ НИЖНЕПАВЛОВСКИЙ СЕЛЬСОВЕТ НА 2022 год И ПЛАНОВЫЙ ПЕРИОД 2023 и 2024 годов</t>
  </si>
  <si>
    <t>РАСПРЕДЕЛЕНИЕ БЮДЖЕТНЫХ АССИГНОВАНИЙ БЮДЖЕТА МУНИЦИПАЛЬНОГО ОБРАЗОВАНИЯ НИЖНЕПАВЛОВСКИЙ СЕЛЬСОВЕТ ОРЕНБУРГСКОГО РАЙОНА ОРЕНБУРГСКОЙ ОБЛАСТИ НА 2022 год и НА ПЛАНОВЫЙ ПЕРИОД 2023 и 2024 годов ПО РАЗДЕЛАМ И ПОДРАЗДЕЛАМ КЛАССИФИКАЦИИ РАСХОДОВ БЮДЖЕТОВ</t>
  </si>
  <si>
    <t>Распределение бюджетных ассигнований бюджета муниципального образования Нижнепавловский сельсовет по разделам, подразделам, целевым статьям(муниципальным программам и непрограммным направлениям деятельности), группам и подгруппам видов расходов на 2022 год и плановый период 2023, 2024 годов</t>
  </si>
  <si>
    <t>КЛАССИФИКАЦИИ РАСХОДОВ НА 2022 ГОД И ПЛАНОВЫЙ ПЕРИОД 2023 И 2024 ГОДОВ</t>
  </si>
  <si>
    <t>РАСПРЕДЕЛЕНИЕ БЮДЖЕТНЫХ АССИГНОВАНИЙ БЮДЖЕТА МУНИЦИПАЛЬНОГО ОБРАЗОВАНИЯ НИЖНЕПАВЛОВСКИЙ СЕЛЬСОВЕТПО РАЗДЕЛАМ, ПОДРАЗДЕЛАМ, ЦЕЛЕВЫМ СТАТЬЯМ (МУНИЦИПАЛЬНЫМ ПРОГРАММАМ И НЕПРОГРАММНЫМ НАПРАВЛЕНИЯМ</t>
  </si>
  <si>
    <t>ДЕЯТЕЛЬНОСТИ),  ГРУППАМ И ПОДГРУППАМ ВИДОВ РАСХОДОВ</t>
  </si>
  <si>
    <t>13262,546</t>
  </si>
  <si>
    <t>22844,996</t>
  </si>
  <si>
    <t>от ____ декабря 2021 г. № ___</t>
  </si>
  <si>
    <t xml:space="preserve">Объём межбюджетных трансфертов, получаемых из других бюджетов бюджетной системы Российской Федерации </t>
  </si>
  <si>
    <t>на 2022 годи плановый период  2023 и 2024 годов</t>
  </si>
  <si>
    <r>
      <t>2 02 10000 00 0000 15</t>
    </r>
    <r>
      <rPr>
        <sz val="10"/>
        <rFont val="Times New Roman"/>
        <family val="1"/>
        <charset val="204"/>
      </rPr>
      <t>0</t>
    </r>
  </si>
  <si>
    <r>
      <t>2 02 1</t>
    </r>
    <r>
      <rPr>
        <b/>
        <sz val="10"/>
        <rFont val="Times New Roman"/>
        <family val="1"/>
        <charset val="204"/>
      </rPr>
      <t>5</t>
    </r>
    <r>
      <rPr>
        <b/>
        <sz val="10"/>
        <color indexed="8"/>
        <rFont val="Times New Roman"/>
        <family val="1"/>
        <charset val="204"/>
      </rPr>
      <t>002 00 0000 150</t>
    </r>
  </si>
  <si>
    <t>2 02 15002 10 0000 150</t>
  </si>
  <si>
    <t>Дотации бюджетам сельских поселений на поддержку мер по обеспечению сбалансированности бюджетов на уплату налога на имущество.</t>
  </si>
  <si>
    <t xml:space="preserve">Дотации бюджетам сельских поселений на поддержку мер по обеспечению сбалансированности бюджетов на обеспечение повышения оплаты труда отдельных категорий работников  </t>
  </si>
  <si>
    <t>2 02 15002 10 6444 150</t>
  </si>
  <si>
    <t xml:space="preserve">Дотации бюджетам сельских поселений на поддержку мер по обеспечению сбалансированности бюджетов, на реализацию проекта «Народный бюджет» на территории муниципального образования Оренбургский район  </t>
  </si>
  <si>
    <t>2 02 15002 10 6888 150</t>
  </si>
  <si>
    <t>Дотации бюджетам сельских поселений на поддержку мер по обеспечению сбалансированности бюджетов для обеспечения минимального размера оплаты труда работников бюджетной сферы</t>
  </si>
  <si>
    <r>
      <t>2 02 1</t>
    </r>
    <r>
      <rPr>
        <b/>
        <sz val="10"/>
        <rFont val="Times New Roman"/>
        <family val="1"/>
        <charset val="204"/>
      </rPr>
      <t>6</t>
    </r>
    <r>
      <rPr>
        <b/>
        <sz val="10"/>
        <color indexed="8"/>
        <rFont val="Times New Roman"/>
        <family val="1"/>
        <charset val="204"/>
      </rPr>
      <t>001 00 0000 150</t>
    </r>
  </si>
  <si>
    <r>
      <t>2 02 1</t>
    </r>
    <r>
      <rPr>
        <b/>
        <sz val="10"/>
        <rFont val="Times New Roman"/>
        <family val="1"/>
        <charset val="204"/>
      </rPr>
      <t>60</t>
    </r>
    <r>
      <rPr>
        <b/>
        <sz val="10"/>
        <color indexed="8"/>
        <rFont val="Times New Roman"/>
        <family val="1"/>
        <charset val="204"/>
      </rPr>
      <t>01 10 0000 150</t>
    </r>
  </si>
  <si>
    <t>Дотации бюджетам сельских поселений на выравнивание бюджетной обеспеченности из бюджетов муниципальных районов, за счет средств  из областного бюджета</t>
  </si>
  <si>
    <r>
      <t>Дотации бюджетам сельских поселений на выравнивание бюджетной обеспеченности из бюджетов муниципальных районов, за счет средств  из районного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бюджета</t>
    </r>
  </si>
  <si>
    <t>Субсидии бюджетам бюджетной системы Российской Федерации (межбюджетные субсидии)</t>
  </si>
  <si>
    <t>Субсидии бюджетам на софинансирование капитальных вложений в объекты муниципальной собственности</t>
  </si>
  <si>
    <t>Субсидии бюджетам сельских поселений на софинансирование капитальных вложений в объекты муниципальной собственности</t>
  </si>
  <si>
    <t>2 02 20216 00 0000 150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</si>
  <si>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</si>
  <si>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2 02 20216 10 0000 150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</si>
  <si>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</si>
  <si>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2 02 25555 00 0000 150</t>
  </si>
  <si>
    <t>Субсидии бюджетам на реализацию программ формирования современной городской среды</t>
  </si>
  <si>
    <t>2 02 25555 10 0000 150</t>
  </si>
  <si>
    <t>Субсидии бюджетам сельских поселений на реализацию программ формирования современной городской среды</t>
  </si>
  <si>
    <t>2 02 25576 0 00000 150</t>
  </si>
  <si>
    <t>Субсидии бюджетам на обеспечение комплексного развития сельских территорий</t>
  </si>
  <si>
    <t>2 02 25576 10 0000 150</t>
  </si>
  <si>
    <t>Субсидии бюджетам сельских поселений на обеспечение комплексного развития сельских территорий</t>
  </si>
  <si>
    <t xml:space="preserve">2 02 29999 00 0000 150 </t>
  </si>
  <si>
    <t>Прочие субсидии</t>
  </si>
  <si>
    <t>Прочие субсидии сельским поселениям</t>
  </si>
  <si>
    <t>Субвенции бюджетам бюджетной системы Российской Федерации</t>
  </si>
  <si>
    <t xml:space="preserve">Субвенции бюджетам на осуществление первичного воинского учета органами местного самоуправления поселений, муниципальных и городских округов
</t>
  </si>
  <si>
    <t xml:space="preserve"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
</t>
  </si>
  <si>
    <t xml:space="preserve">Субвенции бюджетам на государственную регистрацию актов гражданского состояния
</t>
  </si>
  <si>
    <t xml:space="preserve">Субвенции бюджетам сельских поселений на государственную регистрацию актов гражданского состояния
</t>
  </si>
  <si>
    <t>2 02 40000 00 0000 150</t>
  </si>
  <si>
    <t xml:space="preserve">Иные межбюджетные трансферты
</t>
  </si>
  <si>
    <t>2 02 49999 00 0000 150</t>
  </si>
  <si>
    <t xml:space="preserve">Прочие межбюджетные трансферты, передаваемые бюджетам
</t>
  </si>
  <si>
    <t xml:space="preserve">Прочие межбюджетные трансферты, передаваемые бюджетам сельских поселений
</t>
  </si>
  <si>
    <t>Прочие межбюджетные трансферты, передаваемые бюджетам сельских поселений , для обеспечения повышения оплаты труда работников  муниципальных учреждений культуры</t>
  </si>
  <si>
    <t xml:space="preserve">ПРОЧИЕ БЕЗВОЗМЕЗДНЫЕ ПОСТУПЛЕНИЯ
</t>
  </si>
  <si>
    <t xml:space="preserve">2 07 05000 10 0000 150
</t>
  </si>
  <si>
    <t xml:space="preserve">Прочие безвозмездные поступления в бюджеты сельских поселений
</t>
  </si>
  <si>
    <t xml:space="preserve">2 07 05030 10 0000 150
</t>
  </si>
  <si>
    <t xml:space="preserve">Прочие безвозмездные поступления в бюджеты сельских поселений
</t>
  </si>
  <si>
    <t>МОНижнепавловский сельсовет</t>
  </si>
  <si>
    <t>в бюджет муниципального образования Нижнепавловский сельсовет</t>
  </si>
  <si>
    <t xml:space="preserve">Распределение бюджетных ассигнований на предоставление межбюджетных трансфертов бюджету района на 2022 год и на плановый период 2023 и 2024 годов
</t>
  </si>
  <si>
    <t>тыс.рублей</t>
  </si>
  <si>
    <t>1.</t>
  </si>
  <si>
    <t xml:space="preserve"> в соответствии с заключенными соглашениями по внутреннему муниципальному финансовому контролю </t>
  </si>
  <si>
    <t>2.</t>
  </si>
  <si>
    <t xml:space="preserve"> в соответствии с заключенными соглашениями попротиводействие коррупции в границах поселений</t>
  </si>
  <si>
    <t xml:space="preserve">к решению Совета  депутатов </t>
  </si>
  <si>
    <t xml:space="preserve">от      декабря 2021 года № </t>
  </si>
  <si>
    <t xml:space="preserve">Объем бюджетных ассигнований на исполнение публичных нормативных обязательств, </t>
  </si>
  <si>
    <t>в 2022 год и на плановый период 2023 и 2024 годов</t>
  </si>
  <si>
    <t>Наименование публичного обязательства</t>
  </si>
  <si>
    <t>Код бюджетной классификации</t>
  </si>
  <si>
    <t>Объем ассигнований на исполнение публичных нормативных обязательств</t>
  </si>
  <si>
    <t>Раздел</t>
  </si>
  <si>
    <t>Подраздел</t>
  </si>
  <si>
    <t>Целевая статья</t>
  </si>
  <si>
    <t>Вид расходов</t>
  </si>
  <si>
    <t>2024год</t>
  </si>
  <si>
    <t>Итого</t>
  </si>
  <si>
    <t>Пенсия за выслугу лет муниципальным служащим</t>
  </si>
  <si>
    <t>предусмотренных местным бюджетом муниципального образования Нижнепавловский сельсовет</t>
  </si>
  <si>
    <t>85 Г 01 20009</t>
  </si>
  <si>
    <t>ПРОГРАММА МУНИЦИПАЛЬНЫХ ВНУТРЕННИХ ЗАИМСТВОВАНИЙ                                  МО НИЖНЕПАВЛОВСКИЙ СЕЛЬСОВЕТ                                                                                              НА 2022 ГОД И НА ПЛАНОВЫЙ ПЕРИОД 2023 И 2024 ГОДОВ</t>
  </si>
  <si>
    <t xml:space="preserve">         Программа муниципальных внутренних заимствований на 2022 год и на плановый  период  2023  и  2024  годов  предусматривает при необходимости покрытие дефицита бюджета муниципального образования Нижнепавловский сельсовет Оренбургского района Оренбургской области за счет привлечения кредитов от других бюджетов бюджетной системы Российской Федерации и кредитных организаций. </t>
  </si>
  <si>
    <t xml:space="preserve">от    декабря 2021 г. № </t>
  </si>
  <si>
    <t xml:space="preserve"> МУНИЦИПАЛЬНЫХ ГАРАНТИЙ БЮДЖЕТА МУНИЦИПАЛЬНОГО ОБРАЗОВАНИЯ НИЖНЕПАВЛОВСКИЙ СЕЛЬСОВЕТ                                            В ВАЛЮТЕ РОССИЙСКОЙ ФЕДЕРАЦИИ НА 2022 ГОД И НА ПЛАНОВЫЙ ПЕРИОД 2023 И 2024 ГОДОВ</t>
  </si>
  <si>
    <t>Основные параметры первоочередных расходов бюджета на 2022 год</t>
  </si>
  <si>
    <t>№   п/п</t>
  </si>
  <si>
    <t>Наименование показателя</t>
  </si>
  <si>
    <t>Справочно консолидированный бюджет муниципального района</t>
  </si>
  <si>
    <t>Расходы на оплату труда с начислениями (тыс. рублей), в том числе:</t>
  </si>
  <si>
    <t>1.1</t>
  </si>
  <si>
    <t>муниципальные должности и муниципальные служащие (за исключением муниципальных служащих получающих заработную плату на уровне МРОТ)</t>
  </si>
  <si>
    <t>1.2</t>
  </si>
  <si>
    <t>работники органов местного самоуправления (за исключением муниципальных служащих и работников,  получающих заработную плату на уровне МРОТ)</t>
  </si>
  <si>
    <t>1.3</t>
  </si>
  <si>
    <t>работники бюджетной сферы, поименованные в указах Президента Российской Федерации от 07.05.2012, в том числе:</t>
  </si>
  <si>
    <t>1.3.1</t>
  </si>
  <si>
    <t>итого работников учреждений культуры</t>
  </si>
  <si>
    <t>в сфере культуры</t>
  </si>
  <si>
    <t>в сфере архивов</t>
  </si>
  <si>
    <t>1.3.2</t>
  </si>
  <si>
    <t>итого работников дополнительного образования</t>
  </si>
  <si>
    <t>в сфере образования</t>
  </si>
  <si>
    <t>в сфере физической культуры и спорта</t>
  </si>
  <si>
    <t>1.4</t>
  </si>
  <si>
    <t>работники учреждений, не вошедшие в категории, поименованные в указах Президента Российской Федерации от 07.05.2012</t>
  </si>
  <si>
    <t>1.5</t>
  </si>
  <si>
    <t>работники организаций и учреждений, получающие заработную плату на уровне МРОТ (включая работников органов местного самоуправления)</t>
  </si>
  <si>
    <t>муниципальные служащие</t>
  </si>
  <si>
    <t>иные работники ОМСУ</t>
  </si>
  <si>
    <t>работники учреждений и организаций</t>
  </si>
  <si>
    <t>Численность, в т.ч.:</t>
  </si>
  <si>
    <t>2.1</t>
  </si>
  <si>
    <t>муниципальные должности и муниципальные служащие  (за исключением муниципальных служащих получающих заработную плату на уровне МРОТ)</t>
  </si>
  <si>
    <t>2.2</t>
  </si>
  <si>
    <t>работники органов местного самоуправления (за исключением муниципальных служащих и получающих заработную плату на уровне МРОТ)</t>
  </si>
  <si>
    <t>2.3</t>
  </si>
  <si>
    <t>работники бюджетной сферы, поименованные в указах Президента Российской Федерации от 07.05.2012</t>
  </si>
  <si>
    <t>2.3.1</t>
  </si>
  <si>
    <t>2.3.2</t>
  </si>
  <si>
    <t>2.4</t>
  </si>
  <si>
    <t>2.5</t>
  </si>
  <si>
    <t>работники организаций и учреждений, получающие заработную плату на уровне МРОТ (включая работников органов местного самоуправления), в том числе:</t>
  </si>
  <si>
    <t>3.</t>
  </si>
  <si>
    <t>Расходы на оплату коммунальных услуг учреждений, включая автономные и бюджетные учреждения (тыс. рублей)</t>
  </si>
  <si>
    <t>НА 2022 ГОД И ПЛАНОВЫЙ ПЕРИОД 2023, 2024 ГОДЫ</t>
  </si>
  <si>
    <t>-22341,746</t>
  </si>
  <si>
    <t>-22844,996</t>
  </si>
  <si>
    <t>22341,746</t>
  </si>
  <si>
    <t xml:space="preserve">                Приложение № </t>
  </si>
  <si>
    <t>Приложение № 2</t>
  </si>
  <si>
    <t>Приложение № 3</t>
  </si>
  <si>
    <t>Приложение № 4</t>
  </si>
  <si>
    <t>Приложение № 5</t>
  </si>
  <si>
    <t>Приложение № 6</t>
  </si>
  <si>
    <t>Приложение №8 к решению Совета депутатов МО Нижнепавловский сельсовет от      декабря 2021 года №</t>
  </si>
  <si>
    <t>Приложение № 9</t>
  </si>
  <si>
    <t xml:space="preserve">                                                                              Приложение № 10</t>
  </si>
  <si>
    <t>Приложение № 11 
к решению Совета депутатов от №</t>
  </si>
  <si>
    <t>Приложение №12</t>
  </si>
  <si>
    <t>Методика расчета и предоставления иных межбюджетных трансфертов бюджету муниципального образования Оренбургский район</t>
  </si>
  <si>
    <t>1. Методика регламентирует условия расчета и предоставления иных межбюджетных трансфертов бюджету муниципального образования Оренбургский район.</t>
  </si>
  <si>
    <t>2. Иные межбюджетные трансферты предоставляются  бюджету муниципального образования Оренбургский район   в соответствии со сводной бюджетной росписью бюджета поселения в пределах бюджетных ассигнований и лимитов бюджетных обязательств  на соответствующий год.</t>
  </si>
  <si>
    <t>3.Средства предоставленных  иных межбюджетных трансфертов  имеют строго целевой характер.</t>
  </si>
  <si>
    <t>4. Ответственность за целевое и эффективное использований иных межбюджетных трансфертов несет  Администрация муниципального образования Оренбургский район. Объем средств нецелевого использования иных межбюджетных трансфертов  подлежит возврату в доход бюджета поселения.</t>
  </si>
  <si>
    <t>5. Не использованные в текущем финансовом году иные межбюджетные трансферты, подлежат возврату в доход бюджета поселения.</t>
  </si>
  <si>
    <t>6.Предоставление иных межбюджетных трансфертов производится ежемесячно на основании сводной бюджетной росписи и лимитов бюджетных обязательств.</t>
  </si>
  <si>
    <t>7.Администрация муниципального образования Оренбургский район предоставляет отчеты о расходовании иных межбюджетных трансфертов, по форме утвержденной Администрацией муниципального образования Оренбургский район.</t>
  </si>
  <si>
    <t>8.Расчет иных межбюджетных трансфертов.</t>
  </si>
  <si>
    <t>8.1.Методика предоставления иных межбюджетных трансфертов по соглашению об   осуществлении полномочий  внешнего муниципального финансового контроля.</t>
  </si>
  <si>
    <t>Объемы межбюджетных трансфертов определяются с учетом необходимости обеспечения затрат на:</t>
  </si>
  <si>
    <t>оплату труда сотрудников Счетной палаты района, непосредственно осуществляющих мероприятия в рамках переданных полномочий, со всеми надбавками по должности  - инспектор Счетной палаты - согласно Положению «О денежном содержании лиц, замещающих муниципальные должности и должности муниципальной службы в муниципальном образовании Оренбургский район, и порядке его выплаты», утвержденного решением Совета депутатов муниципального образования Оренбургский район от 27.11.2019 № 319;</t>
  </si>
  <si>
    <t>почтовые, транспортные, командировочные, канцелярские расходы;</t>
  </si>
  <si>
    <t>повышение квалификации сотрудников Счетной палаты района, непосредственно осуществляющих мероприятия в рамках переданных полномочий, не реже 1 раза в три года;</t>
  </si>
  <si>
    <t>приобретение обучающей литературы, основных средств (офисной мебели, компьютерной и копировальной техники) их обслуживание, информационное обеспечение;</t>
  </si>
  <si>
    <t>прохождение ежегодной диспансеризации сотрудников Счетной палаты района, непосредственно осуществляющих мероприятия в рамках переданных полномочий;</t>
  </si>
  <si>
    <t>по следующей формуле:</t>
  </si>
  <si>
    <t>V =(F+ N+R): (Кмр / Кп),  где:</t>
  </si>
  <si>
    <r>
      <t xml:space="preserve">V – </t>
    </r>
    <r>
      <rPr>
        <sz val="11"/>
        <color theme="1"/>
        <rFont val="Times New Roman"/>
        <family val="1"/>
        <charset val="204"/>
      </rPr>
      <t>объем межбюджетных трансфертов, причитающихся бюджету района по полномочиям, передаваемым поселением;</t>
    </r>
  </si>
  <si>
    <r>
      <t xml:space="preserve">F – </t>
    </r>
    <r>
      <rPr>
        <sz val="11"/>
        <color theme="1"/>
        <rFont val="Times New Roman"/>
        <family val="1"/>
        <charset val="204"/>
      </rPr>
      <t>фонд оплаты труда, рассчитанный на содержание</t>
    </r>
    <r>
      <rPr>
        <sz val="11"/>
        <color rgb="FF3366FF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штатных единиц по выполнению полномочий, передаваемых поселением;</t>
    </r>
  </si>
  <si>
    <r>
      <t xml:space="preserve">N- </t>
    </r>
    <r>
      <rPr>
        <sz val="11"/>
        <color theme="1"/>
        <rFont val="Times New Roman"/>
        <family val="1"/>
        <charset val="204"/>
      </rPr>
      <t>начисления на оплату труда, рассчитанные на содержание штатных единиц по выполнению полномочий, передаваемых поселением;</t>
    </r>
  </si>
  <si>
    <r>
      <t>R</t>
    </r>
    <r>
      <rPr>
        <sz val="11"/>
        <color theme="1"/>
        <rFont val="Times New Roman"/>
        <family val="1"/>
        <charset val="204"/>
      </rPr>
      <t xml:space="preserve"> – расходы на материально-техническое обеспечение штатных единиц по выполнению полномочий, передаваемых поселением (8,25 % от суммы фонда оплаты труда с начислениями на оплату труда).</t>
    </r>
  </si>
  <si>
    <r>
      <t xml:space="preserve">Кмр – </t>
    </r>
    <r>
      <rPr>
        <sz val="11"/>
        <color theme="1"/>
        <rFont val="Times New Roman"/>
        <family val="1"/>
        <charset val="204"/>
      </rPr>
      <t xml:space="preserve">общая численность населения муниципального района. </t>
    </r>
  </si>
  <si>
    <r>
      <t xml:space="preserve">Кп </t>
    </r>
    <r>
      <rPr>
        <sz val="11"/>
        <color theme="1"/>
        <rFont val="Times New Roman"/>
        <family val="1"/>
        <charset val="204"/>
      </rPr>
      <t>- численность населения соответствующего поселения, передающего муниципальному району полномочия по осуществлению внешнего финансового контроля.</t>
    </r>
  </si>
  <si>
    <t xml:space="preserve">Расчёт в рамках настоящей методики осуществляется в тысячах рублей, с математическим округлением до сотого разряда, а сумма межбюджетного трансферта, рассчитанного на год - до десятого разряда тысяч рублей.  </t>
  </si>
  <si>
    <t>Численность населения поселений определяется по статистическим данным - оценка численности населения на 01 января текущего года, размещенным на официальном сайте Территориального органа Федеральной службы государственной статистики по Оренбургской области (Оренбургстат) https://orenstat.gks.ru/.</t>
  </si>
  <si>
    <r>
      <t>8.2.</t>
    </r>
    <r>
      <rPr>
        <sz val="11"/>
        <color rgb="FF0000FF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 xml:space="preserve">Методика межбюджетных трансфертов на осуществление части полномочий по решению вопросов местного значения по осуществлению мер по противодействию коррупции в границах поселения: обеспечение функций и полномочий единой комиссии по соблюдению требований к служебному поведению муниципальных служащих и урегулирования конфликта </t>
    </r>
  </si>
  <si>
    <t>определяет механизм и условия предоставления межбюджетных трансфертов на оплату труда сотрудника отдела кадров и спецработы администрации, непосредственно осуществляющего мероприятия в рамках переданных полномочий, со всеми надбавками по должности - старший инспектор отдела кадров и спецработы - согласно Положению «О денежном содержании работников органов местного самоуправления муниципального образования Оренбургский район и порядке его выплаты», утвержденного решением Совета депутатов муниципального образования Оренбургский район от 27 ноября 2019 года № 319;</t>
  </si>
  <si>
    <r>
      <t>-</t>
    </r>
    <r>
      <rPr>
        <sz val="7"/>
        <color rgb="FF000000"/>
        <rFont val="Times New Roman"/>
        <family val="1"/>
        <charset val="204"/>
      </rPr>
      <t xml:space="preserve">      </t>
    </r>
    <r>
      <rPr>
        <sz val="12"/>
        <color rgb="FF000000"/>
        <rFont val="Times New Roman"/>
        <family val="1"/>
        <charset val="204"/>
      </rPr>
      <t>объемы межбюджетных трансфертов рассчитывается по следующей формуле:</t>
    </r>
  </si>
  <si>
    <t>ФМТ = Норм х Ч, где:</t>
  </si>
  <si>
    <t>ФМТ - объем межбюджетных трансфертов, передаваемых из бюджета i-ro поселения;</t>
  </si>
  <si>
    <t>Норм - норматив расходов i-ro муниципального образования в расчете на 1 штатную единицу муниципального служащего, равный 1000 руб.</t>
  </si>
  <si>
    <t>Ч - численность муниципальных служащих i-ro муниципального образования.</t>
  </si>
  <si>
    <t>Приложение № 13                                                                                                                                                                                                                            к решению Совета депутатов                                                                                                                                                                                                                МО Нижнепавловский  сельсовет                                                                                                                                                                                                    от ____ декабря 2021 г. № ___</t>
  </si>
  <si>
    <t>2 02 29999 00 0000 150</t>
  </si>
  <si>
    <t>Субсидии бюджетам муниципальных образований на софининсирование мероприятий по приведению документов территориального планирования и градостроительного зонирования муниципальных образований Оренбургской области в цифровой формат, соответствующий требованиям к отраслевым пространственным данным для включения в ГИСОГД Оренбургской области</t>
  </si>
  <si>
    <t>-24396,586</t>
  </si>
  <si>
    <t>24396,586</t>
  </si>
  <si>
    <t>Развитие системы градорегулирования</t>
  </si>
  <si>
    <t>Мероприятия по приведению документов территориального планирования и градостроительного зонирования</t>
  </si>
  <si>
    <t>S1510</t>
  </si>
  <si>
    <t>Приложение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</si>
</sst>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-* #,##0.00_р_._-;\-* #,##0.00_р_._-;_-* &quot;-&quot;??_р_._-;_-@_-"/>
    <numFmt numFmtId="165" formatCode="#,##0.00;[Red]\-#,##0.00;0.00"/>
    <numFmt numFmtId="166" formatCode="000"/>
    <numFmt numFmtId="167" formatCode="00000"/>
    <numFmt numFmtId="168" formatCode="00"/>
    <numFmt numFmtId="169" formatCode="0000000000"/>
    <numFmt numFmtId="170" formatCode="0000"/>
    <numFmt numFmtId="171" formatCode="000\.00\.000\.0"/>
    <numFmt numFmtId="172" formatCode="00\ 0\ 0000;;"/>
    <numFmt numFmtId="173" formatCode="#,##0.00_ ;[Red]\-#,##0.00\ "/>
    <numFmt numFmtId="174" formatCode="_-* #,##0.0_р_._-;\-* #,##0.0_р_._-;_-* &quot;-&quot;??_р_._-;_-@_-"/>
    <numFmt numFmtId="175" formatCode="0_ ;[Red]\-0\ "/>
    <numFmt numFmtId="176" formatCode="#,##0.00_ ;\-#,##0.00\ "/>
    <numFmt numFmtId="177" formatCode="#,##0.0"/>
    <numFmt numFmtId="178" formatCode="0.00_ ;[Red]\-0.00\ "/>
  </numFmts>
  <fonts count="5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8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7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sz val="8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3366F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rgb="FF0000FF"/>
      <name val="Times New Roman"/>
      <family val="1"/>
      <charset val="204"/>
    </font>
    <font>
      <sz val="7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1" fillId="0" borderId="0"/>
    <xf numFmtId="0" fontId="21" fillId="0" borderId="0"/>
    <xf numFmtId="164" fontId="21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175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</cellStyleXfs>
  <cellXfs count="1082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5" fillId="0" borderId="5" xfId="1" applyNumberFormat="1" applyFont="1" applyFill="1" applyBorder="1" applyAlignment="1" applyProtection="1">
      <protection hidden="1"/>
    </xf>
    <xf numFmtId="0" fontId="3" fillId="0" borderId="6" xfId="1" applyNumberFormat="1" applyFont="1" applyFill="1" applyBorder="1" applyAlignment="1" applyProtection="1">
      <protection hidden="1"/>
    </xf>
    <xf numFmtId="0" fontId="5" fillId="0" borderId="11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right" vertical="center"/>
      <protection hidden="1"/>
    </xf>
    <xf numFmtId="167" fontId="7" fillId="0" borderId="13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" fontId="7" fillId="0" borderId="13" xfId="1" applyNumberFormat="1" applyFont="1" applyFill="1" applyBorder="1" applyAlignment="1" applyProtection="1">
      <alignment horizontal="center" vertical="center"/>
      <protection hidden="1"/>
    </xf>
    <xf numFmtId="169" fontId="6" fillId="0" borderId="13" xfId="1" applyNumberFormat="1" applyFont="1" applyFill="1" applyBorder="1" applyAlignment="1" applyProtection="1">
      <alignment horizontal="center" vertical="center"/>
      <protection hidden="1"/>
    </xf>
    <xf numFmtId="168" fontId="7" fillId="0" borderId="14" xfId="1" applyNumberFormat="1" applyFont="1" applyFill="1" applyBorder="1" applyAlignment="1" applyProtection="1">
      <alignment horizontal="center" vertical="center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69" fontId="7" fillId="0" borderId="15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70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2" xfId="1" applyNumberFormat="1" applyFont="1" applyFill="1" applyBorder="1" applyAlignment="1" applyProtection="1">
      <alignment horizontal="left" vertical="center" wrapText="1"/>
      <protection hidden="1"/>
    </xf>
    <xf numFmtId="171" fontId="9" fillId="2" borderId="16" xfId="1" applyNumberFormat="1" applyFont="1" applyFill="1" applyBorder="1" applyAlignment="1" applyProtection="1">
      <alignment horizontal="left" vertical="center" wrapText="1"/>
      <protection hidden="1"/>
    </xf>
    <xf numFmtId="0" fontId="3" fillId="0" borderId="11" xfId="1" applyNumberFormat="1" applyFont="1" applyFill="1" applyBorder="1" applyAlignment="1" applyProtection="1">
      <protection hidden="1"/>
    </xf>
    <xf numFmtId="166" fontId="7" fillId="0" borderId="18" xfId="1" applyNumberFormat="1" applyFont="1" applyFill="1" applyBorder="1" applyAlignment="1" applyProtection="1">
      <alignment horizontal="center" vertical="center"/>
      <protection hidden="1"/>
    </xf>
    <xf numFmtId="167" fontId="7" fillId="0" borderId="1" xfId="1" applyNumberFormat="1" applyFont="1" applyFill="1" applyBorder="1" applyAlignment="1" applyProtection="1">
      <alignment horizontal="center" vertical="center"/>
      <protection hidden="1"/>
    </xf>
    <xf numFmtId="168" fontId="7" fillId="0" borderId="1" xfId="1" applyNumberFormat="1" applyFont="1" applyFill="1" applyBorder="1" applyAlignment="1" applyProtection="1">
      <alignment horizontal="center" vertical="center"/>
      <protection hidden="1"/>
    </xf>
    <xf numFmtId="1" fontId="7" fillId="0" borderId="1" xfId="1" applyNumberFormat="1" applyFont="1" applyFill="1" applyBorder="1" applyAlignment="1" applyProtection="1">
      <alignment horizontal="center" vertical="center"/>
      <protection hidden="1"/>
    </xf>
    <xf numFmtId="168" fontId="7" fillId="0" borderId="18" xfId="1" applyNumberFormat="1" applyFont="1" applyFill="1" applyBorder="1" applyAlignment="1" applyProtection="1">
      <alignment horizontal="center" vertical="center"/>
      <protection hidden="1"/>
    </xf>
    <xf numFmtId="168" fontId="7" fillId="0" borderId="17" xfId="1" applyNumberFormat="1" applyFont="1" applyFill="1" applyBorder="1" applyAlignment="1" applyProtection="1">
      <alignment horizontal="center" vertical="center"/>
      <protection hidden="1"/>
    </xf>
    <xf numFmtId="166" fontId="7" fillId="0" borderId="17" xfId="1" applyNumberFormat="1" applyFont="1" applyFill="1" applyBorder="1" applyAlignment="1" applyProtection="1">
      <alignment horizontal="center" vertical="center"/>
      <protection hidden="1"/>
    </xf>
    <xf numFmtId="170" fontId="7" fillId="0" borderId="15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5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8" xfId="1" applyNumberFormat="1" applyFont="1" applyFill="1" applyBorder="1" applyAlignment="1" applyProtection="1">
      <alignment horizontal="center" vertical="center"/>
      <protection hidden="1"/>
    </xf>
    <xf numFmtId="168" fontId="8" fillId="0" borderId="8" xfId="1" applyNumberFormat="1" applyFont="1" applyFill="1" applyBorder="1" applyAlignment="1" applyProtection="1">
      <alignment horizontal="center" vertical="center"/>
      <protection hidden="1"/>
    </xf>
    <xf numFmtId="168" fontId="8" fillId="0" borderId="9" xfId="1" applyNumberFormat="1" applyFont="1" applyFill="1" applyBorder="1" applyAlignment="1" applyProtection="1">
      <alignment horizontal="center" vertical="center"/>
      <protection hidden="1"/>
    </xf>
    <xf numFmtId="166" fontId="8" fillId="0" borderId="9" xfId="1" applyNumberFormat="1" applyFont="1" applyFill="1" applyBorder="1" applyAlignment="1" applyProtection="1">
      <alignment horizontal="center" vertical="center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70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8" xfId="1" applyNumberFormat="1" applyFont="1" applyFill="1" applyBorder="1" applyAlignment="1" applyProtection="1">
      <alignment horizontal="center" vertical="center"/>
      <protection hidden="1"/>
    </xf>
    <xf numFmtId="168" fontId="7" fillId="0" borderId="8" xfId="1" applyNumberFormat="1" applyFont="1" applyFill="1" applyBorder="1" applyAlignment="1" applyProtection="1">
      <alignment horizontal="center" vertical="center"/>
      <protection hidden="1"/>
    </xf>
    <xf numFmtId="168" fontId="7" fillId="0" borderId="9" xfId="1" applyNumberFormat="1" applyFont="1" applyFill="1" applyBorder="1" applyAlignment="1" applyProtection="1">
      <alignment horizontal="center" vertical="center"/>
      <protection hidden="1"/>
    </xf>
    <xf numFmtId="166" fontId="7" fillId="0" borderId="9" xfId="1" applyNumberFormat="1" applyFont="1" applyFill="1" applyBorder="1" applyAlignment="1" applyProtection="1">
      <alignment horizontal="center" vertical="center"/>
      <protection hidden="1"/>
    </xf>
    <xf numFmtId="167" fontId="8" fillId="0" borderId="1" xfId="1" applyNumberFormat="1" applyFont="1" applyFill="1" applyBorder="1" applyAlignment="1" applyProtection="1">
      <alignment horizontal="center" vertical="center"/>
      <protection hidden="1"/>
    </xf>
    <xf numFmtId="168" fontId="8" fillId="0" borderId="1" xfId="1" applyNumberFormat="1" applyFont="1" applyFill="1" applyBorder="1" applyAlignment="1" applyProtection="1">
      <alignment horizontal="center" vertical="center"/>
      <protection hidden="1"/>
    </xf>
    <xf numFmtId="1" fontId="8" fillId="0" borderId="1" xfId="1" applyNumberFormat="1" applyFont="1" applyFill="1" applyBorder="1" applyAlignment="1" applyProtection="1">
      <alignment horizontal="center" vertical="center"/>
      <protection hidden="1"/>
    </xf>
    <xf numFmtId="168" fontId="8" fillId="0" borderId="18" xfId="1" applyNumberFormat="1" applyFont="1" applyFill="1" applyBorder="1" applyAlignment="1" applyProtection="1">
      <alignment horizontal="center" vertical="center"/>
      <protection hidden="1"/>
    </xf>
    <xf numFmtId="168" fontId="8" fillId="0" borderId="17" xfId="1" applyNumberFormat="1" applyFont="1" applyFill="1" applyBorder="1" applyAlignment="1" applyProtection="1">
      <alignment horizontal="center" vertical="center"/>
      <protection hidden="1"/>
    </xf>
    <xf numFmtId="166" fontId="8" fillId="0" borderId="17" xfId="1" applyNumberFormat="1" applyFont="1" applyFill="1" applyBorder="1" applyAlignment="1" applyProtection="1">
      <alignment horizontal="center" vertical="center"/>
      <protection hidden="1"/>
    </xf>
    <xf numFmtId="0" fontId="10" fillId="0" borderId="0" xfId="1" applyNumberFormat="1" applyFont="1" applyFill="1" applyAlignment="1" applyProtection="1">
      <alignment horizontal="center" vertical="center"/>
      <protection hidden="1"/>
    </xf>
    <xf numFmtId="0" fontId="6" fillId="0" borderId="21" xfId="1" applyNumberFormat="1" applyFont="1" applyFill="1" applyBorder="1" applyAlignment="1" applyProtection="1">
      <alignment horizontal="center" vertical="center"/>
      <protection hidden="1"/>
    </xf>
    <xf numFmtId="0" fontId="6" fillId="0" borderId="22" xfId="1" applyNumberFormat="1" applyFont="1" applyFill="1" applyBorder="1" applyAlignment="1" applyProtection="1">
      <alignment horizontal="center" vertical="center"/>
      <protection hidden="1"/>
    </xf>
    <xf numFmtId="0" fontId="6" fillId="0" borderId="23" xfId="1" applyNumberFormat="1" applyFont="1" applyFill="1" applyBorder="1" applyAlignment="1" applyProtection="1">
      <alignment horizontal="center" vertical="center"/>
      <protection hidden="1"/>
    </xf>
    <xf numFmtId="0" fontId="7" fillId="0" borderId="23" xfId="1" applyNumberFormat="1" applyFont="1" applyFill="1" applyBorder="1" applyAlignment="1" applyProtection="1">
      <alignment horizontal="center" vertical="center"/>
      <protection hidden="1"/>
    </xf>
    <xf numFmtId="0" fontId="7" fillId="0" borderId="21" xfId="1" applyNumberFormat="1" applyFont="1" applyFill="1" applyBorder="1" applyAlignment="1" applyProtection="1">
      <alignment horizontal="center" vertical="center"/>
      <protection hidden="1"/>
    </xf>
    <xf numFmtId="0" fontId="8" fillId="0" borderId="21" xfId="1" applyNumberFormat="1" applyFont="1" applyFill="1" applyBorder="1" applyAlignment="1" applyProtection="1">
      <alignment horizontal="center" vertical="center"/>
      <protection hidden="1"/>
    </xf>
    <xf numFmtId="0" fontId="9" fillId="0" borderId="22" xfId="1" applyNumberFormat="1" applyFont="1" applyFill="1" applyBorder="1" applyAlignment="1" applyProtection="1">
      <alignment horizontal="center" vertical="center"/>
      <protection hidden="1"/>
    </xf>
    <xf numFmtId="0" fontId="9" fillId="0" borderId="21" xfId="1" applyNumberFormat="1" applyFont="1" applyFill="1" applyBorder="1" applyAlignment="1" applyProtection="1">
      <alignment horizontal="center" vertical="center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11" fillId="0" borderId="22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2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21" xfId="1" applyNumberFormat="1" applyFont="1" applyFill="1" applyBorder="1" applyAlignment="1" applyProtection="1">
      <alignment horizontal="centerContinuous" vertical="center" wrapText="1"/>
      <protection hidden="1"/>
    </xf>
    <xf numFmtId="0" fontId="11" fillId="0" borderId="22" xfId="1" applyNumberFormat="1" applyFont="1" applyFill="1" applyBorder="1" applyAlignment="1" applyProtection="1">
      <alignment horizontal="centerContinuous" vertical="center" wrapText="1"/>
      <protection hidden="1"/>
    </xf>
    <xf numFmtId="0" fontId="11" fillId="0" borderId="23" xfId="1" applyNumberFormat="1" applyFont="1" applyFill="1" applyBorder="1" applyAlignment="1" applyProtection="1">
      <alignment horizontal="centerContinuous" vertical="center" wrapText="1"/>
      <protection hidden="1"/>
    </xf>
    <xf numFmtId="0" fontId="5" fillId="0" borderId="23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right"/>
      <protection hidden="1"/>
    </xf>
    <xf numFmtId="0" fontId="2" fillId="0" borderId="0" xfId="1" applyNumberFormat="1" applyFont="1" applyFill="1" applyAlignment="1" applyProtection="1">
      <alignment horizontal="centerContinuous" vertical="top"/>
      <protection hidden="1"/>
    </xf>
    <xf numFmtId="0" fontId="1" fillId="0" borderId="0" xfId="1" applyNumberFormat="1" applyFont="1" applyFill="1" applyAlignment="1" applyProtection="1">
      <alignment horizontal="centerContinuous" vertical="center"/>
      <protection hidden="1"/>
    </xf>
    <xf numFmtId="0" fontId="12" fillId="0" borderId="0" xfId="1" applyNumberFormat="1" applyFont="1" applyFill="1" applyAlignment="1" applyProtection="1">
      <alignment horizontal="left" vertical="center"/>
      <protection hidden="1"/>
    </xf>
    <xf numFmtId="0" fontId="12" fillId="0" borderId="0" xfId="1" applyNumberFormat="1" applyFont="1" applyFill="1" applyAlignment="1" applyProtection="1">
      <alignment horizontal="centerContinuous" vertical="center"/>
      <protection hidden="1"/>
    </xf>
    <xf numFmtId="0" fontId="7" fillId="0" borderId="0" xfId="1" applyNumberFormat="1" applyFont="1" applyFill="1" applyAlignment="1" applyProtection="1">
      <alignment horizontal="centerContinuous" vertical="center"/>
      <protection hidden="1"/>
    </xf>
    <xf numFmtId="0" fontId="1" fillId="0" borderId="0" xfId="1" applyNumberFormat="1" applyFont="1" applyFill="1" applyAlignment="1" applyProtection="1">
      <alignment horizontal="centerContinuous"/>
      <protection hidden="1"/>
    </xf>
    <xf numFmtId="0" fontId="7" fillId="0" borderId="0" xfId="1" applyNumberFormat="1" applyFont="1" applyFill="1" applyAlignment="1" applyProtection="1">
      <alignment horizontal="centerContinuous"/>
      <protection hidden="1"/>
    </xf>
    <xf numFmtId="0" fontId="12" fillId="0" borderId="0" xfId="1" applyNumberFormat="1" applyFont="1" applyFill="1" applyAlignment="1" applyProtection="1">
      <alignment horizontal="right"/>
      <protection hidden="1"/>
    </xf>
    <xf numFmtId="0" fontId="12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alignment horizontal="left"/>
      <protection hidden="1"/>
    </xf>
    <xf numFmtId="0" fontId="12" fillId="0" borderId="0" xfId="1" applyNumberFormat="1" applyFont="1" applyFill="1" applyAlignment="1" applyProtection="1">
      <alignment horizontal="centerContinuous"/>
      <protection hidden="1"/>
    </xf>
    <xf numFmtId="0" fontId="2" fillId="0" borderId="0" xfId="1" applyNumberFormat="1" applyFont="1" applyFill="1" applyAlignment="1" applyProtection="1">
      <alignment horizontal="centerContinuous"/>
      <protection hidden="1"/>
    </xf>
    <xf numFmtId="0" fontId="3" fillId="0" borderId="0" xfId="1" applyNumberFormat="1" applyFont="1" applyFill="1" applyAlignment="1" applyProtection="1">
      <alignment horizontal="centerContinuous"/>
      <protection hidden="1"/>
    </xf>
    <xf numFmtId="166" fontId="8" fillId="0" borderId="14" xfId="1" applyNumberFormat="1" applyFont="1" applyFill="1" applyBorder="1" applyAlignment="1" applyProtection="1">
      <alignment horizontal="center" vertical="center"/>
      <protection hidden="1"/>
    </xf>
    <xf numFmtId="168" fontId="8" fillId="0" borderId="14" xfId="1" applyNumberFormat="1" applyFont="1" applyFill="1" applyBorder="1" applyAlignment="1" applyProtection="1">
      <alignment horizontal="center" vertical="center"/>
      <protection hidden="1"/>
    </xf>
    <xf numFmtId="168" fontId="8" fillId="0" borderId="12" xfId="1" applyNumberFormat="1" applyFont="1" applyFill="1" applyBorder="1" applyAlignment="1" applyProtection="1">
      <alignment horizontal="center" vertical="center"/>
      <protection hidden="1"/>
    </xf>
    <xf numFmtId="166" fontId="7" fillId="0" borderId="8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68" fontId="7" fillId="4" borderId="13" xfId="1" applyNumberFormat="1" applyFont="1" applyFill="1" applyBorder="1" applyAlignment="1" applyProtection="1">
      <alignment horizontal="center" vertical="center"/>
      <protection hidden="1"/>
    </xf>
    <xf numFmtId="167" fontId="7" fillId="4" borderId="13" xfId="1" applyNumberFormat="1" applyFont="1" applyFill="1" applyBorder="1" applyAlignment="1" applyProtection="1">
      <alignment horizontal="center" vertical="center"/>
      <protection hidden="1"/>
    </xf>
    <xf numFmtId="166" fontId="14" fillId="0" borderId="9" xfId="1" applyNumberFormat="1" applyFont="1" applyFill="1" applyBorder="1" applyAlignment="1" applyProtection="1">
      <alignment horizontal="center" vertical="center"/>
      <protection hidden="1"/>
    </xf>
    <xf numFmtId="168" fontId="14" fillId="0" borderId="9" xfId="1" applyNumberFormat="1" applyFont="1" applyFill="1" applyBorder="1" applyAlignment="1" applyProtection="1">
      <alignment horizontal="center" vertical="center"/>
      <protection hidden="1"/>
    </xf>
    <xf numFmtId="168" fontId="14" fillId="0" borderId="8" xfId="1" applyNumberFormat="1" applyFont="1" applyFill="1" applyBorder="1" applyAlignment="1" applyProtection="1">
      <alignment horizontal="center" vertical="center"/>
      <protection hidden="1"/>
    </xf>
    <xf numFmtId="169" fontId="15" fillId="0" borderId="13" xfId="1" applyNumberFormat="1" applyFont="1" applyFill="1" applyBorder="1" applyAlignment="1" applyProtection="1">
      <alignment horizontal="center" vertical="center"/>
      <protection hidden="1"/>
    </xf>
    <xf numFmtId="166" fontId="14" fillId="0" borderId="8" xfId="1" applyNumberFormat="1" applyFont="1" applyFill="1" applyBorder="1" applyAlignment="1" applyProtection="1">
      <alignment horizontal="center" vertical="center"/>
      <protection hidden="1"/>
    </xf>
    <xf numFmtId="166" fontId="14" fillId="0" borderId="17" xfId="1" applyNumberFormat="1" applyFont="1" applyFill="1" applyBorder="1" applyAlignment="1" applyProtection="1">
      <alignment horizontal="center" vertical="center"/>
      <protection hidden="1"/>
    </xf>
    <xf numFmtId="168" fontId="14" fillId="0" borderId="17" xfId="1" applyNumberFormat="1" applyFont="1" applyFill="1" applyBorder="1" applyAlignment="1" applyProtection="1">
      <alignment horizontal="center" vertical="center"/>
      <protection hidden="1"/>
    </xf>
    <xf numFmtId="168" fontId="14" fillId="0" borderId="18" xfId="1" applyNumberFormat="1" applyFont="1" applyFill="1" applyBorder="1" applyAlignment="1" applyProtection="1">
      <alignment horizontal="center" vertical="center"/>
      <protection hidden="1"/>
    </xf>
    <xf numFmtId="168" fontId="14" fillId="0" borderId="1" xfId="1" applyNumberFormat="1" applyFont="1" applyFill="1" applyBorder="1" applyAlignment="1" applyProtection="1">
      <alignment horizontal="center" vertical="center"/>
      <protection hidden="1"/>
    </xf>
    <xf numFmtId="1" fontId="14" fillId="0" borderId="1" xfId="1" applyNumberFormat="1" applyFont="1" applyFill="1" applyBorder="1" applyAlignment="1" applyProtection="1">
      <alignment horizontal="center" vertical="center"/>
      <protection hidden="1"/>
    </xf>
    <xf numFmtId="167" fontId="14" fillId="0" borderId="1" xfId="1" applyNumberFormat="1" applyFont="1" applyFill="1" applyBorder="1" applyAlignment="1" applyProtection="1">
      <alignment horizontal="center" vertical="center"/>
      <protection hidden="1"/>
    </xf>
    <xf numFmtId="166" fontId="14" fillId="0" borderId="18" xfId="1" applyNumberFormat="1" applyFont="1" applyFill="1" applyBorder="1" applyAlignment="1" applyProtection="1">
      <alignment horizontal="center" vertical="center"/>
      <protection hidden="1"/>
    </xf>
    <xf numFmtId="166" fontId="13" fillId="0" borderId="12" xfId="1" applyNumberFormat="1" applyFont="1" applyFill="1" applyBorder="1" applyAlignment="1" applyProtection="1">
      <alignment horizontal="left" vertical="center" wrapText="1"/>
      <protection hidden="1"/>
    </xf>
    <xf numFmtId="166" fontId="9" fillId="0" borderId="28" xfId="1" applyNumberFormat="1" applyFont="1" applyFill="1" applyBorder="1" applyAlignment="1" applyProtection="1">
      <alignment horizontal="center" vertical="center"/>
      <protection hidden="1"/>
    </xf>
    <xf numFmtId="168" fontId="9" fillId="0" borderId="28" xfId="1" applyNumberFormat="1" applyFont="1" applyFill="1" applyBorder="1" applyAlignment="1" applyProtection="1">
      <alignment horizontal="center" vertical="center"/>
      <protection hidden="1"/>
    </xf>
    <xf numFmtId="168" fontId="9" fillId="0" borderId="29" xfId="1" applyNumberFormat="1" applyFont="1" applyFill="1" applyBorder="1" applyAlignment="1" applyProtection="1">
      <alignment horizontal="center" vertical="center"/>
      <protection hidden="1"/>
    </xf>
    <xf numFmtId="169" fontId="6" fillId="0" borderId="30" xfId="1" applyNumberFormat="1" applyFont="1" applyFill="1" applyBorder="1" applyAlignment="1" applyProtection="1">
      <alignment horizontal="center" vertical="center"/>
      <protection hidden="1"/>
    </xf>
    <xf numFmtId="168" fontId="9" fillId="0" borderId="6" xfId="1" applyNumberFormat="1" applyFont="1" applyFill="1" applyBorder="1" applyAlignment="1" applyProtection="1">
      <alignment horizontal="center" vertical="center"/>
      <protection hidden="1"/>
    </xf>
    <xf numFmtId="1" fontId="9" fillId="0" borderId="6" xfId="1" applyNumberFormat="1" applyFont="1" applyFill="1" applyBorder="1" applyAlignment="1" applyProtection="1">
      <alignment horizontal="center" vertical="center"/>
      <protection hidden="1"/>
    </xf>
    <xf numFmtId="167" fontId="9" fillId="0" borderId="6" xfId="1" applyNumberFormat="1" applyFont="1" applyFill="1" applyBorder="1" applyAlignment="1" applyProtection="1">
      <alignment horizontal="center" vertical="center"/>
      <protection hidden="1"/>
    </xf>
    <xf numFmtId="166" fontId="9" fillId="0" borderId="32" xfId="1" applyNumberFormat="1" applyFont="1" applyFill="1" applyBorder="1" applyAlignment="1" applyProtection="1">
      <alignment horizontal="left" vertical="center" wrapText="1"/>
      <protection hidden="1"/>
    </xf>
    <xf numFmtId="166" fontId="9" fillId="0" borderId="16" xfId="1" applyNumberFormat="1" applyFont="1" applyFill="1" applyBorder="1" applyAlignment="1" applyProtection="1">
      <alignment horizontal="left" vertical="center" wrapText="1"/>
      <protection hidden="1"/>
    </xf>
    <xf numFmtId="168" fontId="14" fillId="0" borderId="0" xfId="1" applyNumberFormat="1" applyFont="1" applyFill="1" applyBorder="1" applyAlignment="1" applyProtection="1">
      <alignment horizontal="center" vertical="center"/>
      <protection hidden="1"/>
    </xf>
    <xf numFmtId="1" fontId="14" fillId="0" borderId="0" xfId="1" applyNumberFormat="1" applyFont="1" applyFill="1" applyBorder="1" applyAlignment="1" applyProtection="1">
      <alignment horizontal="center" vertical="center"/>
      <protection hidden="1"/>
    </xf>
    <xf numFmtId="167" fontId="14" fillId="0" borderId="0" xfId="1" applyNumberFormat="1" applyFont="1" applyFill="1" applyBorder="1" applyAlignment="1" applyProtection="1">
      <alignment horizontal="center" vertical="center"/>
      <protection hidden="1"/>
    </xf>
    <xf numFmtId="168" fontId="7" fillId="0" borderId="0" xfId="1" applyNumberFormat="1" applyFont="1" applyFill="1" applyBorder="1" applyAlignment="1" applyProtection="1">
      <alignment horizontal="center" vertical="center"/>
      <protection hidden="1"/>
    </xf>
    <xf numFmtId="1" fontId="7" fillId="0" borderId="0" xfId="1" applyNumberFormat="1" applyFont="1" applyFill="1" applyBorder="1" applyAlignment="1" applyProtection="1">
      <alignment horizontal="center" vertical="center"/>
      <protection hidden="1"/>
    </xf>
    <xf numFmtId="167" fontId="7" fillId="0" borderId="0" xfId="1" applyNumberFormat="1" applyFont="1" applyFill="1" applyBorder="1" applyAlignment="1" applyProtection="1">
      <alignment horizontal="center" vertical="center"/>
      <protection hidden="1"/>
    </xf>
    <xf numFmtId="168" fontId="8" fillId="0" borderId="0" xfId="1" applyNumberFormat="1" applyFont="1" applyFill="1" applyBorder="1" applyAlignment="1" applyProtection="1">
      <alignment horizontal="center" vertical="center"/>
      <protection hidden="1"/>
    </xf>
    <xf numFmtId="1" fontId="8" fillId="0" borderId="0" xfId="1" applyNumberFormat="1" applyFont="1" applyFill="1" applyBorder="1" applyAlignment="1" applyProtection="1">
      <alignment horizontal="center" vertical="center"/>
      <protection hidden="1"/>
    </xf>
    <xf numFmtId="167" fontId="8" fillId="0" borderId="0" xfId="1" applyNumberFormat="1" applyFont="1" applyFill="1" applyBorder="1" applyAlignment="1" applyProtection="1">
      <alignment horizontal="center" vertical="center"/>
      <protection hidden="1"/>
    </xf>
    <xf numFmtId="0" fontId="3" fillId="0" borderId="35" xfId="1" applyNumberFormat="1" applyFont="1" applyFill="1" applyBorder="1" applyAlignment="1" applyProtection="1">
      <protection hidden="1"/>
    </xf>
    <xf numFmtId="0" fontId="3" fillId="0" borderId="36" xfId="1" applyNumberFormat="1" applyFont="1" applyFill="1" applyBorder="1" applyAlignment="1" applyProtection="1">
      <protection hidden="1"/>
    </xf>
    <xf numFmtId="0" fontId="11" fillId="0" borderId="21" xfId="1" applyNumberFormat="1" applyFont="1" applyFill="1" applyBorder="1" applyAlignment="1" applyProtection="1">
      <alignment horizontal="center" vertical="center" wrapText="1"/>
      <protection hidden="1"/>
    </xf>
    <xf numFmtId="169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0" fontId="7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alignment horizontal="centerContinuous" vertical="top"/>
      <protection hidden="1"/>
    </xf>
    <xf numFmtId="0" fontId="7" fillId="0" borderId="3" xfId="1" applyNumberFormat="1" applyFont="1" applyFill="1" applyBorder="1" applyAlignment="1" applyProtection="1">
      <alignment horizontal="centerContinuous" vertical="top"/>
      <protection hidden="1"/>
    </xf>
    <xf numFmtId="0" fontId="7" fillId="0" borderId="3" xfId="1" applyNumberFormat="1" applyFont="1" applyFill="1" applyBorder="1" applyAlignment="1" applyProtection="1">
      <alignment horizontal="right"/>
      <protection hidden="1"/>
    </xf>
    <xf numFmtId="0" fontId="7" fillId="0" borderId="3" xfId="1" applyNumberFormat="1" applyFont="1" applyFill="1" applyBorder="1" applyAlignment="1" applyProtection="1">
      <alignment horizontal="right" vertical="center"/>
      <protection hidden="1"/>
    </xf>
    <xf numFmtId="0" fontId="11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1" xfId="1" applyNumberFormat="1" applyFont="1" applyFill="1" applyBorder="1" applyAlignment="1" applyProtection="1">
      <alignment horizontal="centerContinuous" vertical="center" wrapText="1"/>
      <protection hidden="1"/>
    </xf>
    <xf numFmtId="0" fontId="11" fillId="0" borderId="19" xfId="1" applyNumberFormat="1" applyFont="1" applyFill="1" applyBorder="1" applyAlignment="1" applyProtection="1">
      <alignment horizontal="centerContinuous" vertical="center" wrapText="1"/>
      <protection hidden="1"/>
    </xf>
    <xf numFmtId="0" fontId="11" fillId="0" borderId="37" xfId="1" applyNumberFormat="1" applyFont="1" applyFill="1" applyBorder="1" applyAlignment="1" applyProtection="1">
      <alignment horizontal="centerContinuous" vertical="center" wrapText="1"/>
      <protection hidden="1"/>
    </xf>
    <xf numFmtId="0" fontId="1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22" xfId="1" applyNumberFormat="1" applyFont="1" applyFill="1" applyBorder="1" applyAlignment="1" applyProtection="1">
      <alignment horizontal="center" vertical="center"/>
      <protection hidden="1"/>
    </xf>
    <xf numFmtId="0" fontId="16" fillId="0" borderId="38" xfId="1" applyNumberFormat="1" applyFont="1" applyFill="1" applyBorder="1" applyAlignment="1" applyProtection="1">
      <alignment horizontal="center" vertical="center"/>
      <protection hidden="1"/>
    </xf>
    <xf numFmtId="0" fontId="16" fillId="0" borderId="21" xfId="1" applyNumberFormat="1" applyFont="1" applyFill="1" applyBorder="1" applyAlignment="1" applyProtection="1">
      <alignment horizontal="center" vertical="center"/>
      <protection hidden="1"/>
    </xf>
    <xf numFmtId="0" fontId="16" fillId="0" borderId="23" xfId="1" applyNumberFormat="1" applyFont="1" applyFill="1" applyBorder="1" applyAlignment="1" applyProtection="1">
      <alignment horizontal="center" vertical="center"/>
      <protection hidden="1"/>
    </xf>
    <xf numFmtId="0" fontId="16" fillId="0" borderId="22" xfId="1" applyNumberFormat="1" applyFont="1" applyFill="1" applyBorder="1" applyAlignment="1" applyProtection="1">
      <alignment horizontal="center" vertical="center"/>
      <protection hidden="1"/>
    </xf>
    <xf numFmtId="171" fontId="7" fillId="0" borderId="39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40" xfId="1" applyNumberFormat="1" applyFont="1" applyFill="1" applyBorder="1" applyAlignment="1" applyProtection="1">
      <alignment horizontal="left" vertical="center" wrapText="1"/>
      <protection hidden="1"/>
    </xf>
    <xf numFmtId="168" fontId="8" fillId="0" borderId="41" xfId="1" applyNumberFormat="1" applyFont="1" applyFill="1" applyBorder="1" applyAlignment="1" applyProtection="1">
      <alignment horizontal="center" vertical="center"/>
      <protection hidden="1"/>
    </xf>
    <xf numFmtId="168" fontId="8" fillId="0" borderId="42" xfId="1" applyNumberFormat="1" applyFont="1" applyFill="1" applyBorder="1" applyAlignment="1" applyProtection="1">
      <alignment horizontal="center" vertical="center"/>
      <protection hidden="1"/>
    </xf>
    <xf numFmtId="169" fontId="7" fillId="0" borderId="43" xfId="1" applyNumberFormat="1" applyFont="1" applyFill="1" applyBorder="1" applyAlignment="1" applyProtection="1">
      <alignment horizontal="center" vertical="center"/>
      <protection hidden="1"/>
    </xf>
    <xf numFmtId="168" fontId="7" fillId="0" borderId="42" xfId="1" applyNumberFormat="1" applyFont="1" applyFill="1" applyBorder="1" applyAlignment="1" applyProtection="1">
      <alignment horizontal="center" vertical="center"/>
      <protection hidden="1"/>
    </xf>
    <xf numFmtId="1" fontId="7" fillId="0" borderId="42" xfId="1" applyNumberFormat="1" applyFont="1" applyFill="1" applyBorder="1" applyAlignment="1" applyProtection="1">
      <alignment horizontal="center" vertical="center"/>
      <protection hidden="1"/>
    </xf>
    <xf numFmtId="167" fontId="7" fillId="0" borderId="41" xfId="1" applyNumberFormat="1" applyFont="1" applyFill="1" applyBorder="1" applyAlignment="1" applyProtection="1">
      <alignment horizontal="center" vertical="center"/>
      <protection hidden="1"/>
    </xf>
    <xf numFmtId="0" fontId="3" fillId="0" borderId="44" xfId="1" applyNumberFormat="1" applyFont="1" applyFill="1" applyBorder="1" applyAlignment="1" applyProtection="1">
      <alignment horizontal="right" vertical="center"/>
      <protection hidden="1"/>
    </xf>
    <xf numFmtId="0" fontId="1" fillId="0" borderId="37" xfId="1" applyNumberFormat="1" applyFont="1" applyFill="1" applyBorder="1" applyAlignment="1" applyProtection="1">
      <protection hidden="1"/>
    </xf>
    <xf numFmtId="171" fontId="7" fillId="0" borderId="45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45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6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20" xfId="1" applyNumberFormat="1" applyFont="1" applyFill="1" applyBorder="1" applyAlignment="1" applyProtection="1">
      <alignment horizontal="center" vertical="center"/>
      <protection hidden="1"/>
    </xf>
    <xf numFmtId="1" fontId="7" fillId="0" borderId="14" xfId="1" applyNumberFormat="1" applyFont="1" applyFill="1" applyBorder="1" applyAlignment="1" applyProtection="1">
      <alignment horizontal="center" vertical="center"/>
      <protection hidden="1"/>
    </xf>
    <xf numFmtId="167" fontId="7" fillId="0" borderId="12" xfId="1" applyNumberFormat="1" applyFont="1" applyFill="1" applyBorder="1" applyAlignment="1" applyProtection="1">
      <alignment horizontal="center" vertical="center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0" fontId="3" fillId="0" borderId="47" xfId="1" applyNumberFormat="1" applyFont="1" applyFill="1" applyBorder="1" applyAlignment="1" applyProtection="1">
      <alignment horizontal="right" vertical="center"/>
      <protection hidden="1"/>
    </xf>
    <xf numFmtId="166" fontId="7" fillId="0" borderId="16" xfId="1" applyNumberFormat="1" applyFont="1" applyFill="1" applyBorder="1" applyAlignment="1" applyProtection="1">
      <alignment horizontal="left" vertical="center" wrapText="1"/>
      <protection hidden="1"/>
    </xf>
    <xf numFmtId="0" fontId="7" fillId="0" borderId="6" xfId="1" applyNumberFormat="1" applyFont="1" applyFill="1" applyBorder="1" applyAlignment="1" applyProtection="1">
      <protection hidden="1"/>
    </xf>
    <xf numFmtId="0" fontId="7" fillId="0" borderId="5" xfId="1" applyNumberFormat="1" applyFont="1" applyFill="1" applyBorder="1" applyAlignment="1" applyProtection="1">
      <protection hidden="1"/>
    </xf>
    <xf numFmtId="169" fontId="7" fillId="0" borderId="50" xfId="1" applyNumberFormat="1" applyFont="1" applyFill="1" applyBorder="1" applyAlignment="1" applyProtection="1">
      <alignment horizontal="center" vertical="center"/>
      <protection hidden="1"/>
    </xf>
    <xf numFmtId="1" fontId="7" fillId="0" borderId="18" xfId="1" applyNumberFormat="1" applyFont="1" applyFill="1" applyBorder="1" applyAlignment="1" applyProtection="1">
      <alignment horizontal="center" vertical="center"/>
      <protection hidden="1"/>
    </xf>
    <xf numFmtId="167" fontId="7" fillId="0" borderId="17" xfId="1" applyNumberFormat="1" applyFont="1" applyFill="1" applyBorder="1" applyAlignment="1" applyProtection="1">
      <alignment horizontal="center" vertical="center"/>
      <protection hidden="1"/>
    </xf>
    <xf numFmtId="0" fontId="11" fillId="0" borderId="2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2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2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1" xfId="1" applyNumberFormat="1" applyFont="1" applyFill="1" applyBorder="1" applyAlignment="1" applyProtection="1">
      <alignment horizontal="center" vertical="center"/>
      <protection hidden="1"/>
    </xf>
    <xf numFmtId="0" fontId="8" fillId="0" borderId="23" xfId="1" applyNumberFormat="1" applyFont="1" applyFill="1" applyBorder="1" applyAlignment="1" applyProtection="1">
      <alignment horizontal="center" vertical="center"/>
      <protection hidden="1"/>
    </xf>
    <xf numFmtId="0" fontId="8" fillId="0" borderId="22" xfId="1" applyNumberFormat="1" applyFont="1" applyFill="1" applyBorder="1" applyAlignment="1" applyProtection="1">
      <alignment horizontal="center" vertical="center"/>
      <protection hidden="1"/>
    </xf>
    <xf numFmtId="171" fontId="8" fillId="0" borderId="16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2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3" xfId="1" applyNumberFormat="1" applyFont="1" applyFill="1" applyBorder="1" applyAlignment="1" applyProtection="1">
      <alignment horizontal="center" vertical="center"/>
      <protection hidden="1"/>
    </xf>
    <xf numFmtId="166" fontId="7" fillId="0" borderId="13" xfId="1" applyNumberFormat="1" applyFont="1" applyFill="1" applyBorder="1" applyAlignment="1" applyProtection="1">
      <alignment horizontal="center" vertical="center"/>
      <protection hidden="1"/>
    </xf>
    <xf numFmtId="170" fontId="9" fillId="0" borderId="15" xfId="1" applyNumberFormat="1" applyFont="1" applyFill="1" applyBorder="1" applyAlignment="1" applyProtection="1">
      <alignment horizontal="left" vertical="center" wrapText="1"/>
      <protection hidden="1"/>
    </xf>
    <xf numFmtId="170" fontId="9" fillId="0" borderId="12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53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54" xfId="1" applyNumberFormat="1" applyFont="1" applyFill="1" applyBorder="1" applyAlignment="1" applyProtection="1">
      <alignment horizontal="left" vertical="center" wrapText="1"/>
      <protection hidden="1"/>
    </xf>
    <xf numFmtId="170" fontId="9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3" xfId="1" applyNumberFormat="1" applyFont="1" applyFill="1" applyBorder="1" applyAlignment="1" applyProtection="1">
      <alignment horizontal="left" vertical="center" wrapText="1"/>
      <protection hidden="1"/>
    </xf>
    <xf numFmtId="0" fontId="17" fillId="0" borderId="55" xfId="1" applyNumberFormat="1" applyFont="1" applyFill="1" applyBorder="1" applyAlignment="1" applyProtection="1">
      <alignment horizontal="centerContinuous"/>
      <protection hidden="1"/>
    </xf>
    <xf numFmtId="0" fontId="17" fillId="0" borderId="56" xfId="1" applyNumberFormat="1" applyFont="1" applyFill="1" applyBorder="1" applyAlignment="1" applyProtection="1">
      <alignment horizontal="centerContinuous"/>
      <protection hidden="1"/>
    </xf>
    <xf numFmtId="0" fontId="17" fillId="0" borderId="10" xfId="1" applyNumberFormat="1" applyFont="1" applyFill="1" applyBorder="1" applyAlignment="1" applyProtection="1">
      <alignment horizontal="centerContinuous"/>
      <protection hidden="1"/>
    </xf>
    <xf numFmtId="165" fontId="5" fillId="0" borderId="4" xfId="1" applyNumberFormat="1" applyFont="1" applyFill="1" applyBorder="1" applyAlignment="1" applyProtection="1">
      <alignment horizontal="right" vertical="center"/>
      <protection hidden="1"/>
    </xf>
    <xf numFmtId="169" fontId="13" fillId="0" borderId="13" xfId="1" applyNumberFormat="1" applyFont="1" applyFill="1" applyBorder="1" applyAlignment="1" applyProtection="1">
      <alignment horizontal="center" vertical="center"/>
      <protection hidden="1"/>
    </xf>
    <xf numFmtId="166" fontId="13" fillId="0" borderId="13" xfId="1" applyNumberFormat="1" applyFont="1" applyFill="1" applyBorder="1" applyAlignment="1" applyProtection="1">
      <alignment horizontal="center" vertical="center"/>
      <protection hidden="1"/>
    </xf>
    <xf numFmtId="0" fontId="17" fillId="0" borderId="5" xfId="1" applyNumberFormat="1" applyFont="1" applyFill="1" applyBorder="1" applyAlignment="1" applyProtection="1">
      <alignment horizontal="centerContinuous"/>
      <protection hidden="1"/>
    </xf>
    <xf numFmtId="0" fontId="7" fillId="0" borderId="0" xfId="1" applyNumberFormat="1" applyFont="1" applyFill="1" applyBorder="1" applyAlignment="1" applyProtection="1">
      <protection hidden="1"/>
    </xf>
    <xf numFmtId="0" fontId="8" fillId="0" borderId="10" xfId="1" applyNumberFormat="1" applyFont="1" applyFill="1" applyBorder="1" applyAlignment="1" applyProtection="1">
      <protection hidden="1"/>
    </xf>
    <xf numFmtId="168" fontId="8" fillId="0" borderId="28" xfId="1" applyNumberFormat="1" applyFont="1" applyFill="1" applyBorder="1" applyAlignment="1" applyProtection="1">
      <alignment horizontal="center" vertical="center"/>
      <protection hidden="1"/>
    </xf>
    <xf numFmtId="168" fontId="8" fillId="0" borderId="29" xfId="1" applyNumberFormat="1" applyFont="1" applyFill="1" applyBorder="1" applyAlignment="1" applyProtection="1">
      <alignment horizontal="center" vertical="center"/>
      <protection hidden="1"/>
    </xf>
    <xf numFmtId="169" fontId="7" fillId="0" borderId="30" xfId="1" applyNumberFormat="1" applyFont="1" applyFill="1" applyBorder="1" applyAlignment="1" applyProtection="1">
      <alignment horizontal="center" vertical="center"/>
      <protection hidden="1"/>
    </xf>
    <xf numFmtId="168" fontId="8" fillId="0" borderId="6" xfId="1" applyNumberFormat="1" applyFont="1" applyFill="1" applyBorder="1" applyAlignment="1" applyProtection="1">
      <alignment horizontal="center" vertical="center"/>
      <protection hidden="1"/>
    </xf>
    <xf numFmtId="1" fontId="8" fillId="0" borderId="6" xfId="1" applyNumberFormat="1" applyFont="1" applyFill="1" applyBorder="1" applyAlignment="1" applyProtection="1">
      <alignment horizontal="center" vertical="center"/>
      <protection hidden="1"/>
    </xf>
    <xf numFmtId="167" fontId="8" fillId="0" borderId="6" xfId="1" applyNumberFormat="1" applyFont="1" applyFill="1" applyBorder="1" applyAlignment="1" applyProtection="1">
      <alignment horizontal="center" vertical="center"/>
      <protection hidden="1"/>
    </xf>
    <xf numFmtId="166" fontId="8" fillId="0" borderId="29" xfId="1" applyNumberFormat="1" applyFont="1" applyFill="1" applyBorder="1" applyAlignment="1" applyProtection="1">
      <alignment horizontal="center" vertical="center"/>
      <protection hidden="1"/>
    </xf>
    <xf numFmtId="166" fontId="7" fillId="0" borderId="30" xfId="1" applyNumberFormat="1" applyFont="1" applyFill="1" applyBorder="1" applyAlignment="1" applyProtection="1">
      <alignment horizontal="center" vertical="center"/>
      <protection hidden="1"/>
    </xf>
    <xf numFmtId="170" fontId="8" fillId="0" borderId="32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37" xfId="1" applyNumberFormat="1" applyFont="1" applyFill="1" applyBorder="1" applyAlignment="1" applyProtection="1">
      <alignment horizontal="left" vertical="center" wrapText="1"/>
      <protection hidden="1"/>
    </xf>
    <xf numFmtId="0" fontId="11" fillId="0" borderId="58" xfId="1" applyNumberFormat="1" applyFont="1" applyFill="1" applyBorder="1" applyAlignment="1" applyProtection="1">
      <alignment horizontal="centerContinuous"/>
      <protection hidden="1"/>
    </xf>
    <xf numFmtId="0" fontId="11" fillId="0" borderId="24" xfId="1" applyNumberFormat="1" applyFont="1" applyFill="1" applyBorder="1" applyAlignment="1" applyProtection="1">
      <protection hidden="1"/>
    </xf>
    <xf numFmtId="172" fontId="11" fillId="0" borderId="57" xfId="1" applyNumberFormat="1" applyFont="1" applyFill="1" applyBorder="1" applyAlignment="1" applyProtection="1">
      <protection hidden="1"/>
    </xf>
    <xf numFmtId="172" fontId="11" fillId="0" borderId="3" xfId="1" applyNumberFormat="1" applyFont="1" applyFill="1" applyBorder="1" applyAlignment="1" applyProtection="1">
      <protection hidden="1"/>
    </xf>
    <xf numFmtId="0" fontId="11" fillId="0" borderId="59" xfId="1" applyNumberFormat="1" applyFont="1" applyFill="1" applyBorder="1" applyAlignment="1" applyProtection="1">
      <protection hidden="1"/>
    </xf>
    <xf numFmtId="0" fontId="4" fillId="5" borderId="10" xfId="1" applyNumberFormat="1" applyFont="1" applyFill="1" applyBorder="1" applyAlignment="1" applyProtection="1">
      <protection hidden="1"/>
    </xf>
    <xf numFmtId="0" fontId="4" fillId="5" borderId="3" xfId="1" applyNumberFormat="1" applyFont="1" applyFill="1" applyBorder="1" applyAlignment="1" applyProtection="1">
      <protection hidden="1"/>
    </xf>
    <xf numFmtId="0" fontId="4" fillId="5" borderId="4" xfId="1" applyNumberFormat="1" applyFont="1" applyFill="1" applyBorder="1" applyAlignment="1" applyProtection="1">
      <protection hidden="1"/>
    </xf>
    <xf numFmtId="0" fontId="13" fillId="5" borderId="35" xfId="1" applyNumberFormat="1" applyFont="1" applyFill="1" applyBorder="1" applyAlignment="1" applyProtection="1">
      <protection hidden="1"/>
    </xf>
    <xf numFmtId="0" fontId="13" fillId="5" borderId="36" xfId="1" applyNumberFormat="1" applyFont="1" applyFill="1" applyBorder="1" applyAlignment="1" applyProtection="1">
      <protection hidden="1"/>
    </xf>
    <xf numFmtId="165" fontId="13" fillId="5" borderId="51" xfId="1" applyNumberFormat="1" applyFont="1" applyFill="1" applyBorder="1" applyAlignment="1" applyProtection="1">
      <protection hidden="1"/>
    </xf>
    <xf numFmtId="0" fontId="8" fillId="5" borderId="10" xfId="1" applyNumberFormat="1" applyFont="1" applyFill="1" applyBorder="1" applyAlignment="1" applyProtection="1">
      <protection hidden="1"/>
    </xf>
    <xf numFmtId="0" fontId="8" fillId="5" borderId="3" xfId="1" applyNumberFormat="1" applyFont="1" applyFill="1" applyBorder="1" applyAlignment="1" applyProtection="1">
      <protection hidden="1"/>
    </xf>
    <xf numFmtId="165" fontId="8" fillId="5" borderId="24" xfId="1" applyNumberFormat="1" applyFont="1" applyFill="1" applyBorder="1" applyAlignment="1" applyProtection="1">
      <protection hidden="1"/>
    </xf>
    <xf numFmtId="0" fontId="11" fillId="0" borderId="0" xfId="1" applyNumberFormat="1" applyFont="1" applyFill="1" applyAlignment="1" applyProtection="1">
      <alignment horizontal="centerContinuous" vertical="center"/>
      <protection hidden="1"/>
    </xf>
    <xf numFmtId="0" fontId="10" fillId="0" borderId="21" xfId="1" applyNumberFormat="1" applyFont="1" applyFill="1" applyBorder="1" applyAlignment="1" applyProtection="1">
      <alignment horizontal="center" vertical="center"/>
      <protection hidden="1"/>
    </xf>
    <xf numFmtId="0" fontId="10" fillId="0" borderId="23" xfId="1" applyNumberFormat="1" applyFont="1" applyFill="1" applyBorder="1" applyAlignment="1" applyProtection="1">
      <alignment horizontal="center" vertical="center"/>
      <protection hidden="1"/>
    </xf>
    <xf numFmtId="0" fontId="11" fillId="0" borderId="21" xfId="1" applyNumberFormat="1" applyFont="1" applyFill="1" applyBorder="1" applyAlignment="1" applyProtection="1">
      <alignment horizontal="center" vertical="center"/>
      <protection hidden="1"/>
    </xf>
    <xf numFmtId="0" fontId="11" fillId="0" borderId="22" xfId="1" applyNumberFormat="1" applyFont="1" applyFill="1" applyBorder="1" applyAlignment="1" applyProtection="1">
      <alignment horizontal="center" vertical="center"/>
      <protection hidden="1"/>
    </xf>
    <xf numFmtId="0" fontId="11" fillId="0" borderId="23" xfId="1" applyNumberFormat="1" applyFont="1" applyFill="1" applyBorder="1" applyAlignment="1" applyProtection="1">
      <alignment horizontal="center" vertical="center"/>
      <protection hidden="1"/>
    </xf>
    <xf numFmtId="171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3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48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" xfId="1" applyNumberFormat="1" applyFont="1" applyFill="1" applyBorder="1" applyAlignment="1" applyProtection="1">
      <alignment horizontal="left" vertical="center" wrapText="1"/>
      <protection hidden="1"/>
    </xf>
    <xf numFmtId="169" fontId="8" fillId="0" borderId="37" xfId="1" applyNumberFormat="1" applyFont="1" applyFill="1" applyBorder="1" applyAlignment="1" applyProtection="1">
      <alignment horizontal="left" vertical="center" wrapText="1"/>
      <protection hidden="1"/>
    </xf>
    <xf numFmtId="169" fontId="18" fillId="0" borderId="19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60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61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54" xfId="1" applyNumberFormat="1" applyFont="1" applyFill="1" applyBorder="1" applyAlignment="1" applyProtection="1">
      <alignment horizontal="left" vertical="center" wrapText="1"/>
      <protection hidden="1"/>
    </xf>
    <xf numFmtId="169" fontId="8" fillId="0" borderId="32" xfId="1" applyNumberFormat="1" applyFont="1" applyFill="1" applyBorder="1" applyAlignment="1" applyProtection="1">
      <alignment horizontal="left" vertical="center" wrapText="1"/>
      <protection hidden="1"/>
    </xf>
    <xf numFmtId="168" fontId="18" fillId="0" borderId="1" xfId="1" applyNumberFormat="1" applyFont="1" applyFill="1" applyBorder="1" applyAlignment="1" applyProtection="1">
      <alignment horizontal="center" vertical="center"/>
      <protection hidden="1"/>
    </xf>
    <xf numFmtId="1" fontId="18" fillId="0" borderId="1" xfId="1" applyNumberFormat="1" applyFont="1" applyFill="1" applyBorder="1" applyAlignment="1" applyProtection="1">
      <alignment horizontal="center" vertical="center"/>
      <protection hidden="1"/>
    </xf>
    <xf numFmtId="167" fontId="18" fillId="0" borderId="1" xfId="1" applyNumberFormat="1" applyFont="1" applyFill="1" applyBorder="1" applyAlignment="1" applyProtection="1">
      <alignment horizontal="center" vertical="center"/>
      <protection hidden="1"/>
    </xf>
    <xf numFmtId="168" fontId="18" fillId="0" borderId="17" xfId="1" applyNumberFormat="1" applyFont="1" applyFill="1" applyBorder="1" applyAlignment="1" applyProtection="1">
      <alignment horizontal="center" vertical="center"/>
      <protection hidden="1"/>
    </xf>
    <xf numFmtId="169" fontId="8" fillId="0" borderId="16" xfId="1" applyNumberFormat="1" applyFont="1" applyFill="1" applyBorder="1" applyAlignment="1" applyProtection="1">
      <alignment horizontal="left" vertical="center" wrapText="1"/>
      <protection hidden="1"/>
    </xf>
    <xf numFmtId="169" fontId="18" fillId="0" borderId="32" xfId="1" applyNumberFormat="1" applyFont="1" applyFill="1" applyBorder="1" applyAlignment="1" applyProtection="1">
      <alignment horizontal="left" vertical="center" wrapText="1"/>
      <protection hidden="1"/>
    </xf>
    <xf numFmtId="169" fontId="8" fillId="0" borderId="49" xfId="1" applyNumberFormat="1" applyFont="1" applyFill="1" applyBorder="1" applyAlignment="1" applyProtection="1">
      <alignment horizontal="left" vertical="center" wrapText="1"/>
      <protection hidden="1"/>
    </xf>
    <xf numFmtId="169" fontId="18" fillId="0" borderId="62" xfId="1" applyNumberFormat="1" applyFont="1" applyFill="1" applyBorder="1" applyAlignment="1" applyProtection="1">
      <alignment horizontal="left" vertical="center" wrapText="1"/>
      <protection hidden="1"/>
    </xf>
    <xf numFmtId="168" fontId="18" fillId="0" borderId="9" xfId="1" applyNumberFormat="1" applyFont="1" applyFill="1" applyBorder="1" applyAlignment="1" applyProtection="1">
      <alignment horizontal="center" vertical="center"/>
      <protection hidden="1"/>
    </xf>
    <xf numFmtId="0" fontId="19" fillId="0" borderId="56" xfId="1" applyNumberFormat="1" applyFont="1" applyFill="1" applyBorder="1" applyAlignment="1" applyProtection="1">
      <alignment horizontal="centerContinuous"/>
      <protection hidden="1"/>
    </xf>
    <xf numFmtId="0" fontId="19" fillId="0" borderId="10" xfId="1" applyNumberFormat="1" applyFont="1" applyFill="1" applyBorder="1" applyAlignment="1" applyProtection="1">
      <alignment horizontal="centerContinuous"/>
      <protection hidden="1"/>
    </xf>
    <xf numFmtId="0" fontId="7" fillId="0" borderId="63" xfId="1" applyNumberFormat="1" applyFont="1" applyFill="1" applyBorder="1" applyAlignment="1" applyProtection="1">
      <alignment horizontal="centerContinuous"/>
      <protection hidden="1"/>
    </xf>
    <xf numFmtId="0" fontId="7" fillId="0" borderId="63" xfId="1" applyNumberFormat="1" applyFont="1" applyFill="1" applyBorder="1" applyAlignment="1" applyProtection="1">
      <protection hidden="1"/>
    </xf>
    <xf numFmtId="172" fontId="7" fillId="0" borderId="9" xfId="1" applyNumberFormat="1" applyFont="1" applyFill="1" applyBorder="1" applyAlignment="1" applyProtection="1">
      <protection hidden="1"/>
    </xf>
    <xf numFmtId="172" fontId="7" fillId="0" borderId="0" xfId="1" applyNumberFormat="1" applyFont="1" applyFill="1" applyAlignment="1" applyProtection="1">
      <protection hidden="1"/>
    </xf>
    <xf numFmtId="0" fontId="7" fillId="0" borderId="9" xfId="1" applyNumberFormat="1" applyFont="1" applyFill="1" applyBorder="1" applyAlignment="1" applyProtection="1">
      <protection hidden="1"/>
    </xf>
    <xf numFmtId="0" fontId="7" fillId="0" borderId="8" xfId="1" applyNumberFormat="1" applyFont="1" applyFill="1" applyBorder="1" applyAlignment="1" applyProtection="1">
      <protection hidden="1"/>
    </xf>
    <xf numFmtId="1" fontId="18" fillId="0" borderId="0" xfId="1" applyNumberFormat="1" applyFont="1" applyFill="1" applyBorder="1" applyAlignment="1" applyProtection="1">
      <alignment horizontal="center" vertical="center"/>
      <protection hidden="1"/>
    </xf>
    <xf numFmtId="168" fontId="18" fillId="0" borderId="0" xfId="1" applyNumberFormat="1" applyFont="1" applyFill="1" applyBorder="1" applyAlignment="1" applyProtection="1">
      <alignment horizontal="center" vertical="center"/>
      <protection hidden="1"/>
    </xf>
    <xf numFmtId="167" fontId="18" fillId="0" borderId="0" xfId="1" applyNumberFormat="1" applyFont="1" applyFill="1" applyBorder="1" applyAlignment="1" applyProtection="1">
      <alignment horizontal="center" vertical="center"/>
      <protection hidden="1"/>
    </xf>
    <xf numFmtId="0" fontId="1" fillId="4" borderId="0" xfId="1" applyFill="1"/>
    <xf numFmtId="0" fontId="11" fillId="4" borderId="22" xfId="1" applyNumberFormat="1" applyFont="1" applyFill="1" applyBorder="1" applyAlignment="1" applyProtection="1">
      <alignment horizontal="center" vertical="center"/>
      <protection hidden="1"/>
    </xf>
    <xf numFmtId="0" fontId="11" fillId="4" borderId="21" xfId="1" applyNumberFormat="1" applyFont="1" applyFill="1" applyBorder="1" applyAlignment="1" applyProtection="1">
      <alignment horizontal="center" vertical="center"/>
      <protection hidden="1"/>
    </xf>
    <xf numFmtId="0" fontId="12" fillId="4" borderId="0" xfId="1" applyNumberFormat="1" applyFont="1" applyFill="1" applyAlignment="1" applyProtection="1">
      <protection hidden="1"/>
    </xf>
    <xf numFmtId="0" fontId="12" fillId="4" borderId="0" xfId="1" applyNumberFormat="1" applyFont="1" applyFill="1" applyAlignment="1" applyProtection="1">
      <alignment horizontal="right"/>
      <protection hidden="1"/>
    </xf>
    <xf numFmtId="0" fontId="1" fillId="4" borderId="0" xfId="1" applyFill="1" applyProtection="1">
      <protection hidden="1"/>
    </xf>
    <xf numFmtId="0" fontId="7" fillId="4" borderId="0" xfId="1" applyNumberFormat="1" applyFont="1" applyFill="1" applyAlignment="1" applyProtection="1">
      <alignment horizontal="left"/>
      <protection hidden="1"/>
    </xf>
    <xf numFmtId="0" fontId="1" fillId="4" borderId="0" xfId="1" applyNumberFormat="1" applyFont="1" applyFill="1" applyAlignment="1" applyProtection="1">
      <protection hidden="1"/>
    </xf>
    <xf numFmtId="0" fontId="2" fillId="4" borderId="0" xfId="1" applyNumberFormat="1" applyFont="1" applyFill="1" applyAlignment="1" applyProtection="1">
      <alignment horizontal="centerContinuous"/>
      <protection hidden="1"/>
    </xf>
    <xf numFmtId="0" fontId="12" fillId="4" borderId="0" xfId="1" applyNumberFormat="1" applyFont="1" applyFill="1" applyAlignment="1" applyProtection="1">
      <alignment horizontal="centerContinuous"/>
      <protection hidden="1"/>
    </xf>
    <xf numFmtId="0" fontId="1" fillId="4" borderId="0" xfId="1" applyNumberFormat="1" applyFont="1" applyFill="1" applyAlignment="1" applyProtection="1">
      <alignment horizontal="centerContinuous"/>
      <protection hidden="1"/>
    </xf>
    <xf numFmtId="0" fontId="1" fillId="4" borderId="0" xfId="1" applyNumberFormat="1" applyFont="1" applyFill="1" applyAlignment="1" applyProtection="1">
      <alignment horizontal="centerContinuous" vertical="center"/>
      <protection hidden="1"/>
    </xf>
    <xf numFmtId="0" fontId="2" fillId="4" borderId="0" xfId="1" applyNumberFormat="1" applyFont="1" applyFill="1" applyAlignment="1" applyProtection="1">
      <alignment horizontal="centerContinuous" vertical="top"/>
      <protection hidden="1"/>
    </xf>
    <xf numFmtId="0" fontId="3" fillId="4" borderId="0" xfId="1" applyNumberFormat="1" applyFont="1" applyFill="1" applyAlignment="1" applyProtection="1">
      <alignment horizontal="right"/>
      <protection hidden="1"/>
    </xf>
    <xf numFmtId="0" fontId="6" fillId="4" borderId="3" xfId="1" applyNumberFormat="1" applyFont="1" applyFill="1" applyBorder="1" applyAlignment="1" applyProtection="1">
      <alignment horizontal="right" vertical="center"/>
      <protection hidden="1"/>
    </xf>
    <xf numFmtId="0" fontId="11" fillId="4" borderId="22" xfId="1" applyNumberFormat="1" applyFont="1" applyFill="1" applyBorder="1" applyAlignment="1" applyProtection="1">
      <alignment horizontal="centerContinuous" vertical="center" wrapText="1"/>
      <protection hidden="1"/>
    </xf>
    <xf numFmtId="0" fontId="11" fillId="4" borderId="21" xfId="1" applyNumberFormat="1" applyFont="1" applyFill="1" applyBorder="1" applyAlignment="1" applyProtection="1">
      <alignment horizontal="centerContinuous" vertical="center" wrapText="1"/>
      <protection hidden="1"/>
    </xf>
    <xf numFmtId="0" fontId="11" fillId="4" borderId="21" xfId="1" applyNumberFormat="1" applyFont="1" applyFill="1" applyBorder="1" applyAlignment="1" applyProtection="1">
      <alignment horizontal="center" vertical="center" wrapText="1"/>
      <protection hidden="1"/>
    </xf>
    <xf numFmtId="0" fontId="11" fillId="4" borderId="11" xfId="1" applyNumberFormat="1" applyFont="1" applyFill="1" applyBorder="1" applyAlignment="1" applyProtection="1">
      <alignment horizontal="center" vertical="center" wrapText="1"/>
      <protection hidden="1"/>
    </xf>
    <xf numFmtId="0" fontId="3" fillId="4" borderId="0" xfId="1" applyNumberFormat="1" applyFont="1" applyFill="1" applyAlignment="1" applyProtection="1">
      <protection hidden="1"/>
    </xf>
    <xf numFmtId="0" fontId="8" fillId="0" borderId="35" xfId="1" applyNumberFormat="1" applyFont="1" applyFill="1" applyBorder="1" applyAlignment="1" applyProtection="1">
      <protection hidden="1"/>
    </xf>
    <xf numFmtId="0" fontId="8" fillId="0" borderId="36" xfId="1" applyNumberFormat="1" applyFont="1" applyFill="1" applyBorder="1" applyAlignment="1" applyProtection="1">
      <protection hidden="1"/>
    </xf>
    <xf numFmtId="171" fontId="7" fillId="0" borderId="26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30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0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0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58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3" xfId="1" applyNumberFormat="1" applyFont="1" applyFill="1" applyBorder="1" applyAlignment="1" applyProtection="1">
      <alignment horizontal="left" vertical="center" wrapText="1"/>
      <protection hidden="1"/>
    </xf>
    <xf numFmtId="168" fontId="8" fillId="0" borderId="57" xfId="1" applyNumberFormat="1" applyFont="1" applyFill="1" applyBorder="1" applyAlignment="1" applyProtection="1">
      <alignment horizontal="center" vertical="center"/>
      <protection hidden="1"/>
    </xf>
    <xf numFmtId="1" fontId="8" fillId="0" borderId="3" xfId="1" applyNumberFormat="1" applyFont="1" applyFill="1" applyBorder="1" applyAlignment="1" applyProtection="1">
      <alignment horizontal="center" vertical="center"/>
      <protection hidden="1"/>
    </xf>
    <xf numFmtId="168" fontId="8" fillId="0" borderId="3" xfId="1" applyNumberFormat="1" applyFont="1" applyFill="1" applyBorder="1" applyAlignment="1" applyProtection="1">
      <alignment horizontal="center" vertical="center"/>
      <protection hidden="1"/>
    </xf>
    <xf numFmtId="167" fontId="8" fillId="0" borderId="3" xfId="1" applyNumberFormat="1" applyFont="1" applyFill="1" applyBorder="1" applyAlignment="1" applyProtection="1">
      <alignment horizontal="center" vertical="center"/>
      <protection hidden="1"/>
    </xf>
    <xf numFmtId="173" fontId="7" fillId="3" borderId="12" xfId="1" applyNumberFormat="1" applyFont="1" applyFill="1" applyBorder="1" applyAlignment="1" applyProtection="1">
      <alignment horizontal="right" vertical="center"/>
      <protection hidden="1"/>
    </xf>
    <xf numFmtId="173" fontId="7" fillId="3" borderId="34" xfId="1" applyNumberFormat="1" applyFont="1" applyFill="1" applyBorder="1" applyAlignment="1" applyProtection="1">
      <alignment horizontal="right" vertical="center"/>
      <protection hidden="1"/>
    </xf>
    <xf numFmtId="173" fontId="7" fillId="3" borderId="17" xfId="1" applyNumberFormat="1" applyFont="1" applyFill="1" applyBorder="1" applyAlignment="1" applyProtection="1">
      <alignment horizontal="right" vertical="center"/>
      <protection hidden="1"/>
    </xf>
    <xf numFmtId="173" fontId="7" fillId="3" borderId="33" xfId="1" applyNumberFormat="1" applyFont="1" applyFill="1" applyBorder="1" applyAlignment="1" applyProtection="1">
      <alignment horizontal="right" vertical="center"/>
      <protection hidden="1"/>
    </xf>
    <xf numFmtId="4" fontId="9" fillId="0" borderId="29" xfId="1" applyNumberFormat="1" applyFont="1" applyFill="1" applyBorder="1" applyAlignment="1" applyProtection="1">
      <alignment horizontal="center" vertical="center"/>
      <protection hidden="1"/>
    </xf>
    <xf numFmtId="4" fontId="6" fillId="0" borderId="30" xfId="1" applyNumberFormat="1" applyFont="1" applyFill="1" applyBorder="1" applyAlignment="1" applyProtection="1">
      <alignment horizontal="center" vertical="center"/>
      <protection hidden="1"/>
    </xf>
    <xf numFmtId="4" fontId="9" fillId="0" borderId="28" xfId="1" applyNumberFormat="1" applyFont="1" applyFill="1" applyBorder="1" applyAlignment="1" applyProtection="1">
      <alignment horizontal="right" vertical="center"/>
      <protection hidden="1"/>
    </xf>
    <xf numFmtId="4" fontId="9" fillId="0" borderId="31" xfId="1" applyNumberFormat="1" applyFont="1" applyFill="1" applyBorder="1" applyAlignment="1" applyProtection="1">
      <alignment horizontal="right" vertical="center"/>
      <protection hidden="1"/>
    </xf>
    <xf numFmtId="4" fontId="8" fillId="0" borderId="18" xfId="1" applyNumberFormat="1" applyFont="1" applyFill="1" applyBorder="1" applyAlignment="1" applyProtection="1">
      <alignment horizontal="center" vertical="center"/>
      <protection hidden="1"/>
    </xf>
    <xf numFmtId="4" fontId="6" fillId="0" borderId="13" xfId="1" applyNumberFormat="1" applyFont="1" applyFill="1" applyBorder="1" applyAlignment="1" applyProtection="1">
      <alignment horizontal="center" vertical="center"/>
      <protection hidden="1"/>
    </xf>
    <xf numFmtId="4" fontId="8" fillId="0" borderId="17" xfId="1" applyNumberFormat="1" applyFont="1" applyFill="1" applyBorder="1" applyAlignment="1" applyProtection="1">
      <alignment horizontal="right" vertical="center"/>
      <protection hidden="1"/>
    </xf>
    <xf numFmtId="4" fontId="8" fillId="0" borderId="33" xfId="1" applyNumberFormat="1" applyFont="1" applyFill="1" applyBorder="1" applyAlignment="1" applyProtection="1">
      <alignment horizontal="right" vertical="center"/>
      <protection hidden="1"/>
    </xf>
    <xf numFmtId="4" fontId="14" fillId="0" borderId="18" xfId="1" applyNumberFormat="1" applyFont="1" applyFill="1" applyBorder="1" applyAlignment="1" applyProtection="1">
      <alignment horizontal="center" vertical="center"/>
      <protection hidden="1"/>
    </xf>
    <xf numFmtId="4" fontId="15" fillId="0" borderId="13" xfId="1" applyNumberFormat="1" applyFont="1" applyFill="1" applyBorder="1" applyAlignment="1" applyProtection="1">
      <alignment horizontal="center" vertical="center"/>
      <protection hidden="1"/>
    </xf>
    <xf numFmtId="4" fontId="14" fillId="0" borderId="17" xfId="1" applyNumberFormat="1" applyFont="1" applyFill="1" applyBorder="1" applyAlignment="1" applyProtection="1">
      <alignment horizontal="right" vertical="center"/>
      <protection hidden="1"/>
    </xf>
    <xf numFmtId="4" fontId="14" fillId="0" borderId="33" xfId="1" applyNumberFormat="1" applyFont="1" applyFill="1" applyBorder="1" applyAlignment="1" applyProtection="1">
      <alignment horizontal="right" vertical="center"/>
      <protection hidden="1"/>
    </xf>
    <xf numFmtId="4" fontId="7" fillId="0" borderId="18" xfId="1" applyNumberFormat="1" applyFont="1" applyFill="1" applyBorder="1" applyAlignment="1" applyProtection="1">
      <alignment horizontal="center" vertical="center"/>
      <protection hidden="1"/>
    </xf>
    <xf numFmtId="4" fontId="7" fillId="0" borderId="17" xfId="1" applyNumberFormat="1" applyFont="1" applyFill="1" applyBorder="1" applyAlignment="1" applyProtection="1">
      <alignment horizontal="right" vertical="center"/>
      <protection hidden="1"/>
    </xf>
    <xf numFmtId="4" fontId="7" fillId="0" borderId="33" xfId="1" applyNumberFormat="1" applyFont="1" applyFill="1" applyBorder="1" applyAlignment="1" applyProtection="1">
      <alignment horizontal="right" vertical="center"/>
      <protection hidden="1"/>
    </xf>
    <xf numFmtId="4" fontId="7" fillId="3" borderId="14" xfId="1" applyNumberFormat="1" applyFont="1" applyFill="1" applyBorder="1" applyAlignment="1" applyProtection="1">
      <alignment horizontal="center" vertical="center"/>
      <protection hidden="1"/>
    </xf>
    <xf numFmtId="4" fontId="7" fillId="3" borderId="12" xfId="1" applyNumberFormat="1" applyFont="1" applyFill="1" applyBorder="1" applyAlignment="1" applyProtection="1">
      <alignment horizontal="right" vertical="center"/>
      <protection hidden="1"/>
    </xf>
    <xf numFmtId="4" fontId="7" fillId="3" borderId="34" xfId="1" applyNumberFormat="1" applyFont="1" applyFill="1" applyBorder="1" applyAlignment="1" applyProtection="1">
      <alignment horizontal="right" vertical="center"/>
      <protection hidden="1"/>
    </xf>
    <xf numFmtId="4" fontId="14" fillId="0" borderId="8" xfId="1" applyNumberFormat="1" applyFont="1" applyFill="1" applyBorder="1" applyAlignment="1" applyProtection="1">
      <alignment horizontal="center" vertical="center"/>
      <protection hidden="1"/>
    </xf>
    <xf numFmtId="4" fontId="14" fillId="0" borderId="9" xfId="1" applyNumberFormat="1" applyFont="1" applyFill="1" applyBorder="1" applyAlignment="1" applyProtection="1">
      <alignment horizontal="right" vertical="center"/>
      <protection hidden="1"/>
    </xf>
    <xf numFmtId="4" fontId="14" fillId="0" borderId="7" xfId="1" applyNumberFormat="1" applyFont="1" applyFill="1" applyBorder="1" applyAlignment="1" applyProtection="1">
      <alignment horizontal="right" vertical="center"/>
      <protection hidden="1"/>
    </xf>
    <xf numFmtId="4" fontId="7" fillId="3" borderId="18" xfId="1" applyNumberFormat="1" applyFont="1" applyFill="1" applyBorder="1" applyAlignment="1" applyProtection="1">
      <alignment horizontal="center" vertical="center"/>
      <protection hidden="1"/>
    </xf>
    <xf numFmtId="4" fontId="7" fillId="3" borderId="17" xfId="1" applyNumberFormat="1" applyFont="1" applyFill="1" applyBorder="1" applyAlignment="1" applyProtection="1">
      <alignment horizontal="right" vertical="center"/>
      <protection hidden="1"/>
    </xf>
    <xf numFmtId="4" fontId="7" fillId="3" borderId="33" xfId="1" applyNumberFormat="1" applyFont="1" applyFill="1" applyBorder="1" applyAlignment="1" applyProtection="1">
      <alignment horizontal="right" vertical="center"/>
      <protection hidden="1"/>
    </xf>
    <xf numFmtId="4" fontId="7" fillId="0" borderId="8" xfId="1" applyNumberFormat="1" applyFont="1" applyFill="1" applyBorder="1" applyAlignment="1" applyProtection="1">
      <alignment horizontal="center" vertical="center"/>
      <protection hidden="1"/>
    </xf>
    <xf numFmtId="4" fontId="7" fillId="0" borderId="9" xfId="1" applyNumberFormat="1" applyFont="1" applyFill="1" applyBorder="1" applyAlignment="1" applyProtection="1">
      <alignment horizontal="right" vertical="center"/>
      <protection hidden="1"/>
    </xf>
    <xf numFmtId="4" fontId="7" fillId="0" borderId="7" xfId="1" applyNumberFormat="1" applyFont="1" applyFill="1" applyBorder="1" applyAlignment="1" applyProtection="1">
      <alignment horizontal="right" vertical="center"/>
      <protection hidden="1"/>
    </xf>
    <xf numFmtId="4" fontId="8" fillId="0" borderId="8" xfId="1" applyNumberFormat="1" applyFont="1" applyFill="1" applyBorder="1" applyAlignment="1" applyProtection="1">
      <alignment horizontal="center" vertical="center"/>
      <protection hidden="1"/>
    </xf>
    <xf numFmtId="4" fontId="8" fillId="0" borderId="9" xfId="1" applyNumberFormat="1" applyFont="1" applyFill="1" applyBorder="1" applyAlignment="1" applyProtection="1">
      <alignment horizontal="right" vertical="center"/>
      <protection hidden="1"/>
    </xf>
    <xf numFmtId="4" fontId="8" fillId="0" borderId="7" xfId="1" applyNumberFormat="1" applyFont="1" applyFill="1" applyBorder="1" applyAlignment="1" applyProtection="1">
      <alignment horizontal="right" vertical="center"/>
      <protection hidden="1"/>
    </xf>
    <xf numFmtId="4" fontId="7" fillId="4" borderId="14" xfId="1" applyNumberFormat="1" applyFont="1" applyFill="1" applyBorder="1" applyAlignment="1" applyProtection="1">
      <alignment horizontal="center" vertical="center"/>
      <protection hidden="1"/>
    </xf>
    <xf numFmtId="4" fontId="8" fillId="0" borderId="14" xfId="1" applyNumberFormat="1" applyFont="1" applyFill="1" applyBorder="1" applyAlignment="1" applyProtection="1">
      <alignment horizontal="center" vertical="center"/>
      <protection hidden="1"/>
    </xf>
    <xf numFmtId="4" fontId="8" fillId="0" borderId="14" xfId="1" applyNumberFormat="1" applyFont="1" applyFill="1" applyBorder="1" applyAlignment="1" applyProtection="1">
      <alignment horizontal="right" vertical="center"/>
      <protection hidden="1"/>
    </xf>
    <xf numFmtId="4" fontId="8" fillId="0" borderId="34" xfId="1" applyNumberFormat="1" applyFont="1" applyFill="1" applyBorder="1" applyAlignment="1" applyProtection="1">
      <alignment horizontal="right" vertical="center"/>
      <protection hidden="1"/>
    </xf>
    <xf numFmtId="4" fontId="4" fillId="5" borderId="3" xfId="1" applyNumberFormat="1" applyFont="1" applyFill="1" applyBorder="1" applyAlignment="1" applyProtection="1">
      <protection hidden="1"/>
    </xf>
    <xf numFmtId="4" fontId="4" fillId="5" borderId="2" xfId="1" applyNumberFormat="1" applyFont="1" applyFill="1" applyBorder="1" applyAlignment="1" applyProtection="1">
      <protection hidden="1"/>
    </xf>
    <xf numFmtId="173" fontId="8" fillId="0" borderId="41" xfId="1" applyNumberFormat="1" applyFont="1" applyFill="1" applyBorder="1" applyAlignment="1" applyProtection="1">
      <alignment horizontal="right" vertical="center"/>
      <protection hidden="1"/>
    </xf>
    <xf numFmtId="173" fontId="8" fillId="0" borderId="12" xfId="1" applyNumberFormat="1" applyFont="1" applyFill="1" applyBorder="1" applyAlignment="1" applyProtection="1">
      <alignment horizontal="right" vertical="center"/>
      <protection hidden="1"/>
    </xf>
    <xf numFmtId="173" fontId="8" fillId="0" borderId="17" xfId="1" applyNumberFormat="1" applyFont="1" applyFill="1" applyBorder="1" applyAlignment="1" applyProtection="1">
      <alignment horizontal="right" vertical="center"/>
      <protection hidden="1"/>
    </xf>
    <xf numFmtId="173" fontId="8" fillId="0" borderId="33" xfId="1" applyNumberFormat="1" applyFont="1" applyFill="1" applyBorder="1" applyAlignment="1" applyProtection="1">
      <alignment horizontal="right" vertical="center"/>
      <protection hidden="1"/>
    </xf>
    <xf numFmtId="173" fontId="8" fillId="0" borderId="28" xfId="1" applyNumberFormat="1" applyFont="1" applyFill="1" applyBorder="1" applyAlignment="1" applyProtection="1">
      <alignment horizontal="right" vertical="center"/>
      <protection hidden="1"/>
    </xf>
    <xf numFmtId="173" fontId="8" fillId="0" borderId="31" xfId="1" applyNumberFormat="1" applyFont="1" applyFill="1" applyBorder="1" applyAlignment="1" applyProtection="1">
      <alignment horizontal="right" vertical="center"/>
      <protection hidden="1"/>
    </xf>
    <xf numFmtId="173" fontId="14" fillId="0" borderId="17" xfId="1" applyNumberFormat="1" applyFont="1" applyFill="1" applyBorder="1" applyAlignment="1" applyProtection="1">
      <alignment horizontal="right" vertical="center"/>
      <protection hidden="1"/>
    </xf>
    <xf numFmtId="173" fontId="14" fillId="0" borderId="33" xfId="1" applyNumberFormat="1" applyFont="1" applyFill="1" applyBorder="1" applyAlignment="1" applyProtection="1">
      <alignment horizontal="right" vertical="center"/>
      <protection hidden="1"/>
    </xf>
    <xf numFmtId="173" fontId="7" fillId="0" borderId="17" xfId="1" applyNumberFormat="1" applyFont="1" applyFill="1" applyBorder="1" applyAlignment="1" applyProtection="1">
      <alignment horizontal="right" vertical="center"/>
      <protection hidden="1"/>
    </xf>
    <xf numFmtId="173" fontId="7" fillId="0" borderId="33" xfId="1" applyNumberFormat="1" applyFont="1" applyFill="1" applyBorder="1" applyAlignment="1" applyProtection="1">
      <alignment horizontal="right" vertical="center"/>
      <protection hidden="1"/>
    </xf>
    <xf numFmtId="173" fontId="14" fillId="0" borderId="9" xfId="1" applyNumberFormat="1" applyFont="1" applyFill="1" applyBorder="1" applyAlignment="1" applyProtection="1">
      <alignment horizontal="right" vertical="center"/>
      <protection hidden="1"/>
    </xf>
    <xf numFmtId="173" fontId="14" fillId="0" borderId="7" xfId="1" applyNumberFormat="1" applyFont="1" applyFill="1" applyBorder="1" applyAlignment="1" applyProtection="1">
      <alignment horizontal="right" vertical="center"/>
      <protection hidden="1"/>
    </xf>
    <xf numFmtId="173" fontId="7" fillId="0" borderId="9" xfId="1" applyNumberFormat="1" applyFont="1" applyFill="1" applyBorder="1" applyAlignment="1" applyProtection="1">
      <alignment horizontal="right" vertical="center"/>
      <protection hidden="1"/>
    </xf>
    <xf numFmtId="173" fontId="7" fillId="0" borderId="7" xfId="1" applyNumberFormat="1" applyFont="1" applyFill="1" applyBorder="1" applyAlignment="1" applyProtection="1">
      <alignment horizontal="right" vertical="center"/>
      <protection hidden="1"/>
    </xf>
    <xf numFmtId="173" fontId="8" fillId="0" borderId="9" xfId="1" applyNumberFormat="1" applyFont="1" applyFill="1" applyBorder="1" applyAlignment="1" applyProtection="1">
      <alignment horizontal="right" vertical="center"/>
      <protection hidden="1"/>
    </xf>
    <xf numFmtId="173" fontId="8" fillId="0" borderId="7" xfId="1" applyNumberFormat="1" applyFont="1" applyFill="1" applyBorder="1" applyAlignment="1" applyProtection="1">
      <alignment horizontal="right" vertical="center"/>
      <protection hidden="1"/>
    </xf>
    <xf numFmtId="173" fontId="11" fillId="0" borderId="24" xfId="1" applyNumberFormat="1" applyFont="1" applyFill="1" applyBorder="1" applyAlignment="1" applyProtection="1">
      <alignment horizontal="right" vertical="center"/>
      <protection hidden="1"/>
    </xf>
    <xf numFmtId="173" fontId="11" fillId="0" borderId="25" xfId="1" applyNumberFormat="1" applyFont="1" applyFill="1" applyBorder="1" applyAlignment="1" applyProtection="1">
      <alignment horizontal="right" vertical="center"/>
      <protection hidden="1"/>
    </xf>
    <xf numFmtId="2" fontId="7" fillId="4" borderId="18" xfId="1" applyNumberFormat="1" applyFont="1" applyFill="1" applyBorder="1" applyAlignment="1" applyProtection="1">
      <alignment horizontal="center" vertical="center"/>
      <protection hidden="1"/>
    </xf>
    <xf numFmtId="2" fontId="7" fillId="4" borderId="13" xfId="1" applyNumberFormat="1" applyFont="1" applyFill="1" applyBorder="1" applyAlignment="1" applyProtection="1">
      <alignment horizontal="center" vertical="center"/>
      <protection hidden="1"/>
    </xf>
    <xf numFmtId="2" fontId="7" fillId="4" borderId="17" xfId="1" applyNumberFormat="1" applyFont="1" applyFill="1" applyBorder="1" applyAlignment="1" applyProtection="1">
      <alignment horizontal="right" vertical="center"/>
      <protection hidden="1"/>
    </xf>
    <xf numFmtId="2" fontId="7" fillId="4" borderId="33" xfId="1" applyNumberFormat="1" applyFont="1" applyFill="1" applyBorder="1" applyAlignment="1" applyProtection="1">
      <alignment horizontal="right" vertical="center"/>
      <protection hidden="1"/>
    </xf>
    <xf numFmtId="2" fontId="7" fillId="4" borderId="14" xfId="1" applyNumberFormat="1" applyFont="1" applyFill="1" applyBorder="1" applyAlignment="1" applyProtection="1">
      <alignment horizontal="center" vertical="center"/>
      <protection hidden="1"/>
    </xf>
    <xf numFmtId="2" fontId="7" fillId="3" borderId="12" xfId="1" applyNumberFormat="1" applyFont="1" applyFill="1" applyBorder="1" applyAlignment="1" applyProtection="1">
      <alignment horizontal="right" vertical="center"/>
      <protection hidden="1"/>
    </xf>
    <xf numFmtId="2" fontId="7" fillId="3" borderId="34" xfId="1" applyNumberFormat="1" applyFont="1" applyFill="1" applyBorder="1" applyAlignment="1" applyProtection="1">
      <alignment horizontal="right" vertical="center"/>
      <protection hidden="1"/>
    </xf>
    <xf numFmtId="2" fontId="7" fillId="4" borderId="8" xfId="1" applyNumberFormat="1" applyFont="1" applyFill="1" applyBorder="1" applyAlignment="1" applyProtection="1">
      <alignment horizontal="center" vertical="center"/>
      <protection hidden="1"/>
    </xf>
    <xf numFmtId="2" fontId="7" fillId="4" borderId="9" xfId="1" applyNumberFormat="1" applyFont="1" applyFill="1" applyBorder="1" applyAlignment="1" applyProtection="1">
      <alignment horizontal="right" vertical="center"/>
      <protection hidden="1"/>
    </xf>
    <xf numFmtId="2" fontId="7" fillId="4" borderId="7" xfId="1" applyNumberFormat="1" applyFont="1" applyFill="1" applyBorder="1" applyAlignment="1" applyProtection="1">
      <alignment horizontal="right" vertical="center"/>
      <protection hidden="1"/>
    </xf>
    <xf numFmtId="2" fontId="7" fillId="3" borderId="17" xfId="1" applyNumberFormat="1" applyFont="1" applyFill="1" applyBorder="1" applyAlignment="1" applyProtection="1">
      <alignment horizontal="right" vertical="center"/>
      <protection hidden="1"/>
    </xf>
    <xf numFmtId="2" fontId="7" fillId="3" borderId="33" xfId="1" applyNumberFormat="1" applyFont="1" applyFill="1" applyBorder="1" applyAlignment="1" applyProtection="1">
      <alignment horizontal="right" vertical="center"/>
      <protection hidden="1"/>
    </xf>
    <xf numFmtId="2" fontId="8" fillId="4" borderId="8" xfId="1" applyNumberFormat="1" applyFont="1" applyFill="1" applyBorder="1" applyAlignment="1" applyProtection="1">
      <alignment horizontal="center" vertical="center"/>
      <protection hidden="1"/>
    </xf>
    <xf numFmtId="2" fontId="8" fillId="4" borderId="9" xfId="1" applyNumberFormat="1" applyFont="1" applyFill="1" applyBorder="1" applyAlignment="1" applyProtection="1">
      <alignment horizontal="right" vertical="center"/>
      <protection hidden="1"/>
    </xf>
    <xf numFmtId="2" fontId="8" fillId="4" borderId="7" xfId="1" applyNumberFormat="1" applyFont="1" applyFill="1" applyBorder="1" applyAlignment="1" applyProtection="1">
      <alignment horizontal="right" vertical="center"/>
      <protection hidden="1"/>
    </xf>
    <xf numFmtId="2" fontId="18" fillId="4" borderId="18" xfId="1" applyNumberFormat="1" applyFont="1" applyFill="1" applyBorder="1" applyAlignment="1" applyProtection="1">
      <alignment horizontal="center" vertical="center"/>
      <protection hidden="1"/>
    </xf>
    <xf numFmtId="2" fontId="18" fillId="4" borderId="8" xfId="1" applyNumberFormat="1" applyFont="1" applyFill="1" applyBorder="1" applyAlignment="1" applyProtection="1">
      <alignment horizontal="center" vertical="center"/>
      <protection hidden="1"/>
    </xf>
    <xf numFmtId="2" fontId="18" fillId="4" borderId="17" xfId="1" applyNumberFormat="1" applyFont="1" applyFill="1" applyBorder="1" applyAlignment="1" applyProtection="1">
      <alignment horizontal="right" vertical="center"/>
      <protection hidden="1"/>
    </xf>
    <xf numFmtId="2" fontId="18" fillId="4" borderId="33" xfId="1" applyNumberFormat="1" applyFont="1" applyFill="1" applyBorder="1" applyAlignment="1" applyProtection="1">
      <alignment horizontal="right" vertical="center"/>
      <protection hidden="1"/>
    </xf>
    <xf numFmtId="2" fontId="18" fillId="4" borderId="9" xfId="1" applyNumberFormat="1" applyFont="1" applyFill="1" applyBorder="1" applyAlignment="1" applyProtection="1">
      <alignment horizontal="right" vertical="center"/>
      <protection hidden="1"/>
    </xf>
    <xf numFmtId="2" fontId="18" fillId="4" borderId="7" xfId="1" applyNumberFormat="1" applyFont="1" applyFill="1" applyBorder="1" applyAlignment="1" applyProtection="1">
      <alignment horizontal="right" vertical="center"/>
      <protection hidden="1"/>
    </xf>
    <xf numFmtId="2" fontId="8" fillId="4" borderId="24" xfId="1" applyNumberFormat="1" applyFont="1" applyFill="1" applyBorder="1" applyAlignment="1" applyProtection="1">
      <alignment horizontal="center" vertical="center"/>
      <protection hidden="1"/>
    </xf>
    <xf numFmtId="2" fontId="8" fillId="4" borderId="57" xfId="1" applyNumberFormat="1" applyFont="1" applyFill="1" applyBorder="1" applyAlignment="1" applyProtection="1">
      <alignment horizontal="right" vertical="center"/>
      <protection hidden="1"/>
    </xf>
    <xf numFmtId="2" fontId="8" fillId="4" borderId="25" xfId="1" applyNumberFormat="1" applyFont="1" applyFill="1" applyBorder="1" applyAlignment="1" applyProtection="1">
      <alignment horizontal="right" vertical="center"/>
      <protection hidden="1"/>
    </xf>
    <xf numFmtId="2" fontId="7" fillId="4" borderId="63" xfId="1" applyNumberFormat="1" applyFont="1" applyFill="1" applyBorder="1" applyAlignment="1" applyProtection="1">
      <protection hidden="1"/>
    </xf>
    <xf numFmtId="2" fontId="7" fillId="4" borderId="8" xfId="1" applyNumberFormat="1" applyFont="1" applyFill="1" applyBorder="1" applyAlignment="1" applyProtection="1">
      <protection hidden="1"/>
    </xf>
    <xf numFmtId="2" fontId="7" fillId="4" borderId="8" xfId="1" applyNumberFormat="1" applyFont="1" applyFill="1" applyBorder="1" applyAlignment="1" applyProtection="1">
      <alignment horizontal="right" vertical="center"/>
      <protection hidden="1"/>
    </xf>
    <xf numFmtId="2" fontId="7" fillId="4" borderId="11" xfId="1" applyNumberFormat="1" applyFont="1" applyFill="1" applyBorder="1" applyAlignment="1" applyProtection="1">
      <alignment horizontal="right" vertical="center"/>
      <protection hidden="1"/>
    </xf>
    <xf numFmtId="2" fontId="8" fillId="4" borderId="36" xfId="1" applyNumberFormat="1" applyFont="1" applyFill="1" applyBorder="1" applyAlignment="1" applyProtection="1">
      <protection hidden="1"/>
    </xf>
    <xf numFmtId="2" fontId="8" fillId="4" borderId="64" xfId="1" applyNumberFormat="1" applyFont="1" applyFill="1" applyBorder="1" applyAlignment="1" applyProtection="1">
      <protection hidden="1"/>
    </xf>
    <xf numFmtId="0" fontId="21" fillId="0" borderId="0" xfId="2" applyFill="1" applyProtection="1"/>
    <xf numFmtId="174" fontId="6" fillId="0" borderId="0" xfId="3" applyNumberFormat="1" applyFont="1" applyFill="1" applyAlignment="1" applyProtection="1"/>
    <xf numFmtId="174" fontId="11" fillId="0" borderId="0" xfId="3" applyNumberFormat="1" applyFont="1" applyFill="1" applyBorder="1" applyAlignment="1" applyProtection="1">
      <alignment horizontal="left" vertical="center"/>
    </xf>
    <xf numFmtId="174" fontId="11" fillId="0" borderId="0" xfId="3" applyNumberFormat="1" applyFont="1" applyFill="1" applyAlignment="1" applyProtection="1">
      <alignment horizontal="left" vertical="center"/>
    </xf>
    <xf numFmtId="0" fontId="22" fillId="0" borderId="0" xfId="2" applyFont="1" applyFill="1" applyProtection="1"/>
    <xf numFmtId="174" fontId="0" fillId="0" borderId="0" xfId="3" applyNumberFormat="1" applyFont="1" applyFill="1" applyProtection="1"/>
    <xf numFmtId="174" fontId="0" fillId="0" borderId="0" xfId="3" applyNumberFormat="1" applyFont="1" applyFill="1" applyProtection="1">
      <protection locked="0"/>
    </xf>
    <xf numFmtId="174" fontId="0" fillId="0" borderId="0" xfId="3" applyNumberFormat="1" applyFont="1" applyFill="1" applyAlignment="1" applyProtection="1">
      <alignment horizontal="right"/>
      <protection locked="0"/>
    </xf>
    <xf numFmtId="0" fontId="21" fillId="0" borderId="65" xfId="2" applyFill="1" applyBorder="1" applyAlignment="1" applyProtection="1">
      <alignment horizontal="center" vertical="center"/>
    </xf>
    <xf numFmtId="0" fontId="16" fillId="0" borderId="51" xfId="2" applyFont="1" applyFill="1" applyBorder="1" applyAlignment="1">
      <alignment horizontal="center" vertical="center" wrapText="1"/>
    </xf>
    <xf numFmtId="174" fontId="0" fillId="0" borderId="51" xfId="3" applyNumberFormat="1" applyFont="1" applyFill="1" applyBorder="1" applyAlignment="1" applyProtection="1">
      <alignment horizontal="center" vertical="center"/>
      <protection locked="0"/>
    </xf>
    <xf numFmtId="174" fontId="0" fillId="0" borderId="52" xfId="3" applyNumberFormat="1" applyFont="1" applyFill="1" applyBorder="1" applyAlignment="1" applyProtection="1">
      <alignment horizontal="center" vertical="center"/>
      <protection locked="0"/>
    </xf>
    <xf numFmtId="49" fontId="6" fillId="0" borderId="61" xfId="4" applyNumberFormat="1" applyFont="1" applyFill="1" applyBorder="1" applyAlignment="1">
      <alignment horizontal="center" vertical="top"/>
    </xf>
    <xf numFmtId="0" fontId="11" fillId="0" borderId="53" xfId="4" applyFont="1" applyFill="1" applyBorder="1" applyAlignment="1">
      <alignment vertical="top" wrapText="1"/>
    </xf>
    <xf numFmtId="174" fontId="11" fillId="0" borderId="53" xfId="3" applyNumberFormat="1" applyFont="1" applyFill="1" applyBorder="1" applyAlignment="1" applyProtection="1">
      <alignment vertical="top"/>
    </xf>
    <xf numFmtId="174" fontId="11" fillId="0" borderId="66" xfId="3" applyNumberFormat="1" applyFont="1" applyFill="1" applyBorder="1" applyAlignment="1" applyProtection="1">
      <alignment vertical="top"/>
    </xf>
    <xf numFmtId="49" fontId="6" fillId="6" borderId="46" xfId="4" applyNumberFormat="1" applyFont="1" applyFill="1" applyBorder="1" applyAlignment="1">
      <alignment horizontal="center" vertical="top"/>
    </xf>
    <xf numFmtId="0" fontId="11" fillId="6" borderId="14" xfId="4" applyFont="1" applyFill="1" applyBorder="1" applyAlignment="1">
      <alignment vertical="top" wrapText="1"/>
    </xf>
    <xf numFmtId="174" fontId="11" fillId="6" borderId="14" xfId="3" applyNumberFormat="1" applyFont="1" applyFill="1" applyBorder="1" applyAlignment="1" applyProtection="1">
      <alignment vertical="top"/>
    </xf>
    <xf numFmtId="174" fontId="11" fillId="6" borderId="34" xfId="3" applyNumberFormat="1" applyFont="1" applyFill="1" applyBorder="1" applyAlignment="1" applyProtection="1">
      <alignment vertical="top"/>
    </xf>
    <xf numFmtId="49" fontId="6" fillId="0" borderId="46" xfId="4" applyNumberFormat="1" applyFont="1" applyFill="1" applyBorder="1" applyAlignment="1">
      <alignment horizontal="center" vertical="top"/>
    </xf>
    <xf numFmtId="0" fontId="11" fillId="0" borderId="14" xfId="4" applyFont="1" applyFill="1" applyBorder="1" applyAlignment="1">
      <alignment vertical="top" wrapText="1"/>
    </xf>
    <xf numFmtId="174" fontId="11" fillId="0" borderId="14" xfId="3" applyNumberFormat="1" applyFont="1" applyFill="1" applyBorder="1" applyAlignment="1" applyProtection="1">
      <alignment vertical="top"/>
    </xf>
    <xf numFmtId="174" fontId="11" fillId="0" borderId="34" xfId="3" applyNumberFormat="1" applyFont="1" applyFill="1" applyBorder="1" applyAlignment="1" applyProtection="1">
      <alignment vertical="top"/>
    </xf>
    <xf numFmtId="174" fontId="11" fillId="0" borderId="14" xfId="3" applyNumberFormat="1" applyFont="1" applyFill="1" applyBorder="1" applyAlignment="1" applyProtection="1">
      <alignment vertical="top"/>
      <protection locked="0"/>
    </xf>
    <xf numFmtId="174" fontId="11" fillId="0" borderId="34" xfId="3" applyNumberFormat="1" applyFont="1" applyFill="1" applyBorder="1" applyAlignment="1" applyProtection="1">
      <alignment vertical="top"/>
      <protection locked="0"/>
    </xf>
    <xf numFmtId="174" fontId="11" fillId="6" borderId="14" xfId="3" applyNumberFormat="1" applyFont="1" applyFill="1" applyBorder="1" applyAlignment="1" applyProtection="1">
      <alignment vertical="top"/>
      <protection locked="0"/>
    </xf>
    <xf numFmtId="174" fontId="11" fillId="6" borderId="34" xfId="3" applyNumberFormat="1" applyFont="1" applyFill="1" applyBorder="1" applyAlignment="1" applyProtection="1">
      <alignment vertical="top"/>
      <protection locked="0"/>
    </xf>
    <xf numFmtId="49" fontId="6" fillId="0" borderId="46" xfId="4" applyNumberFormat="1" applyFont="1" applyBorder="1" applyAlignment="1">
      <alignment horizontal="center" vertical="top"/>
    </xf>
    <xf numFmtId="0" fontId="11" fillId="0" borderId="14" xfId="4" applyFont="1" applyBorder="1" applyAlignment="1">
      <alignment vertical="top" wrapText="1"/>
    </xf>
    <xf numFmtId="174" fontId="11" fillId="4" borderId="14" xfId="3" applyNumberFormat="1" applyFont="1" applyFill="1" applyBorder="1" applyAlignment="1" applyProtection="1">
      <alignment vertical="top"/>
    </xf>
    <xf numFmtId="174" fontId="11" fillId="4" borderId="34" xfId="3" applyNumberFormat="1" applyFont="1" applyFill="1" applyBorder="1" applyAlignment="1" applyProtection="1">
      <alignment vertical="top"/>
    </xf>
    <xf numFmtId="49" fontId="6" fillId="0" borderId="67" xfId="4" applyNumberFormat="1" applyFont="1" applyBorder="1" applyAlignment="1">
      <alignment horizontal="center" vertical="top"/>
    </xf>
    <xf numFmtId="0" fontId="11" fillId="0" borderId="2" xfId="4" applyFont="1" applyBorder="1" applyAlignment="1">
      <alignment vertical="top" wrapText="1"/>
    </xf>
    <xf numFmtId="0" fontId="21" fillId="0" borderId="0" xfId="2"/>
    <xf numFmtId="0" fontId="6" fillId="0" borderId="0" xfId="23" applyFont="1" applyFill="1" applyAlignment="1" applyProtection="1">
      <alignment horizontal="left"/>
    </xf>
    <xf numFmtId="0" fontId="8" fillId="0" borderId="0" xfId="2" applyFont="1" applyAlignment="1">
      <alignment horizontal="center"/>
    </xf>
    <xf numFmtId="0" fontId="22" fillId="0" borderId="0" xfId="2" applyFont="1"/>
    <xf numFmtId="0" fontId="7" fillId="0" borderId="14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justify" vertical="top" wrapText="1"/>
    </xf>
    <xf numFmtId="0" fontId="7" fillId="0" borderId="14" xfId="2" applyFont="1" applyBorder="1" applyAlignment="1">
      <alignment horizontal="center" wrapText="1"/>
    </xf>
    <xf numFmtId="0" fontId="8" fillId="0" borderId="14" xfId="2" applyFont="1" applyBorder="1" applyAlignment="1">
      <alignment horizontal="justify" vertical="top" wrapText="1"/>
    </xf>
    <xf numFmtId="0" fontId="8" fillId="0" borderId="14" xfId="2" applyFont="1" applyBorder="1" applyAlignment="1">
      <alignment horizontal="center" wrapText="1"/>
    </xf>
    <xf numFmtId="0" fontId="6" fillId="0" borderId="0" xfId="23" applyFont="1" applyFill="1" applyAlignment="1" applyProtection="1"/>
    <xf numFmtId="0" fontId="6" fillId="0" borderId="0" xfId="23" applyFont="1" applyFill="1" applyAlignment="1" applyProtection="1">
      <alignment wrapText="1"/>
    </xf>
    <xf numFmtId="0" fontId="7" fillId="0" borderId="0" xfId="2" applyFont="1" applyAlignment="1">
      <alignment horizontal="center"/>
    </xf>
    <xf numFmtId="0" fontId="7" fillId="0" borderId="14" xfId="2" applyFont="1" applyBorder="1" applyAlignment="1">
      <alignment horizontal="center" vertical="top" wrapText="1"/>
    </xf>
    <xf numFmtId="14" fontId="7" fillId="0" borderId="14" xfId="2" applyNumberFormat="1" applyFont="1" applyBorder="1" applyAlignment="1">
      <alignment horizontal="center" vertical="top" wrapText="1"/>
    </xf>
    <xf numFmtId="0" fontId="7" fillId="0" borderId="14" xfId="2" applyFont="1" applyBorder="1" applyAlignment="1">
      <alignment vertical="top" wrapText="1"/>
    </xf>
    <xf numFmtId="0" fontId="6" fillId="0" borderId="0" xfId="23" applyFont="1" applyFill="1" applyProtection="1"/>
    <xf numFmtId="174" fontId="6" fillId="0" borderId="0" xfId="24" applyNumberFormat="1" applyFont="1" applyFill="1" applyProtection="1"/>
    <xf numFmtId="0" fontId="6" fillId="0" borderId="0" xfId="23" applyFont="1" applyFill="1" applyProtection="1">
      <protection locked="0"/>
    </xf>
    <xf numFmtId="0" fontId="6" fillId="0" borderId="0" xfId="23" applyFont="1"/>
    <xf numFmtId="0" fontId="6" fillId="0" borderId="0" xfId="23" applyFont="1" applyFill="1" applyAlignment="1" applyProtection="1">
      <protection locked="0"/>
    </xf>
    <xf numFmtId="174" fontId="6" fillId="0" borderId="0" xfId="24" applyNumberFormat="1" applyFont="1" applyFill="1" applyAlignment="1" applyProtection="1">
      <alignment horizontal="center"/>
      <protection locked="0"/>
    </xf>
    <xf numFmtId="174" fontId="6" fillId="0" borderId="0" xfId="24" applyNumberFormat="1" applyFont="1" applyFill="1" applyAlignment="1" applyProtection="1">
      <alignment horizontal="right"/>
      <protection locked="0"/>
    </xf>
    <xf numFmtId="0" fontId="25" fillId="0" borderId="70" xfId="23" applyFont="1" applyBorder="1" applyAlignment="1">
      <alignment horizontal="center" vertical="center" wrapText="1"/>
    </xf>
    <xf numFmtId="0" fontId="25" fillId="0" borderId="71" xfId="23" applyFont="1" applyBorder="1" applyAlignment="1">
      <alignment horizontal="center" vertical="center" wrapText="1"/>
    </xf>
    <xf numFmtId="0" fontId="26" fillId="7" borderId="61" xfId="23" applyFont="1" applyFill="1" applyBorder="1" applyAlignment="1">
      <alignment horizontal="center" vertical="center" wrapText="1"/>
    </xf>
    <xf numFmtId="0" fontId="26" fillId="7" borderId="53" xfId="23" applyFont="1" applyFill="1" applyBorder="1" applyAlignment="1">
      <alignment horizontal="center" vertical="center" wrapText="1"/>
    </xf>
    <xf numFmtId="0" fontId="26" fillId="7" borderId="66" xfId="23" applyFont="1" applyFill="1" applyBorder="1" applyAlignment="1">
      <alignment horizontal="center" vertical="center" wrapText="1"/>
    </xf>
    <xf numFmtId="0" fontId="4" fillId="0" borderId="0" xfId="23" applyFont="1"/>
    <xf numFmtId="0" fontId="26" fillId="0" borderId="46" xfId="23" applyFont="1" applyBorder="1" applyAlignment="1">
      <alignment horizontal="center" vertical="center" wrapText="1"/>
    </xf>
    <xf numFmtId="0" fontId="26" fillId="0" borderId="14" xfId="23" applyFont="1" applyBorder="1" applyAlignment="1">
      <alignment horizontal="left" vertical="top" wrapText="1"/>
    </xf>
    <xf numFmtId="0" fontId="26" fillId="0" borderId="14" xfId="23" applyFont="1" applyBorder="1" applyAlignment="1">
      <alignment horizontal="center" wrapText="1"/>
    </xf>
    <xf numFmtId="0" fontId="26" fillId="0" borderId="34" xfId="23" applyFont="1" applyBorder="1" applyAlignment="1">
      <alignment horizontal="center" wrapText="1"/>
    </xf>
    <xf numFmtId="0" fontId="25" fillId="0" borderId="46" xfId="23" applyFont="1" applyBorder="1" applyAlignment="1">
      <alignment horizontal="center" vertical="center" wrapText="1"/>
    </xf>
    <xf numFmtId="0" fontId="25" fillId="0" borderId="14" xfId="23" applyFont="1" applyBorder="1" applyAlignment="1">
      <alignment horizontal="left" vertical="top" wrapText="1"/>
    </xf>
    <xf numFmtId="0" fontId="25" fillId="0" borderId="14" xfId="23" applyFont="1" applyBorder="1" applyAlignment="1">
      <alignment horizontal="center" wrapText="1"/>
    </xf>
    <xf numFmtId="0" fontId="25" fillId="0" borderId="34" xfId="23" applyFont="1" applyBorder="1" applyAlignment="1">
      <alignment horizontal="center" wrapText="1"/>
    </xf>
    <xf numFmtId="49" fontId="4" fillId="4" borderId="46" xfId="23" applyNumberFormat="1" applyFont="1" applyFill="1" applyBorder="1" applyAlignment="1" applyProtection="1">
      <alignment horizontal="center"/>
    </xf>
    <xf numFmtId="0" fontId="4" fillId="4" borderId="14" xfId="23" applyNumberFormat="1" applyFont="1" applyFill="1" applyBorder="1" applyAlignment="1" applyProtection="1">
      <alignment horizontal="left" vertical="center" wrapText="1"/>
    </xf>
    <xf numFmtId="49" fontId="6" fillId="4" borderId="46" xfId="23" applyNumberFormat="1" applyFont="1" applyFill="1" applyBorder="1" applyAlignment="1" applyProtection="1">
      <alignment horizontal="center"/>
    </xf>
    <xf numFmtId="0" fontId="6" fillId="4" borderId="14" xfId="23" applyNumberFormat="1" applyFont="1" applyFill="1" applyBorder="1" applyAlignment="1" applyProtection="1">
      <alignment horizontal="left" vertical="center" wrapText="1"/>
    </xf>
    <xf numFmtId="49" fontId="6" fillId="0" borderId="46" xfId="23" applyNumberFormat="1" applyFont="1" applyFill="1" applyBorder="1" applyAlignment="1" applyProtection="1">
      <alignment horizontal="center"/>
    </xf>
    <xf numFmtId="0" fontId="6" fillId="0" borderId="14" xfId="23" applyNumberFormat="1" applyFont="1" applyFill="1" applyBorder="1" applyAlignment="1" applyProtection="1">
      <alignment horizontal="left" vertical="center" wrapText="1"/>
    </xf>
    <xf numFmtId="0" fontId="26" fillId="7" borderId="46" xfId="23" applyFont="1" applyFill="1" applyBorder="1" applyAlignment="1">
      <alignment horizontal="center" vertical="center" wrapText="1"/>
    </xf>
    <xf numFmtId="0" fontId="26" fillId="7" borderId="14" xfId="23" applyFont="1" applyFill="1" applyBorder="1" applyAlignment="1">
      <alignment horizontal="left" vertical="center" wrapText="1"/>
    </xf>
    <xf numFmtId="0" fontId="26" fillId="7" borderId="14" xfId="23" applyFont="1" applyFill="1" applyBorder="1" applyAlignment="1">
      <alignment horizontal="center" vertical="center" wrapText="1"/>
    </xf>
    <xf numFmtId="0" fontId="27" fillId="0" borderId="14" xfId="23" applyFont="1" applyBorder="1" applyAlignment="1">
      <alignment horizontal="left" vertical="top" wrapText="1"/>
    </xf>
    <xf numFmtId="0" fontId="27" fillId="0" borderId="14" xfId="23" applyFont="1" applyBorder="1" applyAlignment="1">
      <alignment horizontal="center" wrapText="1"/>
    </xf>
    <xf numFmtId="0" fontId="27" fillId="0" borderId="34" xfId="23" applyFont="1" applyBorder="1" applyAlignment="1">
      <alignment horizontal="center" wrapText="1"/>
    </xf>
    <xf numFmtId="49" fontId="6" fillId="0" borderId="46" xfId="23" applyNumberFormat="1" applyFont="1" applyBorder="1" applyAlignment="1" applyProtection="1">
      <alignment horizontal="center"/>
    </xf>
    <xf numFmtId="0" fontId="6" fillId="0" borderId="14" xfId="23" applyFont="1" applyBorder="1" applyAlignment="1">
      <alignment horizontal="left" vertical="top" wrapText="1"/>
    </xf>
    <xf numFmtId="0" fontId="6" fillId="4" borderId="14" xfId="2" applyFont="1" applyFill="1" applyBorder="1" applyAlignment="1">
      <alignment vertical="top" wrapText="1"/>
    </xf>
    <xf numFmtId="0" fontId="27" fillId="0" borderId="46" xfId="23" applyFont="1" applyBorder="1" applyAlignment="1">
      <alignment horizontal="center" vertical="center" wrapText="1"/>
    </xf>
    <xf numFmtId="0" fontId="25" fillId="0" borderId="67" xfId="23" applyFont="1" applyBorder="1" applyAlignment="1">
      <alignment horizontal="center" vertical="center" wrapText="1"/>
    </xf>
    <xf numFmtId="0" fontId="26" fillId="0" borderId="2" xfId="23" applyFont="1" applyBorder="1" applyAlignment="1">
      <alignment wrapText="1"/>
    </xf>
    <xf numFmtId="0" fontId="26" fillId="0" borderId="2" xfId="23" applyFont="1" applyBorder="1" applyAlignment="1">
      <alignment horizontal="center" wrapText="1"/>
    </xf>
    <xf numFmtId="0" fontId="26" fillId="0" borderId="68" xfId="23" applyFont="1" applyBorder="1" applyAlignment="1">
      <alignment horizontal="center" wrapText="1"/>
    </xf>
    <xf numFmtId="0" fontId="6" fillId="0" borderId="0" xfId="23" applyFont="1" applyAlignment="1">
      <alignment vertical="center"/>
    </xf>
    <xf numFmtId="0" fontId="21" fillId="0" borderId="0" xfId="2" applyAlignment="1">
      <alignment vertical="center"/>
    </xf>
    <xf numFmtId="0" fontId="28" fillId="0" borderId="0" xfId="2" applyFont="1" applyAlignment="1">
      <alignment wrapText="1"/>
    </xf>
    <xf numFmtId="0" fontId="28" fillId="0" borderId="0" xfId="2" applyFont="1" applyAlignment="1">
      <alignment horizontal="center" vertical="center" wrapText="1"/>
    </xf>
    <xf numFmtId="0" fontId="28" fillId="0" borderId="0" xfId="2" applyFont="1" applyAlignment="1">
      <alignment horizontal="center" wrapText="1"/>
    </xf>
    <xf numFmtId="0" fontId="7" fillId="0" borderId="14" xfId="2" applyFont="1" applyBorder="1" applyAlignment="1">
      <alignment horizontal="center" vertical="center"/>
    </xf>
    <xf numFmtId="0" fontId="7" fillId="4" borderId="14" xfId="2" applyFont="1" applyFill="1" applyBorder="1" applyAlignment="1">
      <alignment horizontal="left" vertical="center" wrapText="1"/>
    </xf>
    <xf numFmtId="0" fontId="7" fillId="4" borderId="14" xfId="2" applyFont="1" applyFill="1" applyBorder="1" applyAlignment="1">
      <alignment vertical="top" wrapText="1"/>
    </xf>
    <xf numFmtId="0" fontId="7" fillId="0" borderId="14" xfId="2" applyFont="1" applyFill="1" applyBorder="1" applyAlignment="1">
      <alignment horizontal="left" vertical="center" wrapText="1"/>
    </xf>
    <xf numFmtId="0" fontId="7" fillId="0" borderId="14" xfId="2" applyFont="1" applyFill="1" applyBorder="1" applyAlignment="1">
      <alignment vertical="top" wrapText="1"/>
    </xf>
    <xf numFmtId="49" fontId="30" fillId="0" borderId="14" xfId="21" applyNumberFormat="1" applyFont="1" applyFill="1" applyBorder="1" applyAlignment="1">
      <alignment horizontal="left" vertical="center" wrapText="1"/>
    </xf>
    <xf numFmtId="0" fontId="30" fillId="0" borderId="14" xfId="21" applyFont="1" applyFill="1" applyBorder="1" applyAlignment="1">
      <alignment horizontal="justify" vertical="center" wrapText="1"/>
    </xf>
    <xf numFmtId="0" fontId="7" fillId="0" borderId="0" xfId="2" applyFont="1"/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8" fillId="0" borderId="12" xfId="1" applyNumberFormat="1" applyFont="1" applyFill="1" applyBorder="1" applyAlignment="1" applyProtection="1">
      <alignment horizontal="center" vertical="center"/>
      <protection hidden="1"/>
    </xf>
    <xf numFmtId="168" fontId="8" fillId="0" borderId="13" xfId="1" applyNumberFormat="1" applyFont="1" applyFill="1" applyBorder="1" applyAlignment="1" applyProtection="1">
      <alignment horizontal="center" vertical="center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70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170" fontId="7" fillId="0" borderId="16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70" fontId="8" fillId="0" borderId="16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4" xfId="1" applyNumberFormat="1" applyFont="1" applyFill="1" applyBorder="1" applyAlignment="1" applyProtection="1">
      <alignment horizontal="center" vertical="center"/>
      <protection hidden="1"/>
    </xf>
    <xf numFmtId="170" fontId="8" fillId="0" borderId="48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49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8" xfId="1" applyNumberFormat="1" applyFont="1" applyFill="1" applyBorder="1" applyAlignment="1" applyProtection="1">
      <alignment horizontal="center" vertical="center"/>
      <protection hidden="1"/>
    </xf>
    <xf numFmtId="166" fontId="8" fillId="0" borderId="17" xfId="1" applyNumberFormat="1" applyFont="1" applyFill="1" applyBorder="1" applyAlignment="1" applyProtection="1">
      <alignment horizontal="center" vertical="center"/>
      <protection hidden="1"/>
    </xf>
    <xf numFmtId="0" fontId="30" fillId="0" borderId="56" xfId="0" applyFont="1" applyBorder="1" applyAlignment="1">
      <alignment horizontal="center" vertical="center" wrapText="1"/>
    </xf>
    <xf numFmtId="0" fontId="30" fillId="0" borderId="69" xfId="0" applyFont="1" applyBorder="1" applyAlignment="1">
      <alignment horizontal="justify" vertical="center" wrapText="1"/>
    </xf>
    <xf numFmtId="0" fontId="33" fillId="0" borderId="69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30" fillId="0" borderId="72" xfId="0" applyFont="1" applyBorder="1" applyAlignment="1">
      <alignment horizontal="justify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69" xfId="0" applyFont="1" applyBorder="1" applyAlignment="1">
      <alignment horizontal="center" vertical="center" wrapText="1"/>
    </xf>
    <xf numFmtId="0" fontId="30" fillId="0" borderId="56" xfId="0" applyFont="1" applyBorder="1" applyAlignment="1">
      <alignment vertical="center" wrapText="1"/>
    </xf>
    <xf numFmtId="0" fontId="30" fillId="0" borderId="22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34" fillId="0" borderId="69" xfId="0" applyFont="1" applyBorder="1" applyAlignment="1">
      <alignment horizontal="justify" vertical="center" wrapText="1"/>
    </xf>
    <xf numFmtId="0" fontId="30" fillId="0" borderId="38" xfId="0" applyFont="1" applyBorder="1" applyAlignment="1">
      <alignment vertical="center" wrapText="1"/>
    </xf>
    <xf numFmtId="0" fontId="30" fillId="0" borderId="72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35" fillId="0" borderId="72" xfId="0" applyFont="1" applyBorder="1" applyAlignment="1">
      <alignment horizontal="justify" vertical="center" wrapText="1"/>
    </xf>
    <xf numFmtId="0" fontId="36" fillId="0" borderId="72" xfId="0" applyFont="1" applyBorder="1" applyAlignment="1">
      <alignment horizontal="justify" vertical="center" wrapText="1"/>
    </xf>
    <xf numFmtId="169" fontId="6" fillId="0" borderId="54" xfId="1" applyNumberFormat="1" applyFont="1" applyFill="1" applyBorder="1" applyAlignment="1" applyProtection="1">
      <alignment horizontal="center" vertical="center"/>
      <protection hidden="1"/>
    </xf>
    <xf numFmtId="4" fontId="6" fillId="0" borderId="54" xfId="1" applyNumberFormat="1" applyFont="1" applyFill="1" applyBorder="1" applyAlignment="1" applyProtection="1">
      <alignment horizontal="center" vertical="center"/>
      <protection hidden="1"/>
    </xf>
    <xf numFmtId="169" fontId="6" fillId="0" borderId="14" xfId="1" applyNumberFormat="1" applyFont="1" applyFill="1" applyBorder="1" applyAlignment="1" applyProtection="1">
      <alignment horizontal="center" vertical="center"/>
      <protection hidden="1"/>
    </xf>
    <xf numFmtId="4" fontId="6" fillId="0" borderId="14" xfId="1" applyNumberFormat="1" applyFont="1" applyFill="1" applyBorder="1" applyAlignment="1" applyProtection="1">
      <alignment horizontal="center" vertical="center"/>
      <protection hidden="1"/>
    </xf>
    <xf numFmtId="4" fontId="7" fillId="3" borderId="14" xfId="1" applyNumberFormat="1" applyFont="1" applyFill="1" applyBorder="1" applyAlignment="1" applyProtection="1">
      <alignment horizontal="right" vertical="center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4" fontId="6" fillId="4" borderId="14" xfId="1" applyNumberFormat="1" applyFont="1" applyFill="1" applyBorder="1" applyAlignment="1" applyProtection="1">
      <alignment horizontal="center" vertical="center"/>
      <protection hidden="1"/>
    </xf>
    <xf numFmtId="4" fontId="7" fillId="4" borderId="14" xfId="1" applyNumberFormat="1" applyFont="1" applyFill="1" applyBorder="1" applyAlignment="1" applyProtection="1">
      <alignment horizontal="right" vertical="center"/>
      <protection hidden="1"/>
    </xf>
    <xf numFmtId="0" fontId="7" fillId="3" borderId="14" xfId="1" applyNumberFormat="1" applyFont="1" applyFill="1" applyBorder="1" applyAlignment="1" applyProtection="1">
      <alignment horizontal="center" vertical="center"/>
      <protection hidden="1"/>
    </xf>
    <xf numFmtId="4" fontId="7" fillId="0" borderId="14" xfId="1" applyNumberFormat="1" applyFont="1" applyFill="1" applyBorder="1" applyAlignment="1" applyProtection="1">
      <alignment horizontal="center" vertical="center"/>
      <protection hidden="1"/>
    </xf>
    <xf numFmtId="4" fontId="7" fillId="0" borderId="12" xfId="1" applyNumberFormat="1" applyFont="1" applyFill="1" applyBorder="1" applyAlignment="1" applyProtection="1">
      <alignment horizontal="right" vertical="center"/>
      <protection hidden="1"/>
    </xf>
    <xf numFmtId="4" fontId="7" fillId="0" borderId="34" xfId="1" applyNumberFormat="1" applyFont="1" applyFill="1" applyBorder="1" applyAlignment="1" applyProtection="1">
      <alignment horizontal="right" vertical="center"/>
      <protection hidden="1"/>
    </xf>
    <xf numFmtId="4" fontId="4" fillId="0" borderId="13" xfId="1" applyNumberFormat="1" applyFont="1" applyFill="1" applyBorder="1" applyAlignment="1" applyProtection="1">
      <alignment horizontal="center" vertical="center"/>
      <protection hidden="1"/>
    </xf>
    <xf numFmtId="4" fontId="8" fillId="0" borderId="12" xfId="1" applyNumberFormat="1" applyFont="1" applyFill="1" applyBorder="1" applyAlignment="1" applyProtection="1">
      <alignment horizontal="right" vertical="center"/>
      <protection hidden="1"/>
    </xf>
    <xf numFmtId="169" fontId="6" fillId="0" borderId="12" xfId="1" applyNumberFormat="1" applyFont="1" applyFill="1" applyBorder="1" applyAlignment="1" applyProtection="1">
      <alignment horizontal="center" vertical="center"/>
      <protection hidden="1"/>
    </xf>
    <xf numFmtId="167" fontId="7" fillId="0" borderId="20" xfId="1" applyNumberFormat="1" applyFont="1" applyFill="1" applyBorder="1" applyAlignment="1" applyProtection="1">
      <alignment horizontal="center" vertical="center"/>
      <protection hidden="1"/>
    </xf>
    <xf numFmtId="166" fontId="8" fillId="0" borderId="14" xfId="1" applyNumberFormat="1" applyFont="1" applyFill="1" applyBorder="1" applyAlignment="1" applyProtection="1">
      <alignment horizontal="left" vertical="center" wrapText="1"/>
      <protection hidden="1"/>
    </xf>
    <xf numFmtId="1" fontId="8" fillId="0" borderId="13" xfId="1" applyNumberFormat="1" applyFont="1" applyFill="1" applyBorder="1" applyAlignment="1" applyProtection="1">
      <alignment horizontal="center" vertical="center"/>
      <protection hidden="1"/>
    </xf>
    <xf numFmtId="4" fontId="7" fillId="0" borderId="20" xfId="1" applyNumberFormat="1" applyFont="1" applyFill="1" applyBorder="1" applyAlignment="1" applyProtection="1">
      <alignment horizontal="center" vertical="center"/>
      <protection hidden="1"/>
    </xf>
    <xf numFmtId="4" fontId="7" fillId="0" borderId="14" xfId="1" applyNumberFormat="1" applyFont="1" applyFill="1" applyBorder="1" applyAlignment="1" applyProtection="1">
      <alignment horizontal="right" vertical="center"/>
      <protection hidden="1"/>
    </xf>
    <xf numFmtId="166" fontId="14" fillId="0" borderId="14" xfId="1" applyNumberFormat="1" applyFont="1" applyFill="1" applyBorder="1" applyAlignment="1" applyProtection="1">
      <alignment horizontal="left" vertical="center" wrapText="1"/>
      <protection hidden="1"/>
    </xf>
    <xf numFmtId="166" fontId="14" fillId="0" borderId="14" xfId="1" applyNumberFormat="1" applyFont="1" applyFill="1" applyBorder="1" applyAlignment="1" applyProtection="1">
      <alignment horizontal="center" vertical="center"/>
      <protection hidden="1"/>
    </xf>
    <xf numFmtId="168" fontId="14" fillId="0" borderId="14" xfId="1" applyNumberFormat="1" applyFont="1" applyFill="1" applyBorder="1" applyAlignment="1" applyProtection="1">
      <alignment horizontal="center" vertical="center"/>
      <protection hidden="1"/>
    </xf>
    <xf numFmtId="169" fontId="15" fillId="0" borderId="12" xfId="1" applyNumberFormat="1" applyFont="1" applyFill="1" applyBorder="1" applyAlignment="1" applyProtection="1">
      <alignment horizontal="center" vertical="center"/>
      <protection hidden="1"/>
    </xf>
    <xf numFmtId="168" fontId="14" fillId="0" borderId="13" xfId="1" applyNumberFormat="1" applyFont="1" applyFill="1" applyBorder="1" applyAlignment="1" applyProtection="1">
      <alignment horizontal="center" vertical="center"/>
      <protection hidden="1"/>
    </xf>
    <xf numFmtId="1" fontId="14" fillId="0" borderId="13" xfId="1" applyNumberFormat="1" applyFont="1" applyFill="1" applyBorder="1" applyAlignment="1" applyProtection="1">
      <alignment horizontal="center" vertical="center"/>
      <protection hidden="1"/>
    </xf>
    <xf numFmtId="167" fontId="14" fillId="0" borderId="20" xfId="1" applyNumberFormat="1" applyFont="1" applyFill="1" applyBorder="1" applyAlignment="1" applyProtection="1">
      <alignment horizontal="center" vertical="center"/>
      <protection hidden="1"/>
    </xf>
    <xf numFmtId="4" fontId="14" fillId="0" borderId="20" xfId="1" applyNumberFormat="1" applyFont="1" applyFill="1" applyBorder="1" applyAlignment="1" applyProtection="1">
      <alignment horizontal="center" vertical="center"/>
      <protection hidden="1"/>
    </xf>
    <xf numFmtId="4" fontId="15" fillId="0" borderId="14" xfId="1" applyNumberFormat="1" applyFont="1" applyFill="1" applyBorder="1" applyAlignment="1" applyProtection="1">
      <alignment horizontal="center" vertical="center"/>
      <protection hidden="1"/>
    </xf>
    <xf numFmtId="4" fontId="14" fillId="0" borderId="14" xfId="1" applyNumberFormat="1" applyFont="1" applyFill="1" applyBorder="1" applyAlignment="1" applyProtection="1">
      <alignment horizontal="right" vertical="center"/>
      <protection hidden="1"/>
    </xf>
    <xf numFmtId="0" fontId="7" fillId="3" borderId="20" xfId="1" applyNumberFormat="1" applyFont="1" applyFill="1" applyBorder="1" applyAlignment="1" applyProtection="1">
      <alignment horizontal="center" vertical="center"/>
      <protection hidden="1"/>
    </xf>
    <xf numFmtId="170" fontId="7" fillId="0" borderId="48" xfId="1" applyNumberFormat="1" applyFont="1" applyFill="1" applyBorder="1" applyAlignment="1" applyProtection="1">
      <alignment horizontal="left" vertical="center" wrapText="1"/>
      <protection hidden="1"/>
    </xf>
    <xf numFmtId="170" fontId="7" fillId="0" borderId="49" xfId="1" applyNumberFormat="1" applyFont="1" applyFill="1" applyBorder="1" applyAlignment="1" applyProtection="1">
      <alignment horizontal="left" vertical="center" wrapText="1"/>
      <protection hidden="1"/>
    </xf>
    <xf numFmtId="169" fontId="8" fillId="0" borderId="50" xfId="1" applyNumberFormat="1" applyFont="1" applyFill="1" applyBorder="1" applyAlignment="1" applyProtection="1">
      <alignment horizontal="center" vertical="center"/>
      <protection hidden="1"/>
    </xf>
    <xf numFmtId="1" fontId="8" fillId="0" borderId="18" xfId="1" applyNumberFormat="1" applyFont="1" applyFill="1" applyBorder="1" applyAlignment="1" applyProtection="1">
      <alignment horizontal="center" vertical="center"/>
      <protection hidden="1"/>
    </xf>
    <xf numFmtId="167" fontId="8" fillId="0" borderId="17" xfId="1" applyNumberFormat="1" applyFont="1" applyFill="1" applyBorder="1" applyAlignment="1" applyProtection="1">
      <alignment horizontal="center" vertical="center"/>
      <protection hidden="1"/>
    </xf>
    <xf numFmtId="166" fontId="7" fillId="0" borderId="54" xfId="1" applyNumberFormat="1" applyFont="1" applyFill="1" applyBorder="1" applyAlignment="1" applyProtection="1">
      <alignment horizontal="center" vertical="center"/>
      <protection hidden="1"/>
    </xf>
    <xf numFmtId="169" fontId="7" fillId="0" borderId="54" xfId="1" applyNumberFormat="1" applyFont="1" applyFill="1" applyBorder="1" applyAlignment="1" applyProtection="1">
      <alignment horizontal="center" vertical="center"/>
      <protection hidden="1"/>
    </xf>
    <xf numFmtId="169" fontId="8" fillId="0" borderId="13" xfId="1" applyNumberFormat="1" applyFont="1" applyFill="1" applyBorder="1" applyAlignment="1" applyProtection="1">
      <alignment horizontal="center" vertical="center"/>
      <protection hidden="1"/>
    </xf>
    <xf numFmtId="167" fontId="8" fillId="0" borderId="13" xfId="1" applyNumberFormat="1" applyFont="1" applyFill="1" applyBorder="1" applyAlignment="1" applyProtection="1">
      <alignment horizontal="center" vertical="center"/>
      <protection hidden="1"/>
    </xf>
    <xf numFmtId="166" fontId="8" fillId="0" borderId="13" xfId="1" applyNumberFormat="1" applyFont="1" applyFill="1" applyBorder="1" applyAlignment="1" applyProtection="1">
      <alignment horizontal="center" vertical="center"/>
      <protection hidden="1"/>
    </xf>
    <xf numFmtId="166" fontId="14" fillId="0" borderId="12" xfId="1" applyNumberFormat="1" applyFont="1" applyFill="1" applyBorder="1" applyAlignment="1" applyProtection="1">
      <alignment horizontal="left" vertical="center" wrapText="1"/>
      <protection hidden="1"/>
    </xf>
    <xf numFmtId="168" fontId="14" fillId="0" borderId="12" xfId="1" applyNumberFormat="1" applyFont="1" applyFill="1" applyBorder="1" applyAlignment="1" applyProtection="1">
      <alignment horizontal="center" vertical="center"/>
      <protection hidden="1"/>
    </xf>
    <xf numFmtId="169" fontId="14" fillId="0" borderId="13" xfId="1" applyNumberFormat="1" applyFont="1" applyFill="1" applyBorder="1" applyAlignment="1" applyProtection="1">
      <alignment horizontal="center" vertical="center"/>
      <protection hidden="1"/>
    </xf>
    <xf numFmtId="167" fontId="14" fillId="0" borderId="13" xfId="1" applyNumberFormat="1" applyFont="1" applyFill="1" applyBorder="1" applyAlignment="1" applyProtection="1">
      <alignment horizontal="center" vertical="center"/>
      <protection hidden="1"/>
    </xf>
    <xf numFmtId="166" fontId="14" fillId="0" borderId="13" xfId="1" applyNumberFormat="1" applyFont="1" applyFill="1" applyBorder="1" applyAlignment="1" applyProtection="1">
      <alignment horizontal="center" vertical="center"/>
      <protection hidden="1"/>
    </xf>
    <xf numFmtId="173" fontId="14" fillId="0" borderId="12" xfId="1" applyNumberFormat="1" applyFont="1" applyFill="1" applyBorder="1" applyAlignment="1" applyProtection="1">
      <alignment horizontal="right" vertical="center"/>
      <protection hidden="1"/>
    </xf>
    <xf numFmtId="173" fontId="14" fillId="0" borderId="34" xfId="1" applyNumberFormat="1" applyFont="1" applyFill="1" applyBorder="1" applyAlignment="1" applyProtection="1">
      <alignment horizontal="right" vertical="center"/>
      <protection hidden="1"/>
    </xf>
    <xf numFmtId="173" fontId="7" fillId="0" borderId="12" xfId="1" applyNumberFormat="1" applyFont="1" applyFill="1" applyBorder="1" applyAlignment="1" applyProtection="1">
      <alignment horizontal="right" vertical="center"/>
      <protection hidden="1"/>
    </xf>
    <xf numFmtId="173" fontId="7" fillId="0" borderId="34" xfId="1" applyNumberFormat="1" applyFont="1" applyFill="1" applyBorder="1" applyAlignment="1" applyProtection="1">
      <alignment horizontal="right" vertical="center"/>
      <protection hidden="1"/>
    </xf>
    <xf numFmtId="173" fontId="8" fillId="0" borderId="34" xfId="1" applyNumberFormat="1" applyFont="1" applyFill="1" applyBorder="1" applyAlignment="1" applyProtection="1">
      <alignment horizontal="right" vertical="center"/>
      <protection hidden="1"/>
    </xf>
    <xf numFmtId="168" fontId="8" fillId="0" borderId="12" xfId="1" applyNumberFormat="1" applyFont="1" applyFill="1" applyBorder="1" applyAlignment="1" applyProtection="1">
      <alignment horizontal="center" vertical="center"/>
      <protection hidden="1"/>
    </xf>
    <xf numFmtId="168" fontId="8" fillId="0" borderId="13" xfId="1" applyNumberFormat="1" applyFont="1" applyFill="1" applyBorder="1" applyAlignment="1" applyProtection="1">
      <alignment horizontal="center" vertical="center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71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0" fontId="1" fillId="0" borderId="0" xfId="1" applyNumberFormat="1" applyFont="1" applyFill="1" applyAlignment="1" applyProtection="1">
      <alignment horizontal="center" vertical="center"/>
      <protection hidden="1"/>
    </xf>
    <xf numFmtId="0" fontId="1" fillId="4" borderId="0" xfId="1" applyNumberFormat="1" applyFont="1" applyFill="1" applyAlignment="1" applyProtection="1">
      <alignment horizontal="center" vertical="center"/>
      <protection hidden="1"/>
    </xf>
    <xf numFmtId="0" fontId="1" fillId="4" borderId="0" xfId="1" applyNumberFormat="1" applyFont="1" applyFill="1" applyAlignment="1" applyProtection="1">
      <alignment horizontal="center" vertical="center" wrapText="1"/>
      <protection hidden="1"/>
    </xf>
    <xf numFmtId="0" fontId="1" fillId="0" borderId="0" xfId="1" applyNumberFormat="1" applyFont="1" applyFill="1" applyAlignment="1" applyProtection="1">
      <alignment horizontal="left"/>
      <protection hidden="1"/>
    </xf>
    <xf numFmtId="0" fontId="7" fillId="0" borderId="0" xfId="1" applyNumberFormat="1" applyFont="1" applyFill="1" applyAlignment="1" applyProtection="1">
      <alignment horizontal="left" vertical="center"/>
      <protection hidden="1"/>
    </xf>
    <xf numFmtId="0" fontId="1" fillId="0" borderId="0" xfId="1" applyNumberFormat="1" applyFont="1" applyFill="1" applyAlignment="1" applyProtection="1">
      <alignment horizontal="left" vertical="center"/>
      <protection hidden="1"/>
    </xf>
    <xf numFmtId="0" fontId="2" fillId="0" borderId="0" xfId="1" applyNumberFormat="1" applyFont="1" applyFill="1" applyAlignment="1" applyProtection="1">
      <alignment horizontal="left" vertical="top"/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4" borderId="0" xfId="1" applyNumberFormat="1" applyFont="1" applyFill="1" applyAlignment="1" applyProtection="1">
      <alignment horizontal="center" vertical="center" wrapText="1"/>
      <protection hidden="1"/>
    </xf>
    <xf numFmtId="0" fontId="3" fillId="4" borderId="0" xfId="1" applyNumberFormat="1" applyFont="1" applyFill="1" applyAlignment="1" applyProtection="1">
      <alignment horizontal="center" vertical="center" wrapText="1"/>
      <protection hidden="1"/>
    </xf>
    <xf numFmtId="171" fontId="7" fillId="0" borderId="0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37" xfId="1" applyNumberFormat="1" applyFont="1" applyFill="1" applyBorder="1" applyAlignment="1" applyProtection="1">
      <alignment horizontal="left" vertical="center" wrapText="1"/>
      <protection hidden="1"/>
    </xf>
    <xf numFmtId="2" fontId="7" fillId="4" borderId="54" xfId="1" applyNumberFormat="1" applyFont="1" applyFill="1" applyBorder="1" applyAlignment="1" applyProtection="1">
      <alignment horizontal="center" vertical="center"/>
      <protection hidden="1"/>
    </xf>
    <xf numFmtId="171" fontId="7" fillId="0" borderId="54" xfId="1" applyNumberFormat="1" applyFont="1" applyFill="1" applyBorder="1" applyAlignment="1" applyProtection="1">
      <alignment horizontal="left" vertical="center" wrapText="1"/>
      <protection hidden="1"/>
    </xf>
    <xf numFmtId="2" fontId="7" fillId="0" borderId="12" xfId="1" applyNumberFormat="1" applyFont="1" applyFill="1" applyBorder="1" applyAlignment="1" applyProtection="1">
      <alignment horizontal="right" vertical="center"/>
      <protection hidden="1"/>
    </xf>
    <xf numFmtId="2" fontId="7" fillId="0" borderId="34" xfId="1" applyNumberFormat="1" applyFont="1" applyFill="1" applyBorder="1" applyAlignment="1" applyProtection="1">
      <alignment horizontal="right" vertical="center"/>
      <protection hidden="1"/>
    </xf>
    <xf numFmtId="171" fontId="7" fillId="0" borderId="32" xfId="1" applyNumberFormat="1" applyFont="1" applyFill="1" applyBorder="1" applyAlignment="1" applyProtection="1">
      <alignment horizontal="left" vertical="center" wrapText="1"/>
      <protection hidden="1"/>
    </xf>
    <xf numFmtId="171" fontId="8" fillId="0" borderId="46" xfId="1" applyNumberFormat="1" applyFont="1" applyFill="1" applyBorder="1" applyAlignment="1" applyProtection="1">
      <alignment horizontal="left" vertical="center" wrapText="1"/>
      <protection hidden="1"/>
    </xf>
    <xf numFmtId="2" fontId="8" fillId="4" borderId="14" xfId="1" applyNumberFormat="1" applyFont="1" applyFill="1" applyBorder="1" applyAlignment="1" applyProtection="1">
      <alignment horizontal="center" vertical="center"/>
      <protection hidden="1"/>
    </xf>
    <xf numFmtId="2" fontId="8" fillId="4" borderId="13" xfId="1" applyNumberFormat="1" applyFont="1" applyFill="1" applyBorder="1" applyAlignment="1" applyProtection="1">
      <alignment horizontal="center" vertical="center"/>
      <protection hidden="1"/>
    </xf>
    <xf numFmtId="171" fontId="14" fillId="0" borderId="46" xfId="1" applyNumberFormat="1" applyFont="1" applyFill="1" applyBorder="1" applyAlignment="1" applyProtection="1">
      <alignment horizontal="left" vertical="center" wrapText="1"/>
      <protection hidden="1"/>
    </xf>
    <xf numFmtId="2" fontId="14" fillId="4" borderId="14" xfId="1" applyNumberFormat="1" applyFont="1" applyFill="1" applyBorder="1" applyAlignment="1" applyProtection="1">
      <alignment horizontal="center" vertical="center"/>
      <protection hidden="1"/>
    </xf>
    <xf numFmtId="2" fontId="14" fillId="4" borderId="13" xfId="1" applyNumberFormat="1" applyFont="1" applyFill="1" applyBorder="1" applyAlignment="1" applyProtection="1">
      <alignment horizontal="center" vertical="center"/>
      <protection hidden="1"/>
    </xf>
    <xf numFmtId="2" fontId="14" fillId="0" borderId="12" xfId="1" applyNumberFormat="1" applyFont="1" applyFill="1" applyBorder="1" applyAlignment="1" applyProtection="1">
      <alignment horizontal="right" vertical="center"/>
      <protection hidden="1"/>
    </xf>
    <xf numFmtId="2" fontId="14" fillId="0" borderId="34" xfId="1" applyNumberFormat="1" applyFont="1" applyFill="1" applyBorder="1" applyAlignment="1" applyProtection="1">
      <alignment horizontal="right" vertical="center"/>
      <protection hidden="1"/>
    </xf>
    <xf numFmtId="0" fontId="7" fillId="4" borderId="14" xfId="1" applyNumberFormat="1" applyFont="1" applyFill="1" applyBorder="1" applyAlignment="1" applyProtection="1">
      <alignment horizontal="center" vertical="center"/>
      <protection hidden="1"/>
    </xf>
    <xf numFmtId="2" fontId="8" fillId="0" borderId="12" xfId="1" applyNumberFormat="1" applyFont="1" applyFill="1" applyBorder="1" applyAlignment="1" applyProtection="1">
      <alignment horizontal="right" vertical="center"/>
      <protection hidden="1"/>
    </xf>
    <xf numFmtId="2" fontId="8" fillId="0" borderId="34" xfId="1" applyNumberFormat="1" applyFont="1" applyFill="1" applyBorder="1" applyAlignment="1" applyProtection="1">
      <alignment horizontal="right" vertical="center"/>
      <protection hidden="1"/>
    </xf>
    <xf numFmtId="2" fontId="7" fillId="0" borderId="14" xfId="1" applyNumberFormat="1" applyFont="1" applyFill="1" applyBorder="1" applyAlignment="1" applyProtection="1">
      <alignment horizontal="center" vertical="center"/>
      <protection hidden="1"/>
    </xf>
    <xf numFmtId="2" fontId="7" fillId="0" borderId="13" xfId="1" applyNumberFormat="1" applyFont="1" applyFill="1" applyBorder="1" applyAlignment="1" applyProtection="1">
      <alignment horizontal="center" vertical="center"/>
      <protection hidden="1"/>
    </xf>
    <xf numFmtId="169" fontId="7" fillId="0" borderId="3" xfId="1" applyNumberFormat="1" applyFont="1" applyFill="1" applyBorder="1" applyAlignment="1" applyProtection="1">
      <alignment horizontal="center" vertical="center"/>
      <protection hidden="1"/>
    </xf>
    <xf numFmtId="2" fontId="7" fillId="4" borderId="3" xfId="1" applyNumberFormat="1" applyFont="1" applyFill="1" applyBorder="1" applyAlignment="1" applyProtection="1">
      <alignment horizontal="center" vertical="center"/>
      <protection hidden="1"/>
    </xf>
    <xf numFmtId="0" fontId="7" fillId="0" borderId="14" xfId="1" applyNumberFormat="1" applyFont="1" applyFill="1" applyBorder="1" applyAlignment="1" applyProtection="1">
      <alignment horizontal="center" vertical="center"/>
      <protection hidden="1"/>
    </xf>
    <xf numFmtId="0" fontId="8" fillId="0" borderId="14" xfId="1" applyNumberFormat="1" applyFont="1" applyFill="1" applyBorder="1" applyAlignment="1" applyProtection="1">
      <alignment horizontal="center" vertical="center"/>
      <protection hidden="1"/>
    </xf>
    <xf numFmtId="2" fontId="8" fillId="0" borderId="13" xfId="1" applyNumberFormat="1" applyFont="1" applyFill="1" applyBorder="1" applyAlignment="1" applyProtection="1">
      <alignment horizontal="center" vertical="center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71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0" fontId="8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71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0" fontId="30" fillId="0" borderId="21" xfId="0" applyFont="1" applyBorder="1" applyAlignment="1">
      <alignment vertical="center" wrapText="1"/>
    </xf>
    <xf numFmtId="170" fontId="8" fillId="0" borderId="18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7" xfId="1" applyNumberFormat="1" applyFont="1" applyFill="1" applyBorder="1" applyAlignment="1" applyProtection="1">
      <alignment horizontal="center" vertical="center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20" xfId="1" applyNumberFormat="1" applyFont="1" applyFill="1" applyBorder="1" applyAlignment="1" applyProtection="1">
      <alignment horizontal="center" vertical="center"/>
      <protection hidden="1"/>
    </xf>
    <xf numFmtId="169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8" fontId="8" fillId="0" borderId="12" xfId="1" applyNumberFormat="1" applyFont="1" applyFill="1" applyBorder="1" applyAlignment="1" applyProtection="1">
      <alignment horizontal="center" vertical="center"/>
      <protection hidden="1"/>
    </xf>
    <xf numFmtId="168" fontId="8" fillId="0" borderId="13" xfId="1" applyNumberFormat="1" applyFont="1" applyFill="1" applyBorder="1" applyAlignment="1" applyProtection="1">
      <alignment horizontal="center" vertical="center"/>
      <protection hidden="1"/>
    </xf>
    <xf numFmtId="169" fontId="8" fillId="0" borderId="60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60" xfId="1" applyNumberFormat="1" applyFont="1" applyFill="1" applyBorder="1" applyAlignment="1" applyProtection="1">
      <alignment horizontal="left" vertical="center" wrapText="1"/>
      <protection hidden="1"/>
    </xf>
    <xf numFmtId="0" fontId="30" fillId="0" borderId="22" xfId="0" applyFont="1" applyBorder="1" applyAlignment="1">
      <alignment horizontal="justify" vertical="center" wrapText="1"/>
    </xf>
    <xf numFmtId="169" fontId="7" fillId="0" borderId="0" xfId="1" applyNumberFormat="1" applyFont="1" applyFill="1" applyBorder="1" applyAlignment="1" applyProtection="1">
      <alignment horizontal="center" vertical="center"/>
      <protection hidden="1"/>
    </xf>
    <xf numFmtId="2" fontId="7" fillId="4" borderId="0" xfId="1" applyNumberFormat="1" applyFont="1" applyFill="1" applyBorder="1" applyAlignment="1" applyProtection="1">
      <alignment horizontal="center" vertical="center"/>
      <protection hidden="1"/>
    </xf>
    <xf numFmtId="169" fontId="8" fillId="0" borderId="14" xfId="1" applyNumberFormat="1" applyFont="1" applyFill="1" applyBorder="1" applyAlignment="1" applyProtection="1">
      <alignment horizontal="left" vertical="center" wrapText="1"/>
      <protection hidden="1"/>
    </xf>
    <xf numFmtId="2" fontId="8" fillId="4" borderId="14" xfId="1" applyNumberFormat="1" applyFont="1" applyFill="1" applyBorder="1" applyAlignment="1" applyProtection="1">
      <alignment horizontal="right" vertical="center"/>
      <protection hidden="1"/>
    </xf>
    <xf numFmtId="169" fontId="7" fillId="0" borderId="12" xfId="1" applyNumberFormat="1" applyFont="1" applyFill="1" applyBorder="1" applyAlignment="1" applyProtection="1">
      <alignment horizontal="center" vertical="center"/>
      <protection hidden="1"/>
    </xf>
    <xf numFmtId="169" fontId="7" fillId="0" borderId="32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37" xfId="1" applyNumberFormat="1" applyFont="1" applyFill="1" applyBorder="1" applyAlignment="1" applyProtection="1">
      <alignment horizontal="left" vertical="center" wrapText="1"/>
      <protection hidden="1"/>
    </xf>
    <xf numFmtId="167" fontId="7" fillId="0" borderId="50" xfId="1" applyNumberFormat="1" applyFont="1" applyFill="1" applyBorder="1" applyAlignment="1" applyProtection="1">
      <alignment horizontal="center" vertical="center"/>
      <protection hidden="1"/>
    </xf>
    <xf numFmtId="2" fontId="7" fillId="4" borderId="14" xfId="1" applyNumberFormat="1" applyFont="1" applyFill="1" applyBorder="1" applyAlignment="1" applyProtection="1">
      <alignment horizontal="right" vertical="center"/>
      <protection hidden="1"/>
    </xf>
    <xf numFmtId="0" fontId="1" fillId="0" borderId="13" xfId="1" applyFont="1" applyBorder="1" applyAlignment="1">
      <alignment vertical="center"/>
    </xf>
    <xf numFmtId="2" fontId="8" fillId="4" borderId="12" xfId="1" applyNumberFormat="1" applyFont="1" applyFill="1" applyBorder="1" applyAlignment="1" applyProtection="1">
      <alignment horizontal="right" vertical="center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68" fontId="8" fillId="0" borderId="12" xfId="1" applyNumberFormat="1" applyFont="1" applyFill="1" applyBorder="1" applyAlignment="1" applyProtection="1">
      <alignment horizontal="center" vertical="center"/>
      <protection hidden="1"/>
    </xf>
    <xf numFmtId="168" fontId="8" fillId="0" borderId="13" xfId="1" applyNumberFormat="1" applyFont="1" applyFill="1" applyBorder="1" applyAlignment="1" applyProtection="1">
      <alignment horizontal="center" vertical="center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6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4" xfId="1" applyNumberFormat="1" applyFont="1" applyFill="1" applyBorder="1" applyAlignment="1" applyProtection="1">
      <alignment horizontal="center" vertical="center"/>
      <protection hidden="1"/>
    </xf>
    <xf numFmtId="170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170" fontId="7" fillId="0" borderId="16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71" fontId="7" fillId="0" borderId="48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69" fontId="15" fillId="0" borderId="54" xfId="1" applyNumberFormat="1" applyFont="1" applyFill="1" applyBorder="1" applyAlignment="1" applyProtection="1">
      <alignment horizontal="center" vertical="center"/>
      <protection hidden="1"/>
    </xf>
    <xf numFmtId="4" fontId="15" fillId="0" borderId="54" xfId="1" applyNumberFormat="1" applyFont="1" applyFill="1" applyBorder="1" applyAlignment="1" applyProtection="1">
      <alignment horizontal="center" vertical="center"/>
      <protection hidden="1"/>
    </xf>
    <xf numFmtId="49" fontId="7" fillId="3" borderId="20" xfId="1" applyNumberFormat="1" applyFont="1" applyFill="1" applyBorder="1" applyAlignment="1" applyProtection="1">
      <alignment horizontal="center" vertical="center"/>
      <protection hidden="1"/>
    </xf>
    <xf numFmtId="173" fontId="7" fillId="3" borderId="14" xfId="1" applyNumberFormat="1" applyFont="1" applyFill="1" applyBorder="1" applyAlignment="1" applyProtection="1">
      <alignment horizontal="right" vertical="center"/>
      <protection hidden="1"/>
    </xf>
    <xf numFmtId="166" fontId="8" fillId="0" borderId="9" xfId="1" applyNumberFormat="1" applyFont="1" applyFill="1" applyBorder="1" applyAlignment="1" applyProtection="1">
      <alignment horizontal="left" vertical="center" wrapText="1"/>
      <protection hidden="1"/>
    </xf>
    <xf numFmtId="167" fontId="8" fillId="0" borderId="20" xfId="1" applyNumberFormat="1" applyFont="1" applyFill="1" applyBorder="1" applyAlignment="1" applyProtection="1">
      <alignment horizontal="center" vertical="center"/>
      <protection hidden="1"/>
    </xf>
    <xf numFmtId="173" fontId="8" fillId="0" borderId="14" xfId="1" applyNumberFormat="1" applyFont="1" applyFill="1" applyBorder="1" applyAlignment="1" applyProtection="1">
      <alignment horizontal="right" vertical="center"/>
      <protection hidden="1"/>
    </xf>
    <xf numFmtId="49" fontId="7" fillId="4" borderId="14" xfId="1" applyNumberFormat="1" applyFont="1" applyFill="1" applyBorder="1" applyAlignment="1" applyProtection="1">
      <alignment horizontal="center" vertical="center"/>
      <protection hidden="1"/>
    </xf>
    <xf numFmtId="2" fontId="7" fillId="3" borderId="14" xfId="1" applyNumberFormat="1" applyFont="1" applyFill="1" applyBorder="1" applyAlignment="1" applyProtection="1">
      <alignment horizontal="right" vertical="center"/>
      <protection hidden="1"/>
    </xf>
    <xf numFmtId="2" fontId="8" fillId="4" borderId="18" xfId="1" applyNumberFormat="1" applyFont="1" applyFill="1" applyBorder="1" applyAlignment="1" applyProtection="1">
      <alignment horizontal="center" vertical="center"/>
      <protection hidden="1"/>
    </xf>
    <xf numFmtId="2" fontId="8" fillId="0" borderId="17" xfId="1" applyNumberFormat="1" applyFont="1" applyFill="1" applyBorder="1" applyAlignment="1" applyProtection="1">
      <alignment horizontal="right" vertical="center"/>
      <protection hidden="1"/>
    </xf>
    <xf numFmtId="2" fontId="8" fillId="0" borderId="33" xfId="1" applyNumberFormat="1" applyFont="1" applyFill="1" applyBorder="1" applyAlignment="1" applyProtection="1">
      <alignment horizontal="right" vertical="center"/>
      <protection hidden="1"/>
    </xf>
    <xf numFmtId="2" fontId="7" fillId="0" borderId="17" xfId="1" applyNumberFormat="1" applyFont="1" applyFill="1" applyBorder="1" applyAlignment="1" applyProtection="1">
      <alignment horizontal="right" vertical="center"/>
      <protection hidden="1"/>
    </xf>
    <xf numFmtId="2" fontId="7" fillId="0" borderId="33" xfId="1" applyNumberFormat="1" applyFont="1" applyFill="1" applyBorder="1" applyAlignment="1" applyProtection="1">
      <alignment horizontal="right" vertical="center"/>
      <protection hidden="1"/>
    </xf>
    <xf numFmtId="0" fontId="30" fillId="0" borderId="0" xfId="0" applyFont="1" applyAlignment="1">
      <alignment wrapText="1"/>
    </xf>
    <xf numFmtId="0" fontId="30" fillId="0" borderId="14" xfId="0" applyFont="1" applyBorder="1" applyAlignment="1">
      <alignment wrapText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71" fontId="7" fillId="0" borderId="48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0" fontId="7" fillId="0" borderId="20" xfId="1" applyNumberFormat="1" applyFont="1" applyFill="1" applyBorder="1" applyAlignment="1" applyProtection="1">
      <alignment horizontal="center" vertical="center"/>
      <protection hidden="1"/>
    </xf>
    <xf numFmtId="49" fontId="7" fillId="0" borderId="13" xfId="1" applyNumberFormat="1" applyFont="1" applyFill="1" applyBorder="1" applyAlignment="1" applyProtection="1">
      <alignment horizontal="center" vertical="center"/>
      <protection hidden="1"/>
    </xf>
    <xf numFmtId="49" fontId="30" fillId="0" borderId="13" xfId="0" applyNumberFormat="1" applyFont="1" applyBorder="1" applyAlignment="1">
      <alignment horizontal="center" vertical="center"/>
    </xf>
    <xf numFmtId="49" fontId="30" fillId="0" borderId="20" xfId="0" applyNumberFormat="1" applyFont="1" applyBorder="1" applyAlignment="1">
      <alignment horizontal="center" vertical="center"/>
    </xf>
    <xf numFmtId="49" fontId="39" fillId="0" borderId="13" xfId="0" applyNumberFormat="1" applyFont="1" applyBorder="1" applyAlignment="1">
      <alignment horizontal="center" vertical="center"/>
    </xf>
    <xf numFmtId="49" fontId="39" fillId="0" borderId="20" xfId="0" applyNumberFormat="1" applyFont="1" applyBorder="1" applyAlignment="1">
      <alignment horizontal="center" vertical="center"/>
    </xf>
    <xf numFmtId="49" fontId="7" fillId="3" borderId="14" xfId="1" applyNumberFormat="1" applyFont="1" applyFill="1" applyBorder="1" applyAlignment="1" applyProtection="1">
      <alignment horizontal="center" vertical="center"/>
      <protection hidden="1"/>
    </xf>
    <xf numFmtId="49" fontId="7" fillId="4" borderId="18" xfId="1" applyNumberFormat="1" applyFont="1" applyFill="1" applyBorder="1" applyAlignment="1" applyProtection="1">
      <alignment horizontal="center" vertical="center"/>
      <protection hidden="1"/>
    </xf>
    <xf numFmtId="2" fontId="8" fillId="4" borderId="17" xfId="1" applyNumberFormat="1" applyFont="1" applyFill="1" applyBorder="1" applyAlignment="1" applyProtection="1">
      <alignment horizontal="right" vertical="center"/>
      <protection hidden="1"/>
    </xf>
    <xf numFmtId="2" fontId="8" fillId="4" borderId="33" xfId="1" applyNumberFormat="1" applyFont="1" applyFill="1" applyBorder="1" applyAlignment="1" applyProtection="1">
      <alignment horizontal="right" vertical="center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71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173" fontId="7" fillId="0" borderId="14" xfId="1" applyNumberFormat="1" applyFont="1" applyFill="1" applyBorder="1" applyAlignment="1" applyProtection="1">
      <alignment horizontal="right" vertical="center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8" fontId="7" fillId="0" borderId="20" xfId="1" applyNumberFormat="1" applyFont="1" applyFill="1" applyBorder="1" applyAlignment="1" applyProtection="1">
      <alignment horizontal="center" vertical="center"/>
      <protection hidden="1"/>
    </xf>
    <xf numFmtId="168" fontId="7" fillId="0" borderId="17" xfId="1" applyNumberFormat="1" applyFont="1" applyFill="1" applyBorder="1" applyAlignment="1" applyProtection="1">
      <alignment horizontal="center" vertical="center"/>
      <protection hidden="1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71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49" fontId="7" fillId="0" borderId="20" xfId="1" applyNumberFormat="1" applyFont="1" applyFill="1" applyBorder="1" applyAlignment="1" applyProtection="1">
      <alignment horizontal="center" vertical="center"/>
      <protection hidden="1"/>
    </xf>
    <xf numFmtId="0" fontId="12" fillId="4" borderId="0" xfId="1" applyNumberFormat="1" applyFont="1" applyFill="1" applyBorder="1" applyAlignment="1" applyProtection="1">
      <alignment horizontal="center"/>
      <protection hidden="1"/>
    </xf>
    <xf numFmtId="0" fontId="5" fillId="0" borderId="0" xfId="1" applyNumberFormat="1" applyFont="1" applyFill="1" applyBorder="1" applyAlignment="1" applyProtection="1">
      <protection hidden="1"/>
    </xf>
    <xf numFmtId="0" fontId="12" fillId="0" borderId="0" xfId="1" applyNumberFormat="1" applyFont="1" applyFill="1" applyBorder="1" applyAlignment="1" applyProtection="1"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71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63" xfId="1" applyNumberFormat="1" applyFont="1" applyFill="1" applyBorder="1" applyAlignment="1" applyProtection="1">
      <alignment horizontal="left" vertical="center" wrapText="1"/>
      <protection hidden="1"/>
    </xf>
    <xf numFmtId="2" fontId="7" fillId="0" borderId="14" xfId="1" applyNumberFormat="1" applyFont="1" applyFill="1" applyBorder="1" applyAlignment="1" applyProtection="1">
      <alignment horizontal="right" vertical="center"/>
      <protection hidden="1"/>
    </xf>
    <xf numFmtId="171" fontId="14" fillId="0" borderId="48" xfId="1" applyNumberFormat="1" applyFont="1" applyFill="1" applyBorder="1" applyAlignment="1" applyProtection="1">
      <alignment horizontal="left" vertical="center" wrapText="1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8" fontId="7" fillId="0" borderId="17" xfId="1" applyNumberFormat="1" applyFont="1" applyFill="1" applyBorder="1" applyAlignment="1" applyProtection="1">
      <alignment horizontal="center" vertical="center"/>
      <protection hidden="1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71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49" fontId="11" fillId="0" borderId="2" xfId="3" applyNumberFormat="1" applyFont="1" applyFill="1" applyBorder="1" applyAlignment="1" applyProtection="1">
      <alignment horizontal="center" vertical="top"/>
    </xf>
    <xf numFmtId="49" fontId="11" fillId="0" borderId="14" xfId="3" applyNumberFormat="1" applyFont="1" applyFill="1" applyBorder="1" applyAlignment="1" applyProtection="1">
      <alignment horizontal="center" vertical="top"/>
    </xf>
    <xf numFmtId="49" fontId="11" fillId="6" borderId="14" xfId="3" applyNumberFormat="1" applyFont="1" applyFill="1" applyBorder="1" applyAlignment="1" applyProtection="1">
      <alignment vertical="top"/>
    </xf>
    <xf numFmtId="49" fontId="11" fillId="6" borderId="34" xfId="3" applyNumberFormat="1" applyFont="1" applyFill="1" applyBorder="1" applyAlignment="1" applyProtection="1">
      <alignment horizontal="center" vertical="top"/>
    </xf>
    <xf numFmtId="49" fontId="11" fillId="0" borderId="34" xfId="3" applyNumberFormat="1" applyFont="1" applyFill="1" applyBorder="1" applyAlignment="1" applyProtection="1">
      <alignment horizontal="center" vertical="top"/>
    </xf>
    <xf numFmtId="49" fontId="11" fillId="0" borderId="68" xfId="3" applyNumberFormat="1" applyFont="1" applyFill="1" applyBorder="1" applyAlignment="1" applyProtection="1">
      <alignment horizontal="center" vertical="top"/>
    </xf>
    <xf numFmtId="0" fontId="30" fillId="0" borderId="1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70" fontId="14" fillId="0" borderId="18" xfId="1" applyNumberFormat="1" applyFont="1" applyFill="1" applyBorder="1" applyAlignment="1" applyProtection="1">
      <alignment horizontal="left" vertical="center" wrapText="1"/>
      <protection hidden="1"/>
    </xf>
    <xf numFmtId="170" fontId="14" fillId="0" borderId="8" xfId="1" applyNumberFormat="1" applyFont="1" applyFill="1" applyBorder="1" applyAlignment="1" applyProtection="1">
      <alignment horizontal="left" vertical="center" wrapText="1"/>
      <protection hidden="1"/>
    </xf>
    <xf numFmtId="170" fontId="14" fillId="0" borderId="9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70" fontId="14" fillId="0" borderId="15" xfId="1" applyNumberFormat="1" applyFont="1" applyFill="1" applyBorder="1" applyAlignment="1" applyProtection="1">
      <alignment horizontal="left" vertical="center" wrapText="1"/>
      <protection hidden="1"/>
    </xf>
    <xf numFmtId="166" fontId="13" fillId="0" borderId="14" xfId="1" applyNumberFormat="1" applyFont="1" applyFill="1" applyBorder="1" applyAlignment="1" applyProtection="1">
      <alignment horizontal="center" vertical="center"/>
      <protection hidden="1"/>
    </xf>
    <xf numFmtId="173" fontId="14" fillId="0" borderId="14" xfId="1" applyNumberFormat="1" applyFont="1" applyFill="1" applyBorder="1" applyAlignment="1" applyProtection="1">
      <alignment horizontal="right" vertical="center"/>
      <protection hidden="1"/>
    </xf>
    <xf numFmtId="170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49" fontId="0" fillId="0" borderId="51" xfId="3" applyNumberFormat="1" applyFont="1" applyFill="1" applyBorder="1" applyAlignment="1" applyProtection="1">
      <alignment horizontal="center" vertical="center"/>
    </xf>
    <xf numFmtId="0" fontId="30" fillId="0" borderId="56" xfId="0" applyFont="1" applyBorder="1" applyAlignment="1">
      <alignment horizontal="center" vertical="center" wrapText="1"/>
    </xf>
    <xf numFmtId="0" fontId="30" fillId="0" borderId="56" xfId="0" applyFont="1" applyBorder="1" applyAlignment="1">
      <alignment vertical="center" wrapText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7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70" fontId="14" fillId="0" borderId="18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8" fontId="7" fillId="0" borderId="17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wrapText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71" fontId="7" fillId="0" borderId="48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4" fontId="7" fillId="3" borderId="20" xfId="1" applyNumberFormat="1" applyFont="1" applyFill="1" applyBorder="1" applyAlignment="1" applyProtection="1">
      <alignment horizontal="center" vertical="center"/>
      <protection hidden="1"/>
    </xf>
    <xf numFmtId="49" fontId="7" fillId="3" borderId="17" xfId="1" applyNumberFormat="1" applyFont="1" applyFill="1" applyBorder="1" applyAlignment="1" applyProtection="1">
      <alignment horizontal="right" vertical="center"/>
      <protection hidden="1"/>
    </xf>
    <xf numFmtId="49" fontId="7" fillId="3" borderId="33" xfId="1" applyNumberFormat="1" applyFont="1" applyFill="1" applyBorder="1" applyAlignment="1" applyProtection="1">
      <alignment horizontal="right" vertical="center"/>
      <protection hidden="1"/>
    </xf>
    <xf numFmtId="49" fontId="8" fillId="0" borderId="9" xfId="1" applyNumberFormat="1" applyFont="1" applyFill="1" applyBorder="1" applyAlignment="1" applyProtection="1">
      <alignment horizontal="right" vertical="center"/>
      <protection hidden="1"/>
    </xf>
    <xf numFmtId="49" fontId="8" fillId="0" borderId="7" xfId="1" applyNumberFormat="1" applyFont="1" applyFill="1" applyBorder="1" applyAlignment="1" applyProtection="1">
      <alignment horizontal="right" vertical="center"/>
      <protection hidden="1"/>
    </xf>
    <xf numFmtId="49" fontId="14" fillId="0" borderId="17" xfId="1" applyNumberFormat="1" applyFont="1" applyFill="1" applyBorder="1" applyAlignment="1" applyProtection="1">
      <alignment horizontal="right" vertical="center"/>
      <protection hidden="1"/>
    </xf>
    <xf numFmtId="49" fontId="14" fillId="0" borderId="33" xfId="1" applyNumberFormat="1" applyFont="1" applyFill="1" applyBorder="1" applyAlignment="1" applyProtection="1">
      <alignment horizontal="right" vertical="center"/>
      <protection hidden="1"/>
    </xf>
    <xf numFmtId="49" fontId="7" fillId="0" borderId="17" xfId="1" applyNumberFormat="1" applyFont="1" applyFill="1" applyBorder="1" applyAlignment="1" applyProtection="1">
      <alignment horizontal="right" vertical="center"/>
      <protection hidden="1"/>
    </xf>
    <xf numFmtId="49" fontId="7" fillId="0" borderId="33" xfId="1" applyNumberFormat="1" applyFont="1" applyFill="1" applyBorder="1" applyAlignment="1" applyProtection="1">
      <alignment horizontal="right" vertical="center"/>
      <protection hidden="1"/>
    </xf>
    <xf numFmtId="4" fontId="6" fillId="3" borderId="13" xfId="1" applyNumberFormat="1" applyFont="1" applyFill="1" applyBorder="1" applyAlignment="1" applyProtection="1">
      <alignment horizontal="center" vertical="center"/>
      <protection hidden="1"/>
    </xf>
    <xf numFmtId="49" fontId="7" fillId="3" borderId="18" xfId="1" applyNumberFormat="1" applyFont="1" applyFill="1" applyBorder="1" applyAlignment="1" applyProtection="1">
      <alignment horizontal="center" vertical="center"/>
      <protection hidden="1"/>
    </xf>
    <xf numFmtId="49" fontId="4" fillId="5" borderId="24" xfId="1" applyNumberFormat="1" applyFont="1" applyFill="1" applyBorder="1" applyAlignment="1" applyProtection="1">
      <alignment horizontal="right"/>
      <protection hidden="1"/>
    </xf>
    <xf numFmtId="49" fontId="7" fillId="4" borderId="12" xfId="1" applyNumberFormat="1" applyFont="1" applyFill="1" applyBorder="1" applyAlignment="1" applyProtection="1">
      <alignment horizontal="right" vertical="center"/>
      <protection hidden="1"/>
    </xf>
    <xf numFmtId="49" fontId="7" fillId="4" borderId="34" xfId="1" applyNumberFormat="1" applyFont="1" applyFill="1" applyBorder="1" applyAlignment="1" applyProtection="1">
      <alignment horizontal="right" vertical="center"/>
      <protection hidden="1"/>
    </xf>
    <xf numFmtId="49" fontId="4" fillId="5" borderId="25" xfId="1" applyNumberFormat="1" applyFont="1" applyFill="1" applyBorder="1" applyAlignment="1" applyProtection="1">
      <alignment horizontal="right"/>
      <protection hidden="1"/>
    </xf>
    <xf numFmtId="49" fontId="13" fillId="5" borderId="51" xfId="1" applyNumberFormat="1" applyFont="1" applyFill="1" applyBorder="1" applyAlignment="1" applyProtection="1">
      <alignment horizontal="right"/>
      <protection hidden="1"/>
    </xf>
    <xf numFmtId="49" fontId="13" fillId="5" borderId="52" xfId="1" applyNumberFormat="1" applyFont="1" applyFill="1" applyBorder="1" applyAlignment="1" applyProtection="1">
      <alignment horizontal="right"/>
      <protection hidden="1"/>
    </xf>
    <xf numFmtId="49" fontId="8" fillId="5" borderId="24" xfId="1" applyNumberFormat="1" applyFont="1" applyFill="1" applyBorder="1" applyAlignment="1" applyProtection="1">
      <alignment horizontal="right"/>
      <protection hidden="1"/>
    </xf>
    <xf numFmtId="0" fontId="1" fillId="0" borderId="14" xfId="1" applyBorder="1"/>
    <xf numFmtId="49" fontId="7" fillId="0" borderId="18" xfId="1" applyNumberFormat="1" applyFont="1" applyFill="1" applyBorder="1" applyAlignment="1" applyProtection="1">
      <alignment horizontal="center" vertical="center"/>
      <protection hidden="1"/>
    </xf>
    <xf numFmtId="49" fontId="8" fillId="4" borderId="9" xfId="1" applyNumberFormat="1" applyFont="1" applyFill="1" applyBorder="1" applyAlignment="1" applyProtection="1">
      <alignment horizontal="right" vertical="center"/>
      <protection hidden="1"/>
    </xf>
    <xf numFmtId="49" fontId="8" fillId="4" borderId="7" xfId="1" applyNumberFormat="1" applyFont="1" applyFill="1" applyBorder="1" applyAlignment="1" applyProtection="1">
      <alignment horizontal="right" vertical="center"/>
      <protection hidden="1"/>
    </xf>
    <xf numFmtId="49" fontId="7" fillId="4" borderId="17" xfId="1" applyNumberFormat="1" applyFont="1" applyFill="1" applyBorder="1" applyAlignment="1" applyProtection="1">
      <alignment horizontal="right" vertical="center"/>
      <protection hidden="1"/>
    </xf>
    <xf numFmtId="49" fontId="7" fillId="4" borderId="33" xfId="1" applyNumberFormat="1" applyFont="1" applyFill="1" applyBorder="1" applyAlignment="1" applyProtection="1">
      <alignment horizontal="right" vertical="center"/>
      <protection hidden="1"/>
    </xf>
    <xf numFmtId="49" fontId="8" fillId="4" borderId="64" xfId="1" applyNumberFormat="1" applyFont="1" applyFill="1" applyBorder="1" applyAlignment="1" applyProtection="1">
      <alignment horizontal="right"/>
      <protection hidden="1"/>
    </xf>
    <xf numFmtId="0" fontId="1" fillId="4" borderId="0" xfId="1" applyFill="1" applyAlignment="1"/>
    <xf numFmtId="49" fontId="8" fillId="4" borderId="52" xfId="1" applyNumberFormat="1" applyFont="1" applyFill="1" applyBorder="1" applyAlignment="1" applyProtection="1">
      <alignment horizontal="right"/>
      <protection hidden="1"/>
    </xf>
    <xf numFmtId="0" fontId="6" fillId="0" borderId="0" xfId="25" applyFont="1" applyFill="1" applyProtection="1"/>
    <xf numFmtId="0" fontId="6" fillId="0" borderId="0" xfId="25" applyFont="1" applyFill="1" applyAlignment="1" applyProtection="1"/>
    <xf numFmtId="0" fontId="6" fillId="0" borderId="0" xfId="25" applyFont="1" applyFill="1" applyAlignment="1" applyProtection="1">
      <alignment wrapText="1"/>
    </xf>
    <xf numFmtId="174" fontId="6" fillId="0" borderId="0" xfId="26" applyNumberFormat="1" applyFont="1" applyFill="1" applyProtection="1"/>
    <xf numFmtId="0" fontId="6" fillId="0" borderId="0" xfId="25" applyFont="1"/>
    <xf numFmtId="0" fontId="25" fillId="0" borderId="70" xfId="25" applyFont="1" applyBorder="1" applyAlignment="1">
      <alignment horizontal="center" vertical="center" wrapText="1"/>
    </xf>
    <xf numFmtId="0" fontId="25" fillId="0" borderId="71" xfId="25" applyFont="1" applyBorder="1" applyAlignment="1">
      <alignment horizontal="center" vertical="center" wrapText="1"/>
    </xf>
    <xf numFmtId="0" fontId="26" fillId="8" borderId="46" xfId="25" applyFont="1" applyFill="1" applyBorder="1" applyAlignment="1">
      <alignment horizontal="center" vertical="center" wrapText="1"/>
    </xf>
    <xf numFmtId="0" fontId="26" fillId="8" borderId="14" xfId="25" applyFont="1" applyFill="1" applyBorder="1" applyAlignment="1">
      <alignment horizontal="left" vertical="center" wrapText="1"/>
    </xf>
    <xf numFmtId="0" fontId="26" fillId="8" borderId="14" xfId="25" applyFont="1" applyFill="1" applyBorder="1" applyAlignment="1">
      <alignment horizontal="left" vertical="top" wrapText="1"/>
    </xf>
    <xf numFmtId="164" fontId="26" fillId="8" borderId="14" xfId="25" applyNumberFormat="1" applyFont="1" applyFill="1" applyBorder="1" applyAlignment="1">
      <alignment horizontal="center" wrapText="1"/>
    </xf>
    <xf numFmtId="164" fontId="26" fillId="8" borderId="34" xfId="25" applyNumberFormat="1" applyFont="1" applyFill="1" applyBorder="1" applyAlignment="1">
      <alignment horizontal="center" wrapText="1"/>
    </xf>
    <xf numFmtId="0" fontId="25" fillId="8" borderId="46" xfId="25" applyFont="1" applyFill="1" applyBorder="1" applyAlignment="1">
      <alignment horizontal="center" vertical="center" wrapText="1"/>
    </xf>
    <xf numFmtId="0" fontId="27" fillId="8" borderId="14" xfId="25" applyFont="1" applyFill="1" applyBorder="1" applyAlignment="1">
      <alignment horizontal="left" vertical="top" wrapText="1"/>
    </xf>
    <xf numFmtId="0" fontId="25" fillId="0" borderId="46" xfId="25" applyFont="1" applyFill="1" applyBorder="1" applyAlignment="1">
      <alignment horizontal="center" vertical="center" wrapText="1"/>
    </xf>
    <xf numFmtId="0" fontId="25" fillId="0" borderId="14" xfId="25" applyFont="1" applyFill="1" applyBorder="1" applyAlignment="1">
      <alignment horizontal="left" vertical="top" wrapText="1"/>
    </xf>
    <xf numFmtId="164" fontId="25" fillId="0" borderId="14" xfId="25" applyNumberFormat="1" applyFont="1" applyFill="1" applyBorder="1" applyAlignment="1">
      <alignment horizontal="center" wrapText="1"/>
    </xf>
    <xf numFmtId="0" fontId="6" fillId="0" borderId="14" xfId="2" applyFont="1" applyFill="1" applyBorder="1" applyAlignment="1">
      <alignment vertical="top" wrapText="1"/>
    </xf>
    <xf numFmtId="0" fontId="25" fillId="8" borderId="14" xfId="25" applyFont="1" applyFill="1" applyBorder="1" applyAlignment="1">
      <alignment horizontal="left" vertical="top" wrapText="1"/>
    </xf>
    <xf numFmtId="164" fontId="25" fillId="8" borderId="14" xfId="25" applyNumberFormat="1" applyFont="1" applyFill="1" applyBorder="1" applyAlignment="1">
      <alignment horizontal="center" wrapText="1"/>
    </xf>
    <xf numFmtId="49" fontId="6" fillId="0" borderId="46" xfId="25" applyNumberFormat="1" applyFont="1" applyFill="1" applyBorder="1" applyAlignment="1" applyProtection="1">
      <alignment horizontal="center"/>
    </xf>
    <xf numFmtId="0" fontId="6" fillId="0" borderId="14" xfId="25" applyFont="1" applyFill="1" applyBorder="1" applyAlignment="1">
      <alignment horizontal="left" vertical="top" wrapText="1"/>
    </xf>
    <xf numFmtId="0" fontId="4" fillId="8" borderId="14" xfId="2" applyFont="1" applyFill="1" applyBorder="1" applyAlignment="1">
      <alignment vertical="top" wrapText="1"/>
    </xf>
    <xf numFmtId="0" fontId="6" fillId="8" borderId="14" xfId="2" applyFont="1" applyFill="1" applyBorder="1" applyAlignment="1">
      <alignment vertical="top" wrapText="1"/>
    </xf>
    <xf numFmtId="164" fontId="25" fillId="8" borderId="34" xfId="25" applyNumberFormat="1" applyFont="1" applyFill="1" applyBorder="1" applyAlignment="1">
      <alignment horizontal="center" wrapText="1"/>
    </xf>
    <xf numFmtId="176" fontId="25" fillId="8" borderId="34" xfId="25" applyNumberFormat="1" applyFont="1" applyFill="1" applyBorder="1" applyAlignment="1">
      <alignment horizontal="center" wrapText="1"/>
    </xf>
    <xf numFmtId="0" fontId="6" fillId="0" borderId="46" xfId="25" applyFont="1" applyFill="1" applyBorder="1" applyAlignment="1">
      <alignment horizontal="center" vertical="center" wrapText="1"/>
    </xf>
    <xf numFmtId="164" fontId="6" fillId="0" borderId="14" xfId="25" applyNumberFormat="1" applyFont="1" applyFill="1" applyBorder="1" applyAlignment="1">
      <alignment horizontal="center" wrapText="1"/>
    </xf>
    <xf numFmtId="49" fontId="25" fillId="8" borderId="46" xfId="25" applyNumberFormat="1" applyFont="1" applyFill="1" applyBorder="1" applyAlignment="1">
      <alignment horizontal="center" vertical="center" wrapText="1"/>
    </xf>
    <xf numFmtId="49" fontId="25" fillId="0" borderId="46" xfId="25" applyNumberFormat="1" applyFont="1" applyFill="1" applyBorder="1" applyAlignment="1">
      <alignment horizontal="center" vertical="center" wrapText="1"/>
    </xf>
    <xf numFmtId="0" fontId="40" fillId="0" borderId="14" xfId="2" applyFont="1" applyFill="1" applyBorder="1" applyAlignment="1">
      <alignment vertical="top" wrapText="1"/>
    </xf>
    <xf numFmtId="0" fontId="41" fillId="8" borderId="46" xfId="25" applyFont="1" applyFill="1" applyBorder="1" applyAlignment="1">
      <alignment horizontal="center" vertical="center" wrapText="1"/>
    </xf>
    <xf numFmtId="0" fontId="41" fillId="8" borderId="14" xfId="25" applyFont="1" applyFill="1" applyBorder="1" applyAlignment="1">
      <alignment horizontal="left" vertical="top" wrapText="1"/>
    </xf>
    <xf numFmtId="0" fontId="42" fillId="0" borderId="0" xfId="0" applyFont="1" applyBorder="1" applyAlignment="1">
      <alignment wrapText="1"/>
    </xf>
    <xf numFmtId="49" fontId="6" fillId="0" borderId="46" xfId="25" applyNumberFormat="1" applyFont="1" applyFill="1" applyBorder="1" applyAlignment="1">
      <alignment horizontal="center" vertical="center" wrapText="1"/>
    </xf>
    <xf numFmtId="164" fontId="41" fillId="8" borderId="14" xfId="25" applyNumberFormat="1" applyFont="1" applyFill="1" applyBorder="1" applyAlignment="1">
      <alignment horizontal="center" wrapText="1"/>
    </xf>
    <xf numFmtId="164" fontId="41" fillId="8" borderId="34" xfId="25" applyNumberFormat="1" applyFont="1" applyFill="1" applyBorder="1" applyAlignment="1">
      <alignment horizontal="center" wrapText="1"/>
    </xf>
    <xf numFmtId="0" fontId="25" fillId="0" borderId="46" xfId="25" applyFont="1" applyBorder="1" applyAlignment="1">
      <alignment horizontal="center" vertical="center" wrapText="1"/>
    </xf>
    <xf numFmtId="0" fontId="25" fillId="0" borderId="14" xfId="25" applyFont="1" applyBorder="1" applyAlignment="1">
      <alignment horizontal="left" vertical="top" wrapText="1"/>
    </xf>
    <xf numFmtId="164" fontId="25" fillId="0" borderId="14" xfId="25" applyNumberFormat="1" applyFont="1" applyBorder="1" applyAlignment="1">
      <alignment horizontal="center" wrapText="1"/>
    </xf>
    <xf numFmtId="0" fontId="26" fillId="8" borderId="14" xfId="25" applyFont="1" applyFill="1" applyBorder="1" applyAlignment="1">
      <alignment horizontal="center" wrapText="1"/>
    </xf>
    <xf numFmtId="0" fontId="26" fillId="8" borderId="34" xfId="25" applyFont="1" applyFill="1" applyBorder="1" applyAlignment="1">
      <alignment horizontal="center" wrapText="1"/>
    </xf>
    <xf numFmtId="0" fontId="6" fillId="8" borderId="46" xfId="25" applyFont="1" applyFill="1" applyBorder="1" applyAlignment="1">
      <alignment horizontal="center" vertical="center" wrapText="1"/>
    </xf>
    <xf numFmtId="49" fontId="26" fillId="8" borderId="14" xfId="25" applyNumberFormat="1" applyFont="1" applyFill="1" applyBorder="1" applyAlignment="1">
      <alignment horizontal="center" wrapText="1"/>
    </xf>
    <xf numFmtId="49" fontId="26" fillId="8" borderId="14" xfId="25" applyNumberFormat="1" applyFont="1" applyFill="1" applyBorder="1" applyAlignment="1">
      <alignment horizontal="right" vertical="center" wrapText="1"/>
    </xf>
    <xf numFmtId="49" fontId="26" fillId="8" borderId="34" xfId="25" applyNumberFormat="1" applyFont="1" applyFill="1" applyBorder="1" applyAlignment="1">
      <alignment horizontal="right" vertical="center" wrapText="1"/>
    </xf>
    <xf numFmtId="49" fontId="26" fillId="8" borderId="14" xfId="25" applyNumberFormat="1" applyFont="1" applyFill="1" applyBorder="1" applyAlignment="1">
      <alignment horizontal="right" wrapText="1"/>
    </xf>
    <xf numFmtId="49" fontId="26" fillId="8" borderId="34" xfId="25" applyNumberFormat="1" applyFont="1" applyFill="1" applyBorder="1" applyAlignment="1">
      <alignment horizontal="right" wrapText="1"/>
    </xf>
    <xf numFmtId="164" fontId="25" fillId="8" borderId="14" xfId="25" applyNumberFormat="1" applyFont="1" applyFill="1" applyBorder="1" applyAlignment="1">
      <alignment horizontal="right" wrapText="1"/>
    </xf>
    <xf numFmtId="0" fontId="25" fillId="8" borderId="14" xfId="25" applyFont="1" applyFill="1" applyBorder="1" applyAlignment="1">
      <alignment horizontal="right" wrapText="1"/>
    </xf>
    <xf numFmtId="0" fontId="25" fillId="8" borderId="34" xfId="25" applyFont="1" applyFill="1" applyBorder="1" applyAlignment="1">
      <alignment horizontal="right" wrapText="1"/>
    </xf>
    <xf numFmtId="49" fontId="25" fillId="8" borderId="14" xfId="25" applyNumberFormat="1" applyFont="1" applyFill="1" applyBorder="1" applyAlignment="1">
      <alignment horizontal="center" wrapText="1"/>
    </xf>
    <xf numFmtId="49" fontId="25" fillId="0" borderId="14" xfId="25" applyNumberFormat="1" applyFont="1" applyFill="1" applyBorder="1" applyAlignment="1">
      <alignment horizontal="center" wrapText="1"/>
    </xf>
    <xf numFmtId="49" fontId="25" fillId="8" borderId="14" xfId="25" applyNumberFormat="1" applyFont="1" applyFill="1" applyBorder="1" applyAlignment="1">
      <alignment horizontal="right" wrapText="1"/>
    </xf>
    <xf numFmtId="49" fontId="25" fillId="8" borderId="34" xfId="25" applyNumberFormat="1" applyFont="1" applyFill="1" applyBorder="1" applyAlignment="1">
      <alignment horizontal="right" wrapText="1"/>
    </xf>
    <xf numFmtId="49" fontId="25" fillId="0" borderId="14" xfId="25" applyNumberFormat="1" applyFont="1" applyFill="1" applyBorder="1" applyAlignment="1">
      <alignment horizontal="right" wrapText="1"/>
    </xf>
    <xf numFmtId="174" fontId="6" fillId="0" borderId="0" xfId="26" applyNumberFormat="1" applyFont="1" applyFill="1" applyAlignment="1" applyProtection="1">
      <alignment horizontal="right"/>
      <protection locked="0"/>
    </xf>
    <xf numFmtId="0" fontId="33" fillId="0" borderId="0" xfId="0" applyFont="1"/>
    <xf numFmtId="0" fontId="33" fillId="0" borderId="14" xfId="0" applyFont="1" applyBorder="1"/>
    <xf numFmtId="0" fontId="33" fillId="0" borderId="14" xfId="0" applyFont="1" applyBorder="1" applyAlignment="1">
      <alignment wrapText="1"/>
    </xf>
    <xf numFmtId="0" fontId="6" fillId="0" borderId="0" xfId="0" applyFont="1" applyAlignment="1"/>
    <xf numFmtId="0" fontId="6" fillId="0" borderId="0" xfId="0" quotePrefix="1" applyFont="1" applyAlignment="1"/>
    <xf numFmtId="0" fontId="0" fillId="0" borderId="0" xfId="0" applyFont="1"/>
    <xf numFmtId="0" fontId="22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wrapText="1"/>
    </xf>
    <xf numFmtId="168" fontId="6" fillId="0" borderId="14" xfId="0" applyNumberFormat="1" applyFont="1" applyBorder="1" applyAlignment="1">
      <alignment horizontal="center" vertical="center" wrapText="1"/>
    </xf>
    <xf numFmtId="169" fontId="6" fillId="0" borderId="14" xfId="0" applyNumberFormat="1" applyFont="1" applyBorder="1" applyAlignment="1">
      <alignment horizontal="center" vertical="center" wrapText="1"/>
    </xf>
    <xf numFmtId="166" fontId="6" fillId="0" borderId="14" xfId="0" applyNumberFormat="1" applyFont="1" applyBorder="1" applyAlignment="1">
      <alignment horizontal="center" vertical="center" wrapText="1"/>
    </xf>
    <xf numFmtId="177" fontId="6" fillId="0" borderId="14" xfId="0" applyNumberFormat="1" applyFont="1" applyBorder="1" applyAlignment="1">
      <alignment horizontal="center" vertical="center" wrapText="1"/>
    </xf>
    <xf numFmtId="0" fontId="4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5" fillId="0" borderId="21" xfId="0" applyFont="1" applyBorder="1" applyAlignment="1">
      <alignment horizontal="center" vertical="top" wrapText="1"/>
    </xf>
    <xf numFmtId="0" fontId="44" fillId="0" borderId="21" xfId="0" applyFont="1" applyBorder="1" applyAlignment="1">
      <alignment horizontal="center" vertical="top" wrapText="1"/>
    </xf>
    <xf numFmtId="49" fontId="35" fillId="0" borderId="38" xfId="0" applyNumberFormat="1" applyFont="1" applyBorder="1" applyAlignment="1">
      <alignment vertical="top"/>
    </xf>
    <xf numFmtId="0" fontId="35" fillId="0" borderId="72" xfId="0" applyFont="1" applyBorder="1" applyAlignment="1">
      <alignment vertical="top" wrapText="1"/>
    </xf>
    <xf numFmtId="178" fontId="35" fillId="0" borderId="72" xfId="0" applyNumberFormat="1" applyFont="1" applyBorder="1" applyAlignment="1">
      <alignment horizontal="right" vertical="top" wrapText="1"/>
    </xf>
    <xf numFmtId="49" fontId="35" fillId="0" borderId="56" xfId="0" applyNumberFormat="1" applyFont="1" applyBorder="1" applyAlignment="1">
      <alignment vertical="top"/>
    </xf>
    <xf numFmtId="0" fontId="35" fillId="0" borderId="69" xfId="0" applyFont="1" applyBorder="1" applyAlignment="1">
      <alignment vertical="top" wrapText="1"/>
    </xf>
    <xf numFmtId="178" fontId="35" fillId="0" borderId="69" xfId="0" applyNumberFormat="1" applyFont="1" applyBorder="1" applyAlignment="1">
      <alignment horizontal="right" vertical="top" wrapText="1"/>
    </xf>
    <xf numFmtId="49" fontId="44" fillId="0" borderId="56" xfId="0" applyNumberFormat="1" applyFont="1" applyBorder="1" applyAlignment="1">
      <alignment vertical="top"/>
    </xf>
    <xf numFmtId="178" fontId="39" fillId="0" borderId="69" xfId="0" applyNumberFormat="1" applyFont="1" applyBorder="1" applyAlignment="1">
      <alignment vertical="top" wrapText="1"/>
    </xf>
    <xf numFmtId="178" fontId="39" fillId="9" borderId="69" xfId="0" applyNumberFormat="1" applyFont="1" applyFill="1" applyBorder="1" applyAlignment="1">
      <alignment vertical="top" wrapText="1"/>
    </xf>
    <xf numFmtId="178" fontId="35" fillId="9" borderId="69" xfId="0" applyNumberFormat="1" applyFont="1" applyFill="1" applyBorder="1" applyAlignment="1">
      <alignment horizontal="right" vertical="top" wrapText="1"/>
    </xf>
    <xf numFmtId="0" fontId="11" fillId="0" borderId="0" xfId="0" applyFont="1"/>
    <xf numFmtId="0" fontId="45" fillId="0" borderId="0" xfId="0" applyFont="1" applyBorder="1" applyAlignment="1">
      <alignment horizontal="right" vertical="top" wrapText="1"/>
    </xf>
    <xf numFmtId="0" fontId="45" fillId="0" borderId="0" xfId="0" applyFont="1" applyAlignment="1">
      <alignment horizontal="right"/>
    </xf>
    <xf numFmtId="0" fontId="45" fillId="0" borderId="0" xfId="0" applyFont="1" applyAlignment="1">
      <alignment horizontal="justify"/>
    </xf>
    <xf numFmtId="0" fontId="46" fillId="0" borderId="0" xfId="0" applyFont="1" applyAlignment="1">
      <alignment horizontal="center" vertical="center" wrapText="1"/>
    </xf>
    <xf numFmtId="0" fontId="33" fillId="0" borderId="0" xfId="0" applyFont="1" applyAlignment="1">
      <alignment horizontal="justify"/>
    </xf>
    <xf numFmtId="0" fontId="46" fillId="0" borderId="0" xfId="0" applyFont="1" applyAlignment="1">
      <alignment horizontal="justify"/>
    </xf>
    <xf numFmtId="0" fontId="46" fillId="0" borderId="0" xfId="0" applyFont="1"/>
    <xf numFmtId="0" fontId="48" fillId="0" borderId="0" xfId="27" applyAlignment="1" applyProtection="1">
      <alignment horizontal="justify"/>
    </xf>
    <xf numFmtId="0" fontId="35" fillId="0" borderId="0" xfId="0" applyFont="1" applyAlignment="1">
      <alignment horizontal="justify"/>
    </xf>
    <xf numFmtId="0" fontId="35" fillId="0" borderId="0" xfId="0" applyFont="1" applyAlignment="1">
      <alignment horizontal="left" indent="15"/>
    </xf>
    <xf numFmtId="0" fontId="30" fillId="0" borderId="0" xfId="0" applyFont="1" applyAlignment="1">
      <alignment horizontal="justify"/>
    </xf>
    <xf numFmtId="168" fontId="7" fillId="0" borderId="17" xfId="1" applyNumberFormat="1" applyFont="1" applyFill="1" applyBorder="1" applyAlignment="1" applyProtection="1">
      <alignment horizontal="center" vertical="center"/>
      <protection hidden="1"/>
    </xf>
    <xf numFmtId="0" fontId="30" fillId="0" borderId="21" xfId="0" applyFont="1" applyBorder="1" applyAlignment="1">
      <alignment vertical="center" wrapText="1"/>
    </xf>
    <xf numFmtId="0" fontId="30" fillId="0" borderId="19" xfId="0" applyFont="1" applyBorder="1" applyAlignment="1">
      <alignment vertical="center" wrapText="1"/>
    </xf>
    <xf numFmtId="0" fontId="30" fillId="0" borderId="56" xfId="0" applyFont="1" applyBorder="1" applyAlignment="1">
      <alignment vertical="center" wrapText="1"/>
    </xf>
    <xf numFmtId="0" fontId="30" fillId="0" borderId="21" xfId="0" applyFont="1" applyBorder="1" applyAlignment="1">
      <alignment horizontal="justify" vertical="center" wrapText="1"/>
    </xf>
    <xf numFmtId="0" fontId="30" fillId="0" borderId="19" xfId="0" applyFont="1" applyBorder="1" applyAlignment="1">
      <alignment horizontal="justify" vertical="center" wrapText="1"/>
    </xf>
    <xf numFmtId="0" fontId="30" fillId="0" borderId="56" xfId="0" applyFont="1" applyBorder="1" applyAlignment="1">
      <alignment horizontal="justify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72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56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56" xfId="0" applyFont="1" applyBorder="1" applyAlignment="1">
      <alignment horizontal="center" vertical="center" wrapText="1"/>
    </xf>
    <xf numFmtId="0" fontId="6" fillId="0" borderId="0" xfId="23" applyFont="1" applyFill="1" applyAlignment="1" applyProtection="1">
      <alignment horizontal="center"/>
    </xf>
    <xf numFmtId="0" fontId="6" fillId="0" borderId="0" xfId="23" applyFont="1" applyFill="1" applyAlignment="1" applyProtection="1">
      <alignment horizontal="center" wrapText="1"/>
    </xf>
    <xf numFmtId="0" fontId="7" fillId="0" borderId="0" xfId="2" applyFont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wrapText="1"/>
    </xf>
    <xf numFmtId="0" fontId="0" fillId="0" borderId="19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6" fillId="0" borderId="0" xfId="23" applyFont="1" applyFill="1" applyAlignment="1" applyProtection="1">
      <alignment horizontal="center" vertical="center"/>
      <protection locked="0"/>
    </xf>
    <xf numFmtId="0" fontId="6" fillId="0" borderId="0" xfId="23" applyFont="1" applyFill="1" applyAlignment="1" applyProtection="1">
      <alignment horizontal="center" vertical="center"/>
    </xf>
    <xf numFmtId="174" fontId="11" fillId="0" borderId="0" xfId="3" applyNumberFormat="1" applyFont="1" applyFill="1" applyBorder="1" applyAlignment="1" applyProtection="1">
      <alignment horizontal="left" vertical="center" wrapText="1"/>
    </xf>
    <xf numFmtId="0" fontId="7" fillId="0" borderId="0" xfId="2" applyFont="1" applyFill="1" applyAlignment="1" applyProtection="1">
      <alignment horizontal="center"/>
    </xf>
    <xf numFmtId="0" fontId="37" fillId="0" borderId="0" xfId="1" applyNumberFormat="1" applyFont="1" applyFill="1" applyAlignment="1" applyProtection="1">
      <alignment horizontal="center" wrapText="1"/>
      <protection hidden="1"/>
    </xf>
    <xf numFmtId="168" fontId="7" fillId="0" borderId="12" xfId="1" applyNumberFormat="1" applyFont="1" applyFill="1" applyBorder="1" applyAlignment="1" applyProtection="1">
      <alignment horizontal="center" vertical="center"/>
      <protection hidden="1"/>
    </xf>
    <xf numFmtId="168" fontId="7" fillId="0" borderId="13" xfId="1" applyNumberFormat="1" applyFont="1" applyFill="1" applyBorder="1" applyAlignment="1" applyProtection="1">
      <alignment horizontal="center" vertical="center"/>
      <protection hidden="1"/>
    </xf>
    <xf numFmtId="168" fontId="7" fillId="0" borderId="20" xfId="1" applyNumberFormat="1" applyFont="1" applyFill="1" applyBorder="1" applyAlignment="1" applyProtection="1">
      <alignment horizontal="center" vertical="center"/>
      <protection hidden="1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8" fontId="7" fillId="0" borderId="17" xfId="1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66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2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70" fontId="14" fillId="0" borderId="14" xfId="1" applyNumberFormat="1" applyFont="1" applyFill="1" applyBorder="1" applyAlignment="1" applyProtection="1">
      <alignment horizontal="left" vertical="center" wrapText="1"/>
      <protection hidden="1"/>
    </xf>
    <xf numFmtId="170" fontId="14" fillId="0" borderId="18" xfId="1" applyNumberFormat="1" applyFont="1" applyFill="1" applyBorder="1" applyAlignment="1" applyProtection="1">
      <alignment horizontal="left" vertical="center" wrapText="1"/>
      <protection hidden="1"/>
    </xf>
    <xf numFmtId="170" fontId="14" fillId="0" borderId="17" xfId="1" applyNumberFormat="1" applyFont="1" applyFill="1" applyBorder="1" applyAlignment="1" applyProtection="1">
      <alignment horizontal="left" vertical="center" wrapText="1"/>
      <protection hidden="1"/>
    </xf>
    <xf numFmtId="170" fontId="14" fillId="0" borderId="8" xfId="1" applyNumberFormat="1" applyFont="1" applyFill="1" applyBorder="1" applyAlignment="1" applyProtection="1">
      <alignment horizontal="left" vertical="center" wrapText="1"/>
      <protection hidden="1"/>
    </xf>
    <xf numFmtId="170" fontId="14" fillId="0" borderId="9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4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8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8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9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8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7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9" xfId="1" applyNumberFormat="1" applyFont="1" applyFill="1" applyBorder="1" applyAlignment="1" applyProtection="1">
      <alignment horizontal="left" vertical="center" wrapText="1"/>
      <protection hidden="1"/>
    </xf>
    <xf numFmtId="168" fontId="8" fillId="0" borderId="12" xfId="1" applyNumberFormat="1" applyFont="1" applyFill="1" applyBorder="1" applyAlignment="1" applyProtection="1">
      <alignment horizontal="center" vertical="center"/>
      <protection hidden="1"/>
    </xf>
    <xf numFmtId="168" fontId="8" fillId="0" borderId="13" xfId="1" applyNumberFormat="1" applyFont="1" applyFill="1" applyBorder="1" applyAlignment="1" applyProtection="1">
      <alignment horizontal="center" vertical="center"/>
      <protection hidden="1"/>
    </xf>
    <xf numFmtId="168" fontId="8" fillId="0" borderId="20" xfId="1" applyNumberFormat="1" applyFont="1" applyFill="1" applyBorder="1" applyAlignment="1" applyProtection="1">
      <alignment horizontal="center" vertical="center"/>
      <protection hidden="1"/>
    </xf>
    <xf numFmtId="0" fontId="11" fillId="0" borderId="2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1" xfId="1" applyNumberFormat="1" applyFont="1" applyFill="1" applyBorder="1" applyAlignment="1" applyProtection="1">
      <alignment horizontal="center" vertical="center"/>
      <protection hidden="1"/>
    </xf>
    <xf numFmtId="166" fontId="9" fillId="0" borderId="26" xfId="1" applyNumberFormat="1" applyFont="1" applyFill="1" applyBorder="1" applyAlignment="1" applyProtection="1">
      <alignment horizontal="left" vertical="center" wrapText="1"/>
      <protection hidden="1"/>
    </xf>
    <xf numFmtId="166" fontId="9" fillId="0" borderId="27" xfId="1" applyNumberFormat="1" applyFont="1" applyFill="1" applyBorder="1" applyAlignment="1" applyProtection="1">
      <alignment horizontal="left" vertical="center" wrapText="1"/>
      <protection hidden="1"/>
    </xf>
    <xf numFmtId="166" fontId="9" fillId="0" borderId="6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46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48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49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8" xfId="1" applyNumberFormat="1" applyFont="1" applyFill="1" applyBorder="1" applyAlignment="1" applyProtection="1">
      <alignment horizontal="center" vertical="center"/>
      <protection hidden="1"/>
    </xf>
    <xf numFmtId="166" fontId="8" fillId="0" borderId="17" xfId="1" applyNumberFormat="1" applyFont="1" applyFill="1" applyBorder="1" applyAlignment="1" applyProtection="1">
      <alignment horizontal="center" vertical="center"/>
      <protection hidden="1"/>
    </xf>
    <xf numFmtId="170" fontId="8" fillId="0" borderId="16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4" xfId="1" applyNumberFormat="1" applyFont="1" applyFill="1" applyBorder="1" applyAlignment="1" applyProtection="1">
      <alignment horizontal="center" vertical="center"/>
      <protection hidden="1"/>
    </xf>
    <xf numFmtId="166" fontId="8" fillId="0" borderId="12" xfId="1" applyNumberFormat="1" applyFont="1" applyFill="1" applyBorder="1" applyAlignment="1" applyProtection="1">
      <alignment horizontal="center" vertical="center"/>
      <protection hidden="1"/>
    </xf>
    <xf numFmtId="170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170" fontId="7" fillId="0" borderId="16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hidden="1"/>
    </xf>
    <xf numFmtId="166" fontId="7" fillId="0" borderId="12" xfId="1" applyNumberFormat="1" applyFont="1" applyFill="1" applyBorder="1" applyAlignment="1" applyProtection="1">
      <alignment horizontal="center" vertical="center"/>
      <protection hidden="1"/>
    </xf>
    <xf numFmtId="0" fontId="7" fillId="0" borderId="0" xfId="1" applyNumberFormat="1" applyFont="1" applyFill="1" applyAlignment="1" applyProtection="1">
      <alignment horizontal="center" wrapText="1"/>
      <protection hidden="1"/>
    </xf>
    <xf numFmtId="0" fontId="0" fillId="0" borderId="0" xfId="0" applyAlignment="1">
      <alignment wrapText="1"/>
    </xf>
    <xf numFmtId="0" fontId="11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21" xfId="1" applyNumberFormat="1" applyFont="1" applyFill="1" applyBorder="1" applyAlignment="1" applyProtection="1">
      <alignment horizontal="center" vertical="center"/>
      <protection hidden="1"/>
    </xf>
    <xf numFmtId="170" fontId="8" fillId="0" borderId="26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40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42" xfId="1" applyNumberFormat="1" applyFont="1" applyFill="1" applyBorder="1" applyAlignment="1" applyProtection="1">
      <alignment horizontal="center" vertical="center"/>
      <protection hidden="1"/>
    </xf>
    <xf numFmtId="166" fontId="8" fillId="0" borderId="41" xfId="1" applyNumberFormat="1" applyFont="1" applyFill="1" applyBorder="1" applyAlignment="1" applyProtection="1">
      <alignment horizontal="center" vertical="center"/>
      <protection hidden="1"/>
    </xf>
    <xf numFmtId="0" fontId="38" fillId="0" borderId="0" xfId="1" applyFont="1" applyAlignment="1">
      <alignment wrapText="1"/>
    </xf>
    <xf numFmtId="0" fontId="7" fillId="0" borderId="21" xfId="1" applyNumberFormat="1" applyFont="1" applyFill="1" applyBorder="1" applyAlignment="1" applyProtection="1">
      <alignment horizontal="center" vertical="center"/>
      <protection hidden="1"/>
    </xf>
    <xf numFmtId="170" fontId="8" fillId="0" borderId="29" xfId="1" applyNumberFormat="1" applyFont="1" applyFill="1" applyBorder="1" applyAlignment="1" applyProtection="1">
      <alignment horizontal="left" vertical="center" wrapText="1"/>
      <protection hidden="1"/>
    </xf>
    <xf numFmtId="170" fontId="8" fillId="0" borderId="28" xfId="1" applyNumberFormat="1" applyFont="1" applyFill="1" applyBorder="1" applyAlignment="1" applyProtection="1">
      <alignment horizontal="left" vertical="center" wrapText="1"/>
      <protection hidden="1"/>
    </xf>
    <xf numFmtId="170" fontId="9" fillId="0" borderId="14" xfId="1" applyNumberFormat="1" applyFont="1" applyFill="1" applyBorder="1" applyAlignment="1" applyProtection="1">
      <alignment horizontal="left" vertical="center" wrapText="1"/>
      <protection hidden="1"/>
    </xf>
    <xf numFmtId="170" fontId="9" fillId="0" borderId="18" xfId="1" applyNumberFormat="1" applyFont="1" applyFill="1" applyBorder="1" applyAlignment="1" applyProtection="1">
      <alignment horizontal="left" vertical="center" wrapText="1"/>
      <protection hidden="1"/>
    </xf>
    <xf numFmtId="170" fontId="9" fillId="0" borderId="8" xfId="1" applyNumberFormat="1" applyFont="1" applyFill="1" applyBorder="1" applyAlignment="1" applyProtection="1">
      <alignment horizontal="left" vertical="center" wrapText="1"/>
      <protection hidden="1"/>
    </xf>
    <xf numFmtId="170" fontId="9" fillId="0" borderId="9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4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48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169" fontId="8" fillId="0" borderId="61" xfId="1" applyNumberFormat="1" applyFont="1" applyFill="1" applyBorder="1" applyAlignment="1" applyProtection="1">
      <alignment horizontal="left" vertical="center" wrapText="1"/>
      <protection hidden="1"/>
    </xf>
    <xf numFmtId="169" fontId="8" fillId="0" borderId="60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46" xfId="1" applyNumberFormat="1" applyFont="1" applyFill="1" applyBorder="1" applyAlignment="1" applyProtection="1">
      <alignment horizontal="left" vertical="center" wrapText="1"/>
      <protection hidden="1"/>
    </xf>
    <xf numFmtId="169" fontId="8" fillId="0" borderId="58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61" xfId="1" applyNumberFormat="1" applyFont="1" applyFill="1" applyBorder="1" applyAlignment="1" applyProtection="1">
      <alignment horizontal="left" vertical="center" wrapText="1"/>
      <protection hidden="1"/>
    </xf>
    <xf numFmtId="169" fontId="7" fillId="0" borderId="60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49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14" xfId="1" applyNumberFormat="1" applyFont="1" applyFill="1" applyBorder="1" applyAlignment="1" applyProtection="1">
      <alignment horizontal="left" vertical="center" wrapText="1"/>
      <protection hidden="1"/>
    </xf>
    <xf numFmtId="171" fontId="7" fillId="0" borderId="50" xfId="1" applyNumberFormat="1" applyFont="1" applyFill="1" applyBorder="1" applyAlignment="1" applyProtection="1">
      <alignment horizontal="left" vertical="center" wrapText="1"/>
      <protection hidden="1"/>
    </xf>
    <xf numFmtId="169" fontId="18" fillId="0" borderId="61" xfId="1" applyNumberFormat="1" applyFont="1" applyFill="1" applyBorder="1" applyAlignment="1" applyProtection="1">
      <alignment horizontal="left" vertical="center" wrapText="1"/>
      <protection hidden="1"/>
    </xf>
    <xf numFmtId="169" fontId="18" fillId="0" borderId="60" xfId="1" applyNumberFormat="1" applyFont="1" applyFill="1" applyBorder="1" applyAlignment="1" applyProtection="1">
      <alignment horizontal="left" vertical="center" wrapText="1"/>
      <protection hidden="1"/>
    </xf>
    <xf numFmtId="0" fontId="1" fillId="0" borderId="0" xfId="1" applyNumberFormat="1" applyFont="1" applyFill="1" applyAlignment="1" applyProtection="1">
      <alignment horizontal="center" vertical="top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169" fontId="14" fillId="0" borderId="61" xfId="1" applyNumberFormat="1" applyFont="1" applyFill="1" applyBorder="1" applyAlignment="1" applyProtection="1">
      <alignment horizontal="left" vertical="center" wrapText="1"/>
      <protection hidden="1"/>
    </xf>
    <xf numFmtId="169" fontId="18" fillId="0" borderId="46" xfId="1" applyNumberFormat="1" applyFont="1" applyFill="1" applyBorder="1" applyAlignment="1" applyProtection="1">
      <alignment horizontal="left" vertical="center" wrapText="1"/>
      <protection hidden="1"/>
    </xf>
    <xf numFmtId="169" fontId="18" fillId="0" borderId="48" xfId="1" applyNumberFormat="1" applyFont="1" applyFill="1" applyBorder="1" applyAlignment="1" applyProtection="1">
      <alignment horizontal="left" vertical="center" wrapText="1"/>
      <protection hidden="1"/>
    </xf>
    <xf numFmtId="0" fontId="11" fillId="0" borderId="21" xfId="1" applyNumberFormat="1" applyFont="1" applyFill="1" applyBorder="1" applyAlignment="1" applyProtection="1">
      <alignment horizontal="center" vertical="center"/>
      <protection hidden="1"/>
    </xf>
    <xf numFmtId="169" fontId="8" fillId="0" borderId="14" xfId="1" applyNumberFormat="1" applyFont="1" applyFill="1" applyBorder="1" applyAlignment="1" applyProtection="1">
      <alignment horizontal="left" vertical="center" wrapText="1"/>
      <protection hidden="1"/>
    </xf>
    <xf numFmtId="169" fontId="8" fillId="0" borderId="46" xfId="1" applyNumberFormat="1" applyFont="1" applyFill="1" applyBorder="1" applyAlignment="1" applyProtection="1">
      <alignment horizontal="left" vertical="center" wrapText="1"/>
      <protection hidden="1"/>
    </xf>
    <xf numFmtId="0" fontId="7" fillId="0" borderId="54" xfId="2" applyFont="1" applyBorder="1" applyAlignment="1">
      <alignment horizontal="right"/>
    </xf>
    <xf numFmtId="0" fontId="7" fillId="0" borderId="14" xfId="2" applyFont="1" applyBorder="1" applyAlignment="1">
      <alignment horizontal="center" vertical="center" wrapText="1"/>
    </xf>
    <xf numFmtId="0" fontId="6" fillId="0" borderId="0" xfId="23" applyFont="1" applyFill="1" applyAlignment="1" applyProtection="1">
      <alignment horizontal="left"/>
    </xf>
    <xf numFmtId="0" fontId="6" fillId="0" borderId="0" xfId="23" applyFont="1" applyFill="1" applyAlignment="1" applyProtection="1">
      <alignment horizontal="left" wrapText="1"/>
    </xf>
    <xf numFmtId="0" fontId="7" fillId="0" borderId="0" xfId="2" applyFont="1" applyAlignment="1">
      <alignment horizontal="left" vertical="top" wrapText="1"/>
    </xf>
    <xf numFmtId="0" fontId="7" fillId="0" borderId="14" xfId="2" applyFont="1" applyBorder="1" applyAlignment="1">
      <alignment horizontal="center" vertical="top" wrapText="1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21" fillId="0" borderId="0" xfId="2" applyAlignment="1">
      <alignment horizontal="center"/>
    </xf>
    <xf numFmtId="0" fontId="6" fillId="0" borderId="0" xfId="25" applyFont="1" applyFill="1" applyAlignment="1" applyProtection="1">
      <alignment horizontal="center" wrapText="1"/>
    </xf>
    <xf numFmtId="0" fontId="6" fillId="0" borderId="0" xfId="25" applyFont="1" applyFill="1" applyAlignment="1" applyProtection="1">
      <alignment horizontal="center" vertical="center"/>
      <protection locked="0"/>
    </xf>
    <xf numFmtId="0" fontId="6" fillId="0" borderId="0" xfId="25" applyFont="1" applyFill="1" applyAlignment="1" applyProtection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9" fillId="0" borderId="0" xfId="0" applyFont="1" applyAlignment="1">
      <alignment horizontal="center"/>
    </xf>
  </cellXfs>
  <cellStyles count="28">
    <cellStyle name="Гиперссылка" xfId="27" builtinId="8"/>
    <cellStyle name="Обычный" xfId="0" builtinId="0"/>
    <cellStyle name="Обычный 2" xfId="1"/>
    <cellStyle name="Обычный 2 10" xfId="5"/>
    <cellStyle name="Обычный 2 11" xfId="6"/>
    <cellStyle name="Обычный 2 12" xfId="7"/>
    <cellStyle name="Обычный 2 13" xfId="8"/>
    <cellStyle name="Обычный 2 14" xfId="9"/>
    <cellStyle name="Обычный 2 15" xfId="10"/>
    <cellStyle name="Обычный 2 2" xfId="11"/>
    <cellStyle name="Обычный 2 2 2" xfId="12"/>
    <cellStyle name="Обычный 2 2 3" xfId="13"/>
    <cellStyle name="Обычный 2 3" xfId="14"/>
    <cellStyle name="Обычный 2 4" xfId="15"/>
    <cellStyle name="Обычный 2 5" xfId="16"/>
    <cellStyle name="Обычный 2 6" xfId="17"/>
    <cellStyle name="Обычный 2 7" xfId="18"/>
    <cellStyle name="Обычный 2 8" xfId="19"/>
    <cellStyle name="Обычный 2 9" xfId="20"/>
    <cellStyle name="Обычный 3" xfId="2"/>
    <cellStyle name="Обычный 3 2" xfId="21"/>
    <cellStyle name="Обычный 3 3" xfId="22"/>
    <cellStyle name="Обычный 8" xfId="23"/>
    <cellStyle name="Обычный 8 2" xfId="25"/>
    <cellStyle name="Обычный_источники" xfId="4"/>
    <cellStyle name="Финансовый 2" xfId="3"/>
    <cellStyle name="Финансовый 4" xfId="24"/>
    <cellStyle name="Финансовый 4 2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77;&#1076;&#1086;&#1084;&#1089;&#1090;&#1074;&#1077;&#1085;&#1085;&#1072;&#1103;%20&#1076;&#1083;&#1103;%20C&#1077;&#1083;&#1100;&#1089;&#1086;&#1074;&#1077;&#1090;&#1086;&#1074;_&#1051;&#1077;&#1085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70;&#1044;&#1046;&#1045;&#1058;%202021%20&#1089;&#1077;&#1083;&#1100;&#1089;&#1086;&#1074;&#1077;&#1090;&#1072;&#1084;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ы"/>
      <sheetName val="Доходы_НОВ"/>
      <sheetName val="функц. расходы_стар"/>
      <sheetName val="ведом_нов"/>
      <sheetName val="источники_стар"/>
      <sheetName val="временно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дминистраторы дох."/>
      <sheetName val="нарматив дох"/>
      <sheetName val="доходы1"/>
      <sheetName val="источники"/>
      <sheetName val="ведомств"/>
      <sheetName val="РЗ,ПР"/>
      <sheetName val="РзПр большая"/>
      <sheetName val="МБТ в сельсовет"/>
      <sheetName val="Прог_Непр"/>
      <sheetName val="инвестиции"/>
      <sheetName val="МБТ из сельсовета"/>
      <sheetName val="публичные нормативные обязатель"/>
      <sheetName val="приоритетные проекты"/>
      <sheetName val="прогр замств"/>
      <sheetName val="муниц гарант"/>
      <sheetName val="минимальный бюджет"/>
      <sheetName val="Методики МБТ"/>
    </sheetNames>
    <sheetDataSet>
      <sheetData sheetId="0" refreshError="1"/>
      <sheetData sheetId="1" refreshError="1"/>
      <sheetData sheetId="2">
        <row r="97">
          <cell r="D97">
            <v>113</v>
          </cell>
        </row>
        <row r="99">
          <cell r="D99">
            <v>395</v>
          </cell>
        </row>
        <row r="104">
          <cell r="D104">
            <v>6452</v>
          </cell>
          <cell r="E104">
            <v>7081</v>
          </cell>
          <cell r="F104">
            <v>5586</v>
          </cell>
        </row>
        <row r="105">
          <cell r="D105">
            <v>83</v>
          </cell>
          <cell r="E105">
            <v>112</v>
          </cell>
          <cell r="F105">
            <v>114</v>
          </cell>
        </row>
        <row r="119">
          <cell r="D119">
            <v>263.64600000000002</v>
          </cell>
          <cell r="E119">
            <v>272.49599999999998</v>
          </cell>
          <cell r="F119">
            <v>282.08600000000001</v>
          </cell>
        </row>
        <row r="121">
          <cell r="D121">
            <v>23.5</v>
          </cell>
          <cell r="E121">
            <v>23.5</v>
          </cell>
          <cell r="F121">
            <v>23.5</v>
          </cell>
        </row>
        <row r="125">
          <cell r="D125">
            <v>329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orenstat.gks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"/>
  <sheetViews>
    <sheetView view="pageBreakPreview" zoomScaleSheetLayoutView="100" workbookViewId="0">
      <selection activeCell="A5" sqref="A5:C5"/>
    </sheetView>
  </sheetViews>
  <sheetFormatPr defaultRowHeight="12.75" x14ac:dyDescent="0.2"/>
  <cols>
    <col min="1" max="1" width="25" style="464" customWidth="1"/>
    <col min="2" max="2" width="59.28515625" style="407" customWidth="1"/>
    <col min="3" max="3" width="16.5703125" style="407" customWidth="1"/>
    <col min="4" max="4" width="5.42578125" style="407" customWidth="1"/>
    <col min="5" max="256" width="9.140625" style="407"/>
    <col min="257" max="257" width="25" style="407" customWidth="1"/>
    <col min="258" max="258" width="59.28515625" style="407" customWidth="1"/>
    <col min="259" max="259" width="16.5703125" style="407" customWidth="1"/>
    <col min="260" max="260" width="5.42578125" style="407" customWidth="1"/>
    <col min="261" max="512" width="9.140625" style="407"/>
    <col min="513" max="513" width="25" style="407" customWidth="1"/>
    <col min="514" max="514" width="59.28515625" style="407" customWidth="1"/>
    <col min="515" max="515" width="16.5703125" style="407" customWidth="1"/>
    <col min="516" max="516" width="5.42578125" style="407" customWidth="1"/>
    <col min="517" max="768" width="9.140625" style="407"/>
    <col min="769" max="769" width="25" style="407" customWidth="1"/>
    <col min="770" max="770" width="59.28515625" style="407" customWidth="1"/>
    <col min="771" max="771" width="16.5703125" style="407" customWidth="1"/>
    <col min="772" max="772" width="5.42578125" style="407" customWidth="1"/>
    <col min="773" max="1024" width="9.140625" style="407"/>
    <col min="1025" max="1025" width="25" style="407" customWidth="1"/>
    <col min="1026" max="1026" width="59.28515625" style="407" customWidth="1"/>
    <col min="1027" max="1027" width="16.5703125" style="407" customWidth="1"/>
    <col min="1028" max="1028" width="5.42578125" style="407" customWidth="1"/>
    <col min="1029" max="1280" width="9.140625" style="407"/>
    <col min="1281" max="1281" width="25" style="407" customWidth="1"/>
    <col min="1282" max="1282" width="59.28515625" style="407" customWidth="1"/>
    <col min="1283" max="1283" width="16.5703125" style="407" customWidth="1"/>
    <col min="1284" max="1284" width="5.42578125" style="407" customWidth="1"/>
    <col min="1285" max="1536" width="9.140625" style="407"/>
    <col min="1537" max="1537" width="25" style="407" customWidth="1"/>
    <col min="1538" max="1538" width="59.28515625" style="407" customWidth="1"/>
    <col min="1539" max="1539" width="16.5703125" style="407" customWidth="1"/>
    <col min="1540" max="1540" width="5.42578125" style="407" customWidth="1"/>
    <col min="1541" max="1792" width="9.140625" style="407"/>
    <col min="1793" max="1793" width="25" style="407" customWidth="1"/>
    <col min="1794" max="1794" width="59.28515625" style="407" customWidth="1"/>
    <col min="1795" max="1795" width="16.5703125" style="407" customWidth="1"/>
    <col min="1796" max="1796" width="5.42578125" style="407" customWidth="1"/>
    <col min="1797" max="2048" width="9.140625" style="407"/>
    <col min="2049" max="2049" width="25" style="407" customWidth="1"/>
    <col min="2050" max="2050" width="59.28515625" style="407" customWidth="1"/>
    <col min="2051" max="2051" width="16.5703125" style="407" customWidth="1"/>
    <col min="2052" max="2052" width="5.42578125" style="407" customWidth="1"/>
    <col min="2053" max="2304" width="9.140625" style="407"/>
    <col min="2305" max="2305" width="25" style="407" customWidth="1"/>
    <col min="2306" max="2306" width="59.28515625" style="407" customWidth="1"/>
    <col min="2307" max="2307" width="16.5703125" style="407" customWidth="1"/>
    <col min="2308" max="2308" width="5.42578125" style="407" customWidth="1"/>
    <col min="2309" max="2560" width="9.140625" style="407"/>
    <col min="2561" max="2561" width="25" style="407" customWidth="1"/>
    <col min="2562" max="2562" width="59.28515625" style="407" customWidth="1"/>
    <col min="2563" max="2563" width="16.5703125" style="407" customWidth="1"/>
    <col min="2564" max="2564" width="5.42578125" style="407" customWidth="1"/>
    <col min="2565" max="2816" width="9.140625" style="407"/>
    <col min="2817" max="2817" width="25" style="407" customWidth="1"/>
    <col min="2818" max="2818" width="59.28515625" style="407" customWidth="1"/>
    <col min="2819" max="2819" width="16.5703125" style="407" customWidth="1"/>
    <col min="2820" max="2820" width="5.42578125" style="407" customWidth="1"/>
    <col min="2821" max="3072" width="9.140625" style="407"/>
    <col min="3073" max="3073" width="25" style="407" customWidth="1"/>
    <col min="3074" max="3074" width="59.28515625" style="407" customWidth="1"/>
    <col min="3075" max="3075" width="16.5703125" style="407" customWidth="1"/>
    <col min="3076" max="3076" width="5.42578125" style="407" customWidth="1"/>
    <col min="3077" max="3328" width="9.140625" style="407"/>
    <col min="3329" max="3329" width="25" style="407" customWidth="1"/>
    <col min="3330" max="3330" width="59.28515625" style="407" customWidth="1"/>
    <col min="3331" max="3331" width="16.5703125" style="407" customWidth="1"/>
    <col min="3332" max="3332" width="5.42578125" style="407" customWidth="1"/>
    <col min="3333" max="3584" width="9.140625" style="407"/>
    <col min="3585" max="3585" width="25" style="407" customWidth="1"/>
    <col min="3586" max="3586" width="59.28515625" style="407" customWidth="1"/>
    <col min="3587" max="3587" width="16.5703125" style="407" customWidth="1"/>
    <col min="3588" max="3588" width="5.42578125" style="407" customWidth="1"/>
    <col min="3589" max="3840" width="9.140625" style="407"/>
    <col min="3841" max="3841" width="25" style="407" customWidth="1"/>
    <col min="3842" max="3842" width="59.28515625" style="407" customWidth="1"/>
    <col min="3843" max="3843" width="16.5703125" style="407" customWidth="1"/>
    <col min="3844" max="3844" width="5.42578125" style="407" customWidth="1"/>
    <col min="3845" max="4096" width="9.140625" style="407"/>
    <col min="4097" max="4097" width="25" style="407" customWidth="1"/>
    <col min="4098" max="4098" width="59.28515625" style="407" customWidth="1"/>
    <col min="4099" max="4099" width="16.5703125" style="407" customWidth="1"/>
    <col min="4100" max="4100" width="5.42578125" style="407" customWidth="1"/>
    <col min="4101" max="4352" width="9.140625" style="407"/>
    <col min="4353" max="4353" width="25" style="407" customWidth="1"/>
    <col min="4354" max="4354" width="59.28515625" style="407" customWidth="1"/>
    <col min="4355" max="4355" width="16.5703125" style="407" customWidth="1"/>
    <col min="4356" max="4356" width="5.42578125" style="407" customWidth="1"/>
    <col min="4357" max="4608" width="9.140625" style="407"/>
    <col min="4609" max="4609" width="25" style="407" customWidth="1"/>
    <col min="4610" max="4610" width="59.28515625" style="407" customWidth="1"/>
    <col min="4611" max="4611" width="16.5703125" style="407" customWidth="1"/>
    <col min="4612" max="4612" width="5.42578125" style="407" customWidth="1"/>
    <col min="4613" max="4864" width="9.140625" style="407"/>
    <col min="4865" max="4865" width="25" style="407" customWidth="1"/>
    <col min="4866" max="4866" width="59.28515625" style="407" customWidth="1"/>
    <col min="4867" max="4867" width="16.5703125" style="407" customWidth="1"/>
    <col min="4868" max="4868" width="5.42578125" style="407" customWidth="1"/>
    <col min="4869" max="5120" width="9.140625" style="407"/>
    <col min="5121" max="5121" width="25" style="407" customWidth="1"/>
    <col min="5122" max="5122" width="59.28515625" style="407" customWidth="1"/>
    <col min="5123" max="5123" width="16.5703125" style="407" customWidth="1"/>
    <col min="5124" max="5124" width="5.42578125" style="407" customWidth="1"/>
    <col min="5125" max="5376" width="9.140625" style="407"/>
    <col min="5377" max="5377" width="25" style="407" customWidth="1"/>
    <col min="5378" max="5378" width="59.28515625" style="407" customWidth="1"/>
    <col min="5379" max="5379" width="16.5703125" style="407" customWidth="1"/>
    <col min="5380" max="5380" width="5.42578125" style="407" customWidth="1"/>
    <col min="5381" max="5632" width="9.140625" style="407"/>
    <col min="5633" max="5633" width="25" style="407" customWidth="1"/>
    <col min="5634" max="5634" width="59.28515625" style="407" customWidth="1"/>
    <col min="5635" max="5635" width="16.5703125" style="407" customWidth="1"/>
    <col min="5636" max="5636" width="5.42578125" style="407" customWidth="1"/>
    <col min="5637" max="5888" width="9.140625" style="407"/>
    <col min="5889" max="5889" width="25" style="407" customWidth="1"/>
    <col min="5890" max="5890" width="59.28515625" style="407" customWidth="1"/>
    <col min="5891" max="5891" width="16.5703125" style="407" customWidth="1"/>
    <col min="5892" max="5892" width="5.42578125" style="407" customWidth="1"/>
    <col min="5893" max="6144" width="9.140625" style="407"/>
    <col min="6145" max="6145" width="25" style="407" customWidth="1"/>
    <col min="6146" max="6146" width="59.28515625" style="407" customWidth="1"/>
    <col min="6147" max="6147" width="16.5703125" style="407" customWidth="1"/>
    <col min="6148" max="6148" width="5.42578125" style="407" customWidth="1"/>
    <col min="6149" max="6400" width="9.140625" style="407"/>
    <col min="6401" max="6401" width="25" style="407" customWidth="1"/>
    <col min="6402" max="6402" width="59.28515625" style="407" customWidth="1"/>
    <col min="6403" max="6403" width="16.5703125" style="407" customWidth="1"/>
    <col min="6404" max="6404" width="5.42578125" style="407" customWidth="1"/>
    <col min="6405" max="6656" width="9.140625" style="407"/>
    <col min="6657" max="6657" width="25" style="407" customWidth="1"/>
    <col min="6658" max="6658" width="59.28515625" style="407" customWidth="1"/>
    <col min="6659" max="6659" width="16.5703125" style="407" customWidth="1"/>
    <col min="6660" max="6660" width="5.42578125" style="407" customWidth="1"/>
    <col min="6661" max="6912" width="9.140625" style="407"/>
    <col min="6913" max="6913" width="25" style="407" customWidth="1"/>
    <col min="6914" max="6914" width="59.28515625" style="407" customWidth="1"/>
    <col min="6915" max="6915" width="16.5703125" style="407" customWidth="1"/>
    <col min="6916" max="6916" width="5.42578125" style="407" customWidth="1"/>
    <col min="6917" max="7168" width="9.140625" style="407"/>
    <col min="7169" max="7169" width="25" style="407" customWidth="1"/>
    <col min="7170" max="7170" width="59.28515625" style="407" customWidth="1"/>
    <col min="7171" max="7171" width="16.5703125" style="407" customWidth="1"/>
    <col min="7172" max="7172" width="5.42578125" style="407" customWidth="1"/>
    <col min="7173" max="7424" width="9.140625" style="407"/>
    <col min="7425" max="7425" width="25" style="407" customWidth="1"/>
    <col min="7426" max="7426" width="59.28515625" style="407" customWidth="1"/>
    <col min="7427" max="7427" width="16.5703125" style="407" customWidth="1"/>
    <col min="7428" max="7428" width="5.42578125" style="407" customWidth="1"/>
    <col min="7429" max="7680" width="9.140625" style="407"/>
    <col min="7681" max="7681" width="25" style="407" customWidth="1"/>
    <col min="7682" max="7682" width="59.28515625" style="407" customWidth="1"/>
    <col min="7683" max="7683" width="16.5703125" style="407" customWidth="1"/>
    <col min="7684" max="7684" width="5.42578125" style="407" customWidth="1"/>
    <col min="7685" max="7936" width="9.140625" style="407"/>
    <col min="7937" max="7937" width="25" style="407" customWidth="1"/>
    <col min="7938" max="7938" width="59.28515625" style="407" customWidth="1"/>
    <col min="7939" max="7939" width="16.5703125" style="407" customWidth="1"/>
    <col min="7940" max="7940" width="5.42578125" style="407" customWidth="1"/>
    <col min="7941" max="8192" width="9.140625" style="407"/>
    <col min="8193" max="8193" width="25" style="407" customWidth="1"/>
    <col min="8194" max="8194" width="59.28515625" style="407" customWidth="1"/>
    <col min="8195" max="8195" width="16.5703125" style="407" customWidth="1"/>
    <col min="8196" max="8196" width="5.42578125" style="407" customWidth="1"/>
    <col min="8197" max="8448" width="9.140625" style="407"/>
    <col min="8449" max="8449" width="25" style="407" customWidth="1"/>
    <col min="8450" max="8450" width="59.28515625" style="407" customWidth="1"/>
    <col min="8451" max="8451" width="16.5703125" style="407" customWidth="1"/>
    <col min="8452" max="8452" width="5.42578125" style="407" customWidth="1"/>
    <col min="8453" max="8704" width="9.140625" style="407"/>
    <col min="8705" max="8705" width="25" style="407" customWidth="1"/>
    <col min="8706" max="8706" width="59.28515625" style="407" customWidth="1"/>
    <col min="8707" max="8707" width="16.5703125" style="407" customWidth="1"/>
    <col min="8708" max="8708" width="5.42578125" style="407" customWidth="1"/>
    <col min="8709" max="8960" width="9.140625" style="407"/>
    <col min="8961" max="8961" width="25" style="407" customWidth="1"/>
    <col min="8962" max="8962" width="59.28515625" style="407" customWidth="1"/>
    <col min="8963" max="8963" width="16.5703125" style="407" customWidth="1"/>
    <col min="8964" max="8964" width="5.42578125" style="407" customWidth="1"/>
    <col min="8965" max="9216" width="9.140625" style="407"/>
    <col min="9217" max="9217" width="25" style="407" customWidth="1"/>
    <col min="9218" max="9218" width="59.28515625" style="407" customWidth="1"/>
    <col min="9219" max="9219" width="16.5703125" style="407" customWidth="1"/>
    <col min="9220" max="9220" width="5.42578125" style="407" customWidth="1"/>
    <col min="9221" max="9472" width="9.140625" style="407"/>
    <col min="9473" max="9473" width="25" style="407" customWidth="1"/>
    <col min="9474" max="9474" width="59.28515625" style="407" customWidth="1"/>
    <col min="9475" max="9475" width="16.5703125" style="407" customWidth="1"/>
    <col min="9476" max="9476" width="5.42578125" style="407" customWidth="1"/>
    <col min="9477" max="9728" width="9.140625" style="407"/>
    <col min="9729" max="9729" width="25" style="407" customWidth="1"/>
    <col min="9730" max="9730" width="59.28515625" style="407" customWidth="1"/>
    <col min="9731" max="9731" width="16.5703125" style="407" customWidth="1"/>
    <col min="9732" max="9732" width="5.42578125" style="407" customWidth="1"/>
    <col min="9733" max="9984" width="9.140625" style="407"/>
    <col min="9985" max="9985" width="25" style="407" customWidth="1"/>
    <col min="9986" max="9986" width="59.28515625" style="407" customWidth="1"/>
    <col min="9987" max="9987" width="16.5703125" style="407" customWidth="1"/>
    <col min="9988" max="9988" width="5.42578125" style="407" customWidth="1"/>
    <col min="9989" max="10240" width="9.140625" style="407"/>
    <col min="10241" max="10241" width="25" style="407" customWidth="1"/>
    <col min="10242" max="10242" width="59.28515625" style="407" customWidth="1"/>
    <col min="10243" max="10243" width="16.5703125" style="407" customWidth="1"/>
    <col min="10244" max="10244" width="5.42578125" style="407" customWidth="1"/>
    <col min="10245" max="10496" width="9.140625" style="407"/>
    <col min="10497" max="10497" width="25" style="407" customWidth="1"/>
    <col min="10498" max="10498" width="59.28515625" style="407" customWidth="1"/>
    <col min="10499" max="10499" width="16.5703125" style="407" customWidth="1"/>
    <col min="10500" max="10500" width="5.42578125" style="407" customWidth="1"/>
    <col min="10501" max="10752" width="9.140625" style="407"/>
    <col min="10753" max="10753" width="25" style="407" customWidth="1"/>
    <col min="10754" max="10754" width="59.28515625" style="407" customWidth="1"/>
    <col min="10755" max="10755" width="16.5703125" style="407" customWidth="1"/>
    <col min="10756" max="10756" width="5.42578125" style="407" customWidth="1"/>
    <col min="10757" max="11008" width="9.140625" style="407"/>
    <col min="11009" max="11009" width="25" style="407" customWidth="1"/>
    <col min="11010" max="11010" width="59.28515625" style="407" customWidth="1"/>
    <col min="11011" max="11011" width="16.5703125" style="407" customWidth="1"/>
    <col min="11012" max="11012" width="5.42578125" style="407" customWidth="1"/>
    <col min="11013" max="11264" width="9.140625" style="407"/>
    <col min="11265" max="11265" width="25" style="407" customWidth="1"/>
    <col min="11266" max="11266" width="59.28515625" style="407" customWidth="1"/>
    <col min="11267" max="11267" width="16.5703125" style="407" customWidth="1"/>
    <col min="11268" max="11268" width="5.42578125" style="407" customWidth="1"/>
    <col min="11269" max="11520" width="9.140625" style="407"/>
    <col min="11521" max="11521" width="25" style="407" customWidth="1"/>
    <col min="11522" max="11522" width="59.28515625" style="407" customWidth="1"/>
    <col min="11523" max="11523" width="16.5703125" style="407" customWidth="1"/>
    <col min="11524" max="11524" width="5.42578125" style="407" customWidth="1"/>
    <col min="11525" max="11776" width="9.140625" style="407"/>
    <col min="11777" max="11777" width="25" style="407" customWidth="1"/>
    <col min="11778" max="11778" width="59.28515625" style="407" customWidth="1"/>
    <col min="11779" max="11779" width="16.5703125" style="407" customWidth="1"/>
    <col min="11780" max="11780" width="5.42578125" style="407" customWidth="1"/>
    <col min="11781" max="12032" width="9.140625" style="407"/>
    <col min="12033" max="12033" width="25" style="407" customWidth="1"/>
    <col min="12034" max="12034" width="59.28515625" style="407" customWidth="1"/>
    <col min="12035" max="12035" width="16.5703125" style="407" customWidth="1"/>
    <col min="12036" max="12036" width="5.42578125" style="407" customWidth="1"/>
    <col min="12037" max="12288" width="9.140625" style="407"/>
    <col min="12289" max="12289" width="25" style="407" customWidth="1"/>
    <col min="12290" max="12290" width="59.28515625" style="407" customWidth="1"/>
    <col min="12291" max="12291" width="16.5703125" style="407" customWidth="1"/>
    <col min="12292" max="12292" width="5.42578125" style="407" customWidth="1"/>
    <col min="12293" max="12544" width="9.140625" style="407"/>
    <col min="12545" max="12545" width="25" style="407" customWidth="1"/>
    <col min="12546" max="12546" width="59.28515625" style="407" customWidth="1"/>
    <col min="12547" max="12547" width="16.5703125" style="407" customWidth="1"/>
    <col min="12548" max="12548" width="5.42578125" style="407" customWidth="1"/>
    <col min="12549" max="12800" width="9.140625" style="407"/>
    <col min="12801" max="12801" width="25" style="407" customWidth="1"/>
    <col min="12802" max="12802" width="59.28515625" style="407" customWidth="1"/>
    <col min="12803" max="12803" width="16.5703125" style="407" customWidth="1"/>
    <col min="12804" max="12804" width="5.42578125" style="407" customWidth="1"/>
    <col min="12805" max="13056" width="9.140625" style="407"/>
    <col min="13057" max="13057" width="25" style="407" customWidth="1"/>
    <col min="13058" max="13058" width="59.28515625" style="407" customWidth="1"/>
    <col min="13059" max="13059" width="16.5703125" style="407" customWidth="1"/>
    <col min="13060" max="13060" width="5.42578125" style="407" customWidth="1"/>
    <col min="13061" max="13312" width="9.140625" style="407"/>
    <col min="13313" max="13313" width="25" style="407" customWidth="1"/>
    <col min="13314" max="13314" width="59.28515625" style="407" customWidth="1"/>
    <col min="13315" max="13315" width="16.5703125" style="407" customWidth="1"/>
    <col min="13316" max="13316" width="5.42578125" style="407" customWidth="1"/>
    <col min="13317" max="13568" width="9.140625" style="407"/>
    <col min="13569" max="13569" width="25" style="407" customWidth="1"/>
    <col min="13570" max="13570" width="59.28515625" style="407" customWidth="1"/>
    <col min="13571" max="13571" width="16.5703125" style="407" customWidth="1"/>
    <col min="13572" max="13572" width="5.42578125" style="407" customWidth="1"/>
    <col min="13573" max="13824" width="9.140625" style="407"/>
    <col min="13825" max="13825" width="25" style="407" customWidth="1"/>
    <col min="13826" max="13826" width="59.28515625" style="407" customWidth="1"/>
    <col min="13827" max="13827" width="16.5703125" style="407" customWidth="1"/>
    <col min="13828" max="13828" width="5.42578125" style="407" customWidth="1"/>
    <col min="13829" max="14080" width="9.140625" style="407"/>
    <col min="14081" max="14081" width="25" style="407" customWidth="1"/>
    <col min="14082" max="14082" width="59.28515625" style="407" customWidth="1"/>
    <col min="14083" max="14083" width="16.5703125" style="407" customWidth="1"/>
    <col min="14084" max="14084" width="5.42578125" style="407" customWidth="1"/>
    <col min="14085" max="14336" width="9.140625" style="407"/>
    <col min="14337" max="14337" width="25" style="407" customWidth="1"/>
    <col min="14338" max="14338" width="59.28515625" style="407" customWidth="1"/>
    <col min="14339" max="14339" width="16.5703125" style="407" customWidth="1"/>
    <col min="14340" max="14340" width="5.42578125" style="407" customWidth="1"/>
    <col min="14341" max="14592" width="9.140625" style="407"/>
    <col min="14593" max="14593" width="25" style="407" customWidth="1"/>
    <col min="14594" max="14594" width="59.28515625" style="407" customWidth="1"/>
    <col min="14595" max="14595" width="16.5703125" style="407" customWidth="1"/>
    <col min="14596" max="14596" width="5.42578125" style="407" customWidth="1"/>
    <col min="14597" max="14848" width="9.140625" style="407"/>
    <col min="14849" max="14849" width="25" style="407" customWidth="1"/>
    <col min="14850" max="14850" width="59.28515625" style="407" customWidth="1"/>
    <col min="14851" max="14851" width="16.5703125" style="407" customWidth="1"/>
    <col min="14852" max="14852" width="5.42578125" style="407" customWidth="1"/>
    <col min="14853" max="15104" width="9.140625" style="407"/>
    <col min="15105" max="15105" width="25" style="407" customWidth="1"/>
    <col min="15106" max="15106" width="59.28515625" style="407" customWidth="1"/>
    <col min="15107" max="15107" width="16.5703125" style="407" customWidth="1"/>
    <col min="15108" max="15108" width="5.42578125" style="407" customWidth="1"/>
    <col min="15109" max="15360" width="9.140625" style="407"/>
    <col min="15361" max="15361" width="25" style="407" customWidth="1"/>
    <col min="15362" max="15362" width="59.28515625" style="407" customWidth="1"/>
    <col min="15363" max="15363" width="16.5703125" style="407" customWidth="1"/>
    <col min="15364" max="15364" width="5.42578125" style="407" customWidth="1"/>
    <col min="15365" max="15616" width="9.140625" style="407"/>
    <col min="15617" max="15617" width="25" style="407" customWidth="1"/>
    <col min="15618" max="15618" width="59.28515625" style="407" customWidth="1"/>
    <col min="15619" max="15619" width="16.5703125" style="407" customWidth="1"/>
    <col min="15620" max="15620" width="5.42578125" style="407" customWidth="1"/>
    <col min="15621" max="15872" width="9.140625" style="407"/>
    <col min="15873" max="15873" width="25" style="407" customWidth="1"/>
    <col min="15874" max="15874" width="59.28515625" style="407" customWidth="1"/>
    <col min="15875" max="15875" width="16.5703125" style="407" customWidth="1"/>
    <col min="15876" max="15876" width="5.42578125" style="407" customWidth="1"/>
    <col min="15877" max="16128" width="9.140625" style="407"/>
    <col min="16129" max="16129" width="25" style="407" customWidth="1"/>
    <col min="16130" max="16130" width="59.28515625" style="407" customWidth="1"/>
    <col min="16131" max="16131" width="16.5703125" style="407" customWidth="1"/>
    <col min="16132" max="16132" width="5.42578125" style="407" customWidth="1"/>
    <col min="16133" max="16384" width="9.140625" style="407"/>
  </cols>
  <sheetData>
    <row r="1" spans="1:4" x14ac:dyDescent="0.2">
      <c r="B1" s="957" t="s">
        <v>793</v>
      </c>
      <c r="C1" s="957"/>
      <c r="D1" s="416"/>
    </row>
    <row r="2" spans="1:4" x14ac:dyDescent="0.2">
      <c r="B2" s="957" t="s">
        <v>448</v>
      </c>
      <c r="C2" s="957"/>
      <c r="D2" s="416"/>
    </row>
    <row r="3" spans="1:4" ht="12.75" customHeight="1" x14ac:dyDescent="0.2">
      <c r="B3" s="958" t="s">
        <v>489</v>
      </c>
      <c r="C3" s="958"/>
      <c r="D3" s="417"/>
    </row>
    <row r="4" spans="1:4" x14ac:dyDescent="0.2">
      <c r="B4" s="957" t="s">
        <v>621</v>
      </c>
      <c r="C4" s="957"/>
      <c r="D4" s="416"/>
    </row>
    <row r="5" spans="1:4" ht="66.75" customHeight="1" x14ac:dyDescent="0.3">
      <c r="A5" s="959" t="s">
        <v>622</v>
      </c>
      <c r="B5" s="959"/>
      <c r="C5" s="959"/>
      <c r="D5" s="465"/>
    </row>
    <row r="6" spans="1:4" ht="14.25" customHeight="1" x14ac:dyDescent="0.3">
      <c r="A6" s="466"/>
      <c r="B6" s="467"/>
      <c r="C6" s="467"/>
      <c r="D6" s="467"/>
    </row>
    <row r="7" spans="1:4" ht="15.75" x14ac:dyDescent="0.25">
      <c r="C7" s="475" t="s">
        <v>462</v>
      </c>
    </row>
    <row r="8" spans="1:4" ht="31.5" x14ac:dyDescent="0.2">
      <c r="A8" s="411" t="s">
        <v>463</v>
      </c>
      <c r="B8" s="419" t="s">
        <v>464</v>
      </c>
      <c r="C8" s="419" t="s">
        <v>465</v>
      </c>
    </row>
    <row r="9" spans="1:4" ht="16.5" thickBot="1" x14ac:dyDescent="0.25">
      <c r="A9" s="468">
        <v>1</v>
      </c>
      <c r="B9" s="468">
        <v>2</v>
      </c>
      <c r="C9" s="468">
        <v>3</v>
      </c>
    </row>
    <row r="10" spans="1:4" ht="16.5" customHeight="1" thickBot="1" x14ac:dyDescent="0.25">
      <c r="A10" s="946" t="s">
        <v>467</v>
      </c>
      <c r="B10" s="947"/>
      <c r="C10" s="948"/>
    </row>
    <row r="11" spans="1:4" ht="79.5" thickBot="1" x14ac:dyDescent="0.25">
      <c r="A11" s="502" t="s">
        <v>281</v>
      </c>
      <c r="B11" s="503" t="s">
        <v>282</v>
      </c>
      <c r="C11" s="504">
        <v>100</v>
      </c>
    </row>
    <row r="12" spans="1:4" ht="112.5" customHeight="1" x14ac:dyDescent="0.2">
      <c r="A12" s="943" t="s">
        <v>283</v>
      </c>
      <c r="B12" s="940" t="s">
        <v>284</v>
      </c>
      <c r="C12" s="955">
        <v>100</v>
      </c>
    </row>
    <row r="13" spans="1:4" ht="13.5" customHeight="1" thickBot="1" x14ac:dyDescent="0.25">
      <c r="A13" s="945"/>
      <c r="B13" s="942"/>
      <c r="C13" s="956"/>
    </row>
    <row r="14" spans="1:4" ht="49.5" customHeight="1" thickBot="1" x14ac:dyDescent="0.25">
      <c r="A14" s="788" t="s">
        <v>285</v>
      </c>
      <c r="B14" s="503" t="s">
        <v>468</v>
      </c>
      <c r="C14" s="504">
        <v>100</v>
      </c>
    </row>
    <row r="15" spans="1:4" ht="48" thickBot="1" x14ac:dyDescent="0.25">
      <c r="A15" s="505" t="s">
        <v>630</v>
      </c>
      <c r="B15" s="503" t="s">
        <v>631</v>
      </c>
      <c r="C15" s="504">
        <v>100</v>
      </c>
    </row>
    <row r="16" spans="1:4" ht="63" customHeight="1" thickBot="1" x14ac:dyDescent="0.25">
      <c r="A16" s="946" t="s">
        <v>469</v>
      </c>
      <c r="B16" s="947"/>
      <c r="C16" s="948"/>
    </row>
    <row r="17" spans="1:3" ht="46.5" customHeight="1" x14ac:dyDescent="0.2">
      <c r="A17" s="937" t="s">
        <v>541</v>
      </c>
      <c r="B17" s="940" t="s">
        <v>632</v>
      </c>
      <c r="C17" s="507"/>
    </row>
    <row r="18" spans="1:3" ht="15.75" x14ac:dyDescent="0.2">
      <c r="A18" s="938"/>
      <c r="B18" s="941"/>
      <c r="C18" s="507"/>
    </row>
    <row r="19" spans="1:3" ht="60" customHeight="1" thickBot="1" x14ac:dyDescent="0.25">
      <c r="A19" s="939"/>
      <c r="B19" s="942"/>
      <c r="C19" s="508">
        <v>100</v>
      </c>
    </row>
    <row r="20" spans="1:3" ht="68.25" customHeight="1" x14ac:dyDescent="0.2">
      <c r="A20" s="937" t="s">
        <v>542</v>
      </c>
      <c r="B20" s="940" t="s">
        <v>634</v>
      </c>
      <c r="C20" s="507"/>
    </row>
    <row r="21" spans="1:3" ht="15.75" x14ac:dyDescent="0.2">
      <c r="A21" s="938"/>
      <c r="B21" s="941"/>
      <c r="C21" s="507"/>
    </row>
    <row r="22" spans="1:3" ht="63.75" customHeight="1" thickBot="1" x14ac:dyDescent="0.25">
      <c r="A22" s="939"/>
      <c r="B22" s="942"/>
      <c r="C22" s="508">
        <v>100</v>
      </c>
    </row>
    <row r="23" spans="1:3" ht="126.75" thickBot="1" x14ac:dyDescent="0.25">
      <c r="A23" s="509" t="s">
        <v>543</v>
      </c>
      <c r="B23" s="503" t="s">
        <v>633</v>
      </c>
      <c r="C23" s="508">
        <v>100</v>
      </c>
    </row>
    <row r="24" spans="1:3" ht="45.75" customHeight="1" x14ac:dyDescent="0.2">
      <c r="A24" s="937" t="s">
        <v>544</v>
      </c>
      <c r="B24" s="952" t="s">
        <v>635</v>
      </c>
      <c r="C24" s="511"/>
    </row>
    <row r="25" spans="1:3" ht="18.75" x14ac:dyDescent="0.2">
      <c r="A25" s="938"/>
      <c r="B25" s="953"/>
      <c r="C25" s="512"/>
    </row>
    <row r="26" spans="1:3" ht="58.5" customHeight="1" thickBot="1" x14ac:dyDescent="0.25">
      <c r="A26" s="939"/>
      <c r="B26" s="954"/>
      <c r="C26" s="507">
        <v>100</v>
      </c>
    </row>
    <row r="27" spans="1:3" ht="16.5" thickBot="1" x14ac:dyDescent="0.25">
      <c r="A27" s="946" t="s">
        <v>470</v>
      </c>
      <c r="B27" s="947"/>
      <c r="C27" s="948"/>
    </row>
    <row r="28" spans="1:3" ht="16.5" thickBot="1" x14ac:dyDescent="0.25">
      <c r="A28" s="509" t="s">
        <v>303</v>
      </c>
      <c r="B28" s="503" t="s">
        <v>302</v>
      </c>
      <c r="C28" s="508">
        <v>100</v>
      </c>
    </row>
    <row r="29" spans="1:3" ht="19.5" thickBot="1" x14ac:dyDescent="0.25">
      <c r="A29" s="949" t="s">
        <v>471</v>
      </c>
      <c r="B29" s="950"/>
      <c r="C29" s="951"/>
    </row>
    <row r="30" spans="1:3" ht="33.75" customHeight="1" x14ac:dyDescent="0.2">
      <c r="A30" s="937" t="s">
        <v>310</v>
      </c>
      <c r="B30" s="940" t="s">
        <v>311</v>
      </c>
      <c r="C30" s="943">
        <v>100</v>
      </c>
    </row>
    <row r="31" spans="1:3" ht="13.5" thickBot="1" x14ac:dyDescent="0.25">
      <c r="A31" s="939"/>
      <c r="B31" s="942"/>
      <c r="C31" s="945"/>
    </row>
    <row r="32" spans="1:3" ht="18" customHeight="1" x14ac:dyDescent="0.2">
      <c r="A32" s="937" t="s">
        <v>316</v>
      </c>
      <c r="B32" s="940" t="s">
        <v>472</v>
      </c>
      <c r="C32" s="943">
        <v>100</v>
      </c>
    </row>
    <row r="33" spans="1:3" ht="13.5" thickBot="1" x14ac:dyDescent="0.25">
      <c r="A33" s="939"/>
      <c r="B33" s="942"/>
      <c r="C33" s="945"/>
    </row>
    <row r="34" spans="1:3" ht="21" customHeight="1" x14ac:dyDescent="0.2">
      <c r="A34" s="937" t="s">
        <v>320</v>
      </c>
      <c r="B34" s="940" t="s">
        <v>321</v>
      </c>
      <c r="C34" s="943">
        <v>100</v>
      </c>
    </row>
    <row r="35" spans="1:3" x14ac:dyDescent="0.2">
      <c r="A35" s="938"/>
      <c r="B35" s="941"/>
      <c r="C35" s="944"/>
    </row>
    <row r="36" spans="1:3" ht="13.5" thickBot="1" x14ac:dyDescent="0.25">
      <c r="A36" s="939"/>
      <c r="B36" s="942"/>
      <c r="C36" s="945"/>
    </row>
    <row r="37" spans="1:3" ht="16.5" thickBot="1" x14ac:dyDescent="0.25">
      <c r="A37" s="946" t="s">
        <v>473</v>
      </c>
      <c r="B37" s="947"/>
      <c r="C37" s="948"/>
    </row>
    <row r="38" spans="1:3" ht="79.5" thickBot="1" x14ac:dyDescent="0.25">
      <c r="A38" s="502" t="s">
        <v>326</v>
      </c>
      <c r="B38" s="503" t="s">
        <v>327</v>
      </c>
      <c r="C38" s="508">
        <v>100</v>
      </c>
    </row>
    <row r="39" spans="1:3" ht="31.5" customHeight="1" thickBot="1" x14ac:dyDescent="0.25">
      <c r="A39" s="946" t="s">
        <v>474</v>
      </c>
      <c r="B39" s="947"/>
      <c r="C39" s="948"/>
    </row>
    <row r="40" spans="1:3" ht="50.25" thickBot="1" x14ac:dyDescent="0.25">
      <c r="A40" s="502" t="s">
        <v>334</v>
      </c>
      <c r="B40" s="513" t="s">
        <v>475</v>
      </c>
      <c r="C40" s="508">
        <v>100</v>
      </c>
    </row>
    <row r="41" spans="1:3" ht="31.5" customHeight="1" thickBot="1" x14ac:dyDescent="0.25">
      <c r="A41" s="946" t="s">
        <v>476</v>
      </c>
      <c r="B41" s="947"/>
      <c r="C41" s="948"/>
    </row>
    <row r="42" spans="1:3" ht="79.5" thickBot="1" x14ac:dyDescent="0.25">
      <c r="A42" s="634" t="s">
        <v>342</v>
      </c>
      <c r="B42" s="645" t="s">
        <v>522</v>
      </c>
      <c r="C42" s="510">
        <v>100</v>
      </c>
    </row>
    <row r="43" spans="1:3" ht="36.75" customHeight="1" x14ac:dyDescent="0.2">
      <c r="A43" s="937" t="s">
        <v>346</v>
      </c>
      <c r="B43" s="940" t="s">
        <v>477</v>
      </c>
      <c r="C43" s="943">
        <v>100</v>
      </c>
    </row>
    <row r="44" spans="1:3" x14ac:dyDescent="0.2">
      <c r="A44" s="938"/>
      <c r="B44" s="941"/>
      <c r="C44" s="944"/>
    </row>
    <row r="45" spans="1:3" ht="13.5" thickBot="1" x14ac:dyDescent="0.25">
      <c r="A45" s="939"/>
      <c r="B45" s="942"/>
      <c r="C45" s="945"/>
    </row>
    <row r="46" spans="1:3" ht="34.5" customHeight="1" thickBot="1" x14ac:dyDescent="0.25">
      <c r="A46" s="789" t="s">
        <v>636</v>
      </c>
      <c r="B46" s="503" t="s">
        <v>637</v>
      </c>
      <c r="C46" s="508"/>
    </row>
    <row r="47" spans="1:3" ht="95.25" thickBot="1" x14ac:dyDescent="0.25">
      <c r="A47" s="789" t="s">
        <v>638</v>
      </c>
      <c r="B47" s="503" t="s">
        <v>639</v>
      </c>
      <c r="C47" s="508"/>
    </row>
    <row r="48" spans="1:3" ht="63.75" thickBot="1" x14ac:dyDescent="0.25">
      <c r="A48" s="514" t="s">
        <v>352</v>
      </c>
      <c r="B48" s="506" t="s">
        <v>353</v>
      </c>
      <c r="C48" s="515">
        <v>100</v>
      </c>
    </row>
    <row r="49" spans="1:3" ht="15.75" customHeight="1" x14ac:dyDescent="0.2">
      <c r="A49" s="960" t="s">
        <v>478</v>
      </c>
      <c r="B49" s="961"/>
      <c r="C49" s="962"/>
    </row>
    <row r="50" spans="1:3" ht="16.5" thickBot="1" x14ac:dyDescent="0.25">
      <c r="A50" s="963" t="s">
        <v>479</v>
      </c>
      <c r="B50" s="964"/>
      <c r="C50" s="965"/>
    </row>
    <row r="51" spans="1:3" ht="32.25" thickBot="1" x14ac:dyDescent="0.25">
      <c r="A51" s="516" t="s">
        <v>480</v>
      </c>
      <c r="B51" s="503" t="s">
        <v>481</v>
      </c>
      <c r="C51" s="508">
        <v>100</v>
      </c>
    </row>
    <row r="52" spans="1:3" ht="48" thickBot="1" x14ac:dyDescent="0.25">
      <c r="A52" s="516" t="s">
        <v>360</v>
      </c>
      <c r="B52" s="503" t="s">
        <v>361</v>
      </c>
      <c r="C52" s="508">
        <v>100</v>
      </c>
    </row>
    <row r="53" spans="1:3" ht="32.25" thickBot="1" x14ac:dyDescent="0.25">
      <c r="A53" s="517" t="s">
        <v>364</v>
      </c>
      <c r="B53" s="518" t="s">
        <v>365</v>
      </c>
      <c r="C53" s="515">
        <v>100</v>
      </c>
    </row>
    <row r="54" spans="1:3" ht="15.75" customHeight="1" x14ac:dyDescent="0.2">
      <c r="A54" s="960" t="s">
        <v>482</v>
      </c>
      <c r="B54" s="961"/>
      <c r="C54" s="962"/>
    </row>
    <row r="55" spans="1:3" ht="16.5" thickBot="1" x14ac:dyDescent="0.25">
      <c r="A55" s="963" t="s">
        <v>483</v>
      </c>
      <c r="B55" s="964"/>
      <c r="C55" s="965"/>
    </row>
    <row r="56" spans="1:3" ht="90.75" thickBot="1" x14ac:dyDescent="0.25">
      <c r="A56" s="505" t="s">
        <v>372</v>
      </c>
      <c r="B56" s="519" t="s">
        <v>484</v>
      </c>
      <c r="C56" s="515">
        <v>100</v>
      </c>
    </row>
    <row r="57" spans="1:3" x14ac:dyDescent="0.2">
      <c r="A57" s="943" t="s">
        <v>378</v>
      </c>
      <c r="B57" s="940" t="s">
        <v>379</v>
      </c>
      <c r="C57" s="943">
        <v>100</v>
      </c>
    </row>
    <row r="58" spans="1:3" x14ac:dyDescent="0.2">
      <c r="A58" s="944"/>
      <c r="B58" s="941"/>
      <c r="C58" s="967"/>
    </row>
    <row r="59" spans="1:3" ht="34.5" customHeight="1" thickBot="1" x14ac:dyDescent="0.25">
      <c r="A59" s="945"/>
      <c r="B59" s="942"/>
      <c r="C59" s="968"/>
    </row>
    <row r="60" spans="1:3" ht="16.5" thickBot="1" x14ac:dyDescent="0.25">
      <c r="A60" s="946" t="s">
        <v>485</v>
      </c>
      <c r="B60" s="947"/>
      <c r="C60" s="948"/>
    </row>
    <row r="61" spans="1:3" ht="48" thickBot="1" x14ac:dyDescent="0.25">
      <c r="A61" s="516" t="s">
        <v>384</v>
      </c>
      <c r="B61" s="503" t="s">
        <v>486</v>
      </c>
      <c r="C61" s="508">
        <v>100</v>
      </c>
    </row>
    <row r="62" spans="1:3" ht="16.5" thickBot="1" x14ac:dyDescent="0.25">
      <c r="A62" s="946" t="s">
        <v>487</v>
      </c>
      <c r="B62" s="947"/>
      <c r="C62" s="948"/>
    </row>
    <row r="63" spans="1:3" ht="63.75" thickBot="1" x14ac:dyDescent="0.25">
      <c r="A63" s="502" t="s">
        <v>640</v>
      </c>
      <c r="B63" s="503" t="s">
        <v>641</v>
      </c>
      <c r="C63" s="508">
        <v>100</v>
      </c>
    </row>
    <row r="64" spans="1:3" ht="95.25" thickBot="1" x14ac:dyDescent="0.25">
      <c r="A64" s="502" t="s">
        <v>642</v>
      </c>
      <c r="B64" s="503" t="s">
        <v>643</v>
      </c>
      <c r="C64" s="508">
        <v>100</v>
      </c>
    </row>
    <row r="65" spans="1:3" ht="95.25" thickBot="1" x14ac:dyDescent="0.25">
      <c r="A65" s="516" t="s">
        <v>644</v>
      </c>
      <c r="B65" s="503" t="s">
        <v>645</v>
      </c>
      <c r="C65" s="508">
        <v>100</v>
      </c>
    </row>
    <row r="66" spans="1:3" ht="16.5" thickBot="1" x14ac:dyDescent="0.25">
      <c r="A66" s="946" t="s">
        <v>488</v>
      </c>
      <c r="B66" s="947"/>
      <c r="C66" s="948"/>
    </row>
    <row r="67" spans="1:3" ht="32.25" thickBot="1" x14ac:dyDescent="0.25">
      <c r="A67" s="502" t="s">
        <v>396</v>
      </c>
      <c r="B67" s="503" t="s">
        <v>397</v>
      </c>
      <c r="C67" s="508">
        <v>100</v>
      </c>
    </row>
    <row r="68" spans="1:3" ht="32.25" thickBot="1" x14ac:dyDescent="0.25">
      <c r="A68" s="788" t="s">
        <v>400</v>
      </c>
      <c r="B68" s="503" t="s">
        <v>401</v>
      </c>
      <c r="C68" s="508">
        <v>100</v>
      </c>
    </row>
    <row r="69" spans="1:3" ht="32.25" thickBot="1" x14ac:dyDescent="0.25">
      <c r="A69" s="502" t="s">
        <v>646</v>
      </c>
      <c r="B69" s="503" t="s">
        <v>647</v>
      </c>
      <c r="C69" s="508">
        <v>100</v>
      </c>
    </row>
    <row r="70" spans="1:3" ht="34.5" customHeight="1" x14ac:dyDescent="0.25">
      <c r="A70" s="966" t="s">
        <v>466</v>
      </c>
      <c r="B70" s="966"/>
      <c r="C70" s="966"/>
    </row>
    <row r="71" spans="1:3" ht="47.25" x14ac:dyDescent="0.2">
      <c r="A71" s="469" t="s">
        <v>609</v>
      </c>
      <c r="B71" s="470" t="s">
        <v>449</v>
      </c>
      <c r="C71" s="468">
        <v>100</v>
      </c>
    </row>
    <row r="72" spans="1:3" ht="47.25" x14ac:dyDescent="0.2">
      <c r="A72" s="469" t="s">
        <v>610</v>
      </c>
      <c r="B72" s="470" t="s">
        <v>450</v>
      </c>
      <c r="C72" s="468">
        <v>100</v>
      </c>
    </row>
    <row r="73" spans="1:3" ht="31.5" x14ac:dyDescent="0.2">
      <c r="A73" s="469" t="s">
        <v>545</v>
      </c>
      <c r="B73" s="470" t="s">
        <v>538</v>
      </c>
      <c r="C73" s="468">
        <v>100</v>
      </c>
    </row>
    <row r="74" spans="1:3" ht="47.25" x14ac:dyDescent="0.2">
      <c r="A74" s="469" t="s">
        <v>546</v>
      </c>
      <c r="B74" s="470" t="s">
        <v>413</v>
      </c>
      <c r="C74" s="468">
        <v>100</v>
      </c>
    </row>
    <row r="75" spans="1:3" ht="63" customHeight="1" x14ac:dyDescent="0.2">
      <c r="A75" s="469" t="s">
        <v>601</v>
      </c>
      <c r="B75" s="470" t="s">
        <v>602</v>
      </c>
      <c r="C75" s="468">
        <v>100</v>
      </c>
    </row>
    <row r="76" spans="1:3" ht="22.5" customHeight="1" x14ac:dyDescent="0.2">
      <c r="A76" s="469" t="s">
        <v>547</v>
      </c>
      <c r="B76" s="470" t="s">
        <v>451</v>
      </c>
      <c r="C76" s="468">
        <v>100</v>
      </c>
    </row>
    <row r="77" spans="1:3" ht="48" customHeight="1" x14ac:dyDescent="0.2">
      <c r="A77" s="469" t="s">
        <v>592</v>
      </c>
      <c r="B77" s="470" t="s">
        <v>593</v>
      </c>
      <c r="C77" s="468">
        <v>100</v>
      </c>
    </row>
    <row r="78" spans="1:3" ht="22.5" customHeight="1" x14ac:dyDescent="0.2">
      <c r="A78" s="469" t="s">
        <v>553</v>
      </c>
      <c r="B78" s="470" t="s">
        <v>554</v>
      </c>
      <c r="C78" s="468"/>
    </row>
    <row r="79" spans="1:3" ht="50.25" customHeight="1" x14ac:dyDescent="0.2">
      <c r="A79" s="469" t="s">
        <v>548</v>
      </c>
      <c r="B79" s="470" t="s">
        <v>452</v>
      </c>
      <c r="C79" s="468">
        <v>100</v>
      </c>
    </row>
    <row r="80" spans="1:3" ht="63" x14ac:dyDescent="0.2">
      <c r="A80" s="469" t="s">
        <v>549</v>
      </c>
      <c r="B80" s="470" t="s">
        <v>648</v>
      </c>
      <c r="C80" s="468">
        <v>100</v>
      </c>
    </row>
    <row r="81" spans="1:3" ht="47.25" x14ac:dyDescent="0.2">
      <c r="A81" s="469" t="s">
        <v>550</v>
      </c>
      <c r="B81" s="470" t="s">
        <v>416</v>
      </c>
      <c r="C81" s="468">
        <v>100</v>
      </c>
    </row>
    <row r="82" spans="1:3" ht="21" customHeight="1" x14ac:dyDescent="0.2">
      <c r="A82" s="469" t="s">
        <v>551</v>
      </c>
      <c r="B82" s="470" t="s">
        <v>453</v>
      </c>
      <c r="C82" s="468">
        <v>100</v>
      </c>
    </row>
    <row r="83" spans="1:3" ht="78.75" x14ac:dyDescent="0.2">
      <c r="A83" s="471" t="s">
        <v>552</v>
      </c>
      <c r="B83" s="472" t="s">
        <v>454</v>
      </c>
      <c r="C83" s="468">
        <v>100</v>
      </c>
    </row>
    <row r="84" spans="1:3" ht="63" x14ac:dyDescent="0.2">
      <c r="A84" s="471" t="s">
        <v>556</v>
      </c>
      <c r="B84" s="472" t="s">
        <v>424</v>
      </c>
      <c r="C84" s="468">
        <v>100</v>
      </c>
    </row>
    <row r="85" spans="1:3" ht="31.5" x14ac:dyDescent="0.2">
      <c r="A85" s="471" t="s">
        <v>557</v>
      </c>
      <c r="B85" s="472" t="s">
        <v>426</v>
      </c>
      <c r="C85" s="468">
        <v>100</v>
      </c>
    </row>
    <row r="86" spans="1:3" ht="63" x14ac:dyDescent="0.2">
      <c r="A86" s="469" t="s">
        <v>558</v>
      </c>
      <c r="B86" s="470" t="s">
        <v>455</v>
      </c>
      <c r="C86" s="468">
        <v>100</v>
      </c>
    </row>
    <row r="87" spans="1:3" ht="63" x14ac:dyDescent="0.2">
      <c r="A87" s="469" t="s">
        <v>559</v>
      </c>
      <c r="B87" s="470" t="s">
        <v>456</v>
      </c>
      <c r="C87" s="468">
        <v>100</v>
      </c>
    </row>
    <row r="88" spans="1:3" ht="81" customHeight="1" x14ac:dyDescent="0.2">
      <c r="A88" s="469" t="s">
        <v>603</v>
      </c>
      <c r="B88" s="470" t="s">
        <v>604</v>
      </c>
      <c r="C88" s="468">
        <v>100</v>
      </c>
    </row>
    <row r="89" spans="1:3" ht="31.5" x14ac:dyDescent="0.2">
      <c r="A89" s="469" t="s">
        <v>566</v>
      </c>
      <c r="B89" s="470" t="s">
        <v>567</v>
      </c>
      <c r="C89" s="468">
        <v>100</v>
      </c>
    </row>
    <row r="90" spans="1:3" ht="94.5" x14ac:dyDescent="0.2">
      <c r="A90" s="469" t="s">
        <v>560</v>
      </c>
      <c r="B90" s="470" t="s">
        <v>523</v>
      </c>
      <c r="C90" s="468">
        <v>100</v>
      </c>
    </row>
    <row r="91" spans="1:3" ht="31.5" x14ac:dyDescent="0.2">
      <c r="A91" s="471" t="s">
        <v>562</v>
      </c>
      <c r="B91" s="472" t="s">
        <v>445</v>
      </c>
      <c r="C91" s="468">
        <v>100</v>
      </c>
    </row>
    <row r="92" spans="1:3" ht="47.25" x14ac:dyDescent="0.2">
      <c r="A92" s="473" t="s">
        <v>564</v>
      </c>
      <c r="B92" s="474" t="s">
        <v>458</v>
      </c>
      <c r="C92" s="468">
        <v>100</v>
      </c>
    </row>
    <row r="93" spans="1:3" ht="31.5" x14ac:dyDescent="0.2">
      <c r="A93" s="469" t="s">
        <v>565</v>
      </c>
      <c r="B93" s="474" t="s">
        <v>459</v>
      </c>
      <c r="C93" s="468">
        <v>100</v>
      </c>
    </row>
    <row r="94" spans="1:3" ht="63" x14ac:dyDescent="0.2">
      <c r="A94" s="473" t="s">
        <v>563</v>
      </c>
      <c r="B94" s="474" t="s">
        <v>460</v>
      </c>
      <c r="C94" s="468">
        <v>100</v>
      </c>
    </row>
    <row r="95" spans="1:3" ht="63" x14ac:dyDescent="0.2">
      <c r="A95" s="473" t="s">
        <v>568</v>
      </c>
      <c r="B95" s="474" t="s">
        <v>461</v>
      </c>
      <c r="C95" s="468">
        <v>100</v>
      </c>
    </row>
    <row r="96" spans="1:3" ht="31.5" x14ac:dyDescent="0.2">
      <c r="A96" s="471" t="s">
        <v>561</v>
      </c>
      <c r="B96" s="472" t="s">
        <v>457</v>
      </c>
      <c r="C96" s="468">
        <v>100</v>
      </c>
    </row>
  </sheetData>
  <mergeCells count="44">
    <mergeCell ref="A49:C49"/>
    <mergeCell ref="A50:C50"/>
    <mergeCell ref="A54:C54"/>
    <mergeCell ref="A55:C55"/>
    <mergeCell ref="A70:C70"/>
    <mergeCell ref="A60:C60"/>
    <mergeCell ref="A62:C62"/>
    <mergeCell ref="A66:C66"/>
    <mergeCell ref="A57:A59"/>
    <mergeCell ref="B57:B59"/>
    <mergeCell ref="C57:C59"/>
    <mergeCell ref="B1:C1"/>
    <mergeCell ref="B2:C2"/>
    <mergeCell ref="B3:C3"/>
    <mergeCell ref="B4:C4"/>
    <mergeCell ref="A5:C5"/>
    <mergeCell ref="A10:C10"/>
    <mergeCell ref="A12:A13"/>
    <mergeCell ref="B12:B13"/>
    <mergeCell ref="C12:C13"/>
    <mergeCell ref="A16:C16"/>
    <mergeCell ref="A17:A19"/>
    <mergeCell ref="B17:B19"/>
    <mergeCell ref="A20:A22"/>
    <mergeCell ref="B20:B22"/>
    <mergeCell ref="A24:A26"/>
    <mergeCell ref="B24:B26"/>
    <mergeCell ref="A27:C27"/>
    <mergeCell ref="A29:C29"/>
    <mergeCell ref="A30:A31"/>
    <mergeCell ref="B30:B31"/>
    <mergeCell ref="C30:C31"/>
    <mergeCell ref="A32:A33"/>
    <mergeCell ref="B32:B33"/>
    <mergeCell ref="C32:C33"/>
    <mergeCell ref="A34:A36"/>
    <mergeCell ref="B34:B36"/>
    <mergeCell ref="C34:C36"/>
    <mergeCell ref="A43:A45"/>
    <mergeCell ref="B43:B45"/>
    <mergeCell ref="C43:C45"/>
    <mergeCell ref="A37:C37"/>
    <mergeCell ref="A39:C39"/>
    <mergeCell ref="A41:C41"/>
  </mergeCells>
  <pageMargins left="0.17" right="0.17" top="0.25" bottom="0.18" header="0.16" footer="0.17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8"/>
  <sheetViews>
    <sheetView zoomScale="90" zoomScaleNormal="90" workbookViewId="0">
      <selection activeCell="E35" sqref="E35"/>
    </sheetView>
  </sheetViews>
  <sheetFormatPr defaultRowHeight="15" x14ac:dyDescent="0.25"/>
  <cols>
    <col min="1" max="1" width="0.42578125" customWidth="1"/>
    <col min="2" max="2" width="34" customWidth="1"/>
    <col min="3" max="3" width="49.140625" customWidth="1"/>
    <col min="4" max="4" width="16.28515625" customWidth="1"/>
    <col min="5" max="5" width="14.5703125" customWidth="1"/>
    <col min="6" max="6" width="14" customWidth="1"/>
  </cols>
  <sheetData>
    <row r="1" spans="2:6" x14ac:dyDescent="0.25">
      <c r="B1" s="836"/>
      <c r="C1" s="836"/>
      <c r="D1" s="837"/>
      <c r="E1" s="837" t="s">
        <v>790</v>
      </c>
      <c r="F1" s="837"/>
    </row>
    <row r="2" spans="2:6" x14ac:dyDescent="0.25">
      <c r="B2" s="836"/>
      <c r="C2" s="836"/>
      <c r="D2" s="837"/>
      <c r="E2" s="837" t="s">
        <v>183</v>
      </c>
      <c r="F2" s="837"/>
    </row>
    <row r="3" spans="2:6" ht="15" customHeight="1" x14ac:dyDescent="0.25">
      <c r="B3" s="836"/>
      <c r="C3" s="836"/>
      <c r="D3" s="838"/>
      <c r="E3" s="1068" t="s">
        <v>713</v>
      </c>
      <c r="F3" s="1068"/>
    </row>
    <row r="4" spans="2:6" x14ac:dyDescent="0.25">
      <c r="B4" s="836"/>
      <c r="C4" s="836"/>
      <c r="D4" s="837"/>
      <c r="E4" s="837" t="s">
        <v>663</v>
      </c>
      <c r="F4" s="837"/>
    </row>
    <row r="5" spans="2:6" x14ac:dyDescent="0.25">
      <c r="B5" s="836"/>
      <c r="C5" s="836"/>
      <c r="D5" s="839"/>
      <c r="E5" s="839"/>
      <c r="F5" s="836"/>
    </row>
    <row r="6" spans="2:6" x14ac:dyDescent="0.25">
      <c r="B6" s="836"/>
      <c r="C6" s="836"/>
      <c r="D6" s="839"/>
      <c r="E6" s="839"/>
      <c r="F6" s="836"/>
    </row>
    <row r="7" spans="2:6" x14ac:dyDescent="0.25">
      <c r="B7" s="1069" t="s">
        <v>664</v>
      </c>
      <c r="C7" s="1069"/>
      <c r="D7" s="1069"/>
      <c r="E7" s="1069"/>
      <c r="F7" s="1069"/>
    </row>
    <row r="8" spans="2:6" x14ac:dyDescent="0.25">
      <c r="B8" s="1069" t="s">
        <v>714</v>
      </c>
      <c r="C8" s="1069"/>
      <c r="D8" s="1069"/>
      <c r="E8" s="1069"/>
      <c r="F8" s="1069"/>
    </row>
    <row r="9" spans="2:6" x14ac:dyDescent="0.25">
      <c r="B9" s="1070" t="s">
        <v>665</v>
      </c>
      <c r="C9" s="1070"/>
      <c r="D9" s="1070"/>
      <c r="E9" s="1070"/>
      <c r="F9" s="1070"/>
    </row>
    <row r="10" spans="2:6" ht="15.75" thickBot="1" x14ac:dyDescent="0.3">
      <c r="B10" s="836"/>
      <c r="C10" s="836"/>
      <c r="D10" s="839"/>
      <c r="E10" s="840"/>
      <c r="F10" s="892" t="s">
        <v>649</v>
      </c>
    </row>
    <row r="11" spans="2:6" ht="15.75" thickBot="1" x14ac:dyDescent="0.3">
      <c r="B11" s="841" t="s">
        <v>273</v>
      </c>
      <c r="C11" s="841" t="s">
        <v>274</v>
      </c>
      <c r="D11" s="842" t="s">
        <v>576</v>
      </c>
      <c r="E11" s="842" t="s">
        <v>611</v>
      </c>
      <c r="F11" s="842" t="s">
        <v>628</v>
      </c>
    </row>
    <row r="12" spans="2:6" ht="30.75" customHeight="1" x14ac:dyDescent="0.25">
      <c r="B12" s="843" t="s">
        <v>402</v>
      </c>
      <c r="C12" s="844" t="s">
        <v>403</v>
      </c>
      <c r="D12" s="880">
        <f>D13+D46</f>
        <v>7659.1459999999997</v>
      </c>
      <c r="E12" s="880">
        <f t="shared" ref="E12:F12" si="0">E13+E46</f>
        <v>7488.9960000000001</v>
      </c>
      <c r="F12" s="881">
        <f t="shared" si="0"/>
        <v>6357.6860000000006</v>
      </c>
    </row>
    <row r="13" spans="2:6" ht="42" customHeight="1" x14ac:dyDescent="0.25">
      <c r="B13" s="843" t="s">
        <v>404</v>
      </c>
      <c r="C13" s="845" t="s">
        <v>405</v>
      </c>
      <c r="D13" s="882">
        <f>D14+D26+D37+D42</f>
        <v>7659.1459999999997</v>
      </c>
      <c r="E13" s="882">
        <f t="shared" ref="E13:F13" si="1">E14+E26+E37+E42</f>
        <v>7488.9960000000001</v>
      </c>
      <c r="F13" s="883">
        <f t="shared" si="1"/>
        <v>6357.6860000000006</v>
      </c>
    </row>
    <row r="14" spans="2:6" ht="34.5" customHeight="1" x14ac:dyDescent="0.25">
      <c r="B14" s="848" t="s">
        <v>666</v>
      </c>
      <c r="C14" s="849" t="s">
        <v>406</v>
      </c>
      <c r="D14" s="846">
        <f>D15+D23</f>
        <v>7043</v>
      </c>
      <c r="E14" s="846">
        <f t="shared" ref="E14:F14" si="2">E15+E23</f>
        <v>7193</v>
      </c>
      <c r="F14" s="847">
        <f t="shared" si="2"/>
        <v>5700</v>
      </c>
    </row>
    <row r="15" spans="2:6" ht="32.25" customHeight="1" x14ac:dyDescent="0.25">
      <c r="B15" s="843" t="s">
        <v>667</v>
      </c>
      <c r="C15" s="845" t="s">
        <v>411</v>
      </c>
      <c r="D15" s="846">
        <f>D16</f>
        <v>508</v>
      </c>
      <c r="E15" s="846">
        <f t="shared" ref="E15:F15" si="3">E16</f>
        <v>0</v>
      </c>
      <c r="F15" s="847">
        <f t="shared" si="3"/>
        <v>0</v>
      </c>
    </row>
    <row r="16" spans="2:6" ht="31.5" customHeight="1" x14ac:dyDescent="0.25">
      <c r="B16" s="848" t="s">
        <v>668</v>
      </c>
      <c r="C16" s="845" t="s">
        <v>411</v>
      </c>
      <c r="D16" s="846">
        <f>SUM(D17:D21)</f>
        <v>508</v>
      </c>
      <c r="E16" s="846">
        <f t="shared" ref="E16:F16" si="4">SUM(E17:E21)</f>
        <v>0</v>
      </c>
      <c r="F16" s="847">
        <f t="shared" si="4"/>
        <v>0</v>
      </c>
    </row>
    <row r="17" spans="2:6" ht="41.25" customHeight="1" x14ac:dyDescent="0.25">
      <c r="B17" s="850" t="s">
        <v>545</v>
      </c>
      <c r="C17" s="851" t="s">
        <v>669</v>
      </c>
      <c r="D17" s="852">
        <f>[2]доходы1!D97</f>
        <v>113</v>
      </c>
      <c r="E17" s="852">
        <f>[2]доходы1!E97</f>
        <v>0</v>
      </c>
      <c r="F17" s="852">
        <f>[2]доходы1!F97</f>
        <v>0</v>
      </c>
    </row>
    <row r="18" spans="2:6" ht="39.75" customHeight="1" x14ac:dyDescent="0.25">
      <c r="B18" s="850" t="s">
        <v>546</v>
      </c>
      <c r="C18" s="853" t="s">
        <v>413</v>
      </c>
      <c r="D18" s="852">
        <f>[2]доходы1!D98</f>
        <v>0</v>
      </c>
      <c r="E18" s="852">
        <f>[2]доходы1!E98</f>
        <v>0</v>
      </c>
      <c r="F18" s="852">
        <f>[2]доходы1!F98</f>
        <v>0</v>
      </c>
    </row>
    <row r="19" spans="2:6" ht="53.25" customHeight="1" x14ac:dyDescent="0.25">
      <c r="B19" s="850" t="s">
        <v>601</v>
      </c>
      <c r="C19" s="853" t="s">
        <v>670</v>
      </c>
      <c r="D19" s="852">
        <f>[2]доходы1!D99</f>
        <v>395</v>
      </c>
      <c r="E19" s="852">
        <f>[2]доходы1!E99</f>
        <v>0</v>
      </c>
      <c r="F19" s="852">
        <f>[2]доходы1!F99</f>
        <v>0</v>
      </c>
    </row>
    <row r="20" spans="2:6" ht="64.5" customHeight="1" x14ac:dyDescent="0.25">
      <c r="B20" s="850" t="s">
        <v>671</v>
      </c>
      <c r="C20" s="853" t="s">
        <v>672</v>
      </c>
      <c r="D20" s="852">
        <f>[2]доходы1!D100</f>
        <v>0</v>
      </c>
      <c r="E20" s="852">
        <f>[2]доходы1!E100</f>
        <v>0</v>
      </c>
      <c r="F20" s="852">
        <f>[2]доходы1!F100</f>
        <v>0</v>
      </c>
    </row>
    <row r="21" spans="2:6" ht="51.75" customHeight="1" x14ac:dyDescent="0.25">
      <c r="B21" s="850" t="s">
        <v>673</v>
      </c>
      <c r="C21" s="853" t="s">
        <v>674</v>
      </c>
      <c r="D21" s="852">
        <f>[2]доходы1!D101</f>
        <v>0</v>
      </c>
      <c r="E21" s="852">
        <f>[2]доходы1!E101</f>
        <v>0</v>
      </c>
      <c r="F21" s="852">
        <f>[2]доходы1!F101</f>
        <v>0</v>
      </c>
    </row>
    <row r="22" spans="2:6" ht="21.75" customHeight="1" x14ac:dyDescent="0.25">
      <c r="B22" s="843" t="s">
        <v>675</v>
      </c>
      <c r="C22" s="854" t="s">
        <v>407</v>
      </c>
      <c r="D22" s="884">
        <f>D23</f>
        <v>6535</v>
      </c>
      <c r="E22" s="885">
        <f>E23</f>
        <v>7193</v>
      </c>
      <c r="F22" s="886">
        <f>F23</f>
        <v>5700</v>
      </c>
    </row>
    <row r="23" spans="2:6" ht="33.75" customHeight="1" x14ac:dyDescent="0.25">
      <c r="B23" s="843" t="s">
        <v>676</v>
      </c>
      <c r="C23" s="845" t="s">
        <v>408</v>
      </c>
      <c r="D23" s="846">
        <f>D24+D25</f>
        <v>6535</v>
      </c>
      <c r="E23" s="846">
        <f t="shared" ref="E23" si="5">E24+E25</f>
        <v>7193</v>
      </c>
      <c r="F23" s="847">
        <f>F24+F25</f>
        <v>5700</v>
      </c>
    </row>
    <row r="24" spans="2:6" ht="52.5" customHeight="1" x14ac:dyDescent="0.25">
      <c r="B24" s="856" t="s">
        <v>609</v>
      </c>
      <c r="C24" s="857" t="s">
        <v>677</v>
      </c>
      <c r="D24" s="852">
        <f>[2]доходы1!D104</f>
        <v>6452</v>
      </c>
      <c r="E24" s="852">
        <f>[2]доходы1!E104</f>
        <v>7081</v>
      </c>
      <c r="F24" s="852">
        <f>[2]доходы1!F104</f>
        <v>5586</v>
      </c>
    </row>
    <row r="25" spans="2:6" ht="52.5" customHeight="1" x14ac:dyDescent="0.25">
      <c r="B25" s="856" t="s">
        <v>610</v>
      </c>
      <c r="C25" s="857" t="s">
        <v>678</v>
      </c>
      <c r="D25" s="852">
        <f>[2]доходы1!D105</f>
        <v>83</v>
      </c>
      <c r="E25" s="852">
        <f>[2]доходы1!E105</f>
        <v>112</v>
      </c>
      <c r="F25" s="852">
        <f>[2]доходы1!F105</f>
        <v>114</v>
      </c>
    </row>
    <row r="26" spans="2:6" ht="31.5" customHeight="1" x14ac:dyDescent="0.25">
      <c r="B26" s="843" t="s">
        <v>594</v>
      </c>
      <c r="C26" s="858" t="s">
        <v>679</v>
      </c>
      <c r="D26" s="846">
        <f>D27+D29+D31+D35+D33</f>
        <v>0</v>
      </c>
      <c r="E26" s="846">
        <f t="shared" ref="E26:F26" si="6">E27+E29+E31+E35+E33</f>
        <v>0</v>
      </c>
      <c r="F26" s="847">
        <f t="shared" si="6"/>
        <v>352.1</v>
      </c>
    </row>
    <row r="27" spans="2:6" ht="50.25" customHeight="1" x14ac:dyDescent="0.25">
      <c r="B27" s="848" t="s">
        <v>595</v>
      </c>
      <c r="C27" s="859" t="s">
        <v>680</v>
      </c>
      <c r="D27" s="855">
        <f>D28</f>
        <v>0</v>
      </c>
      <c r="E27" s="855">
        <f t="shared" ref="E27:F27" si="7">E28</f>
        <v>0</v>
      </c>
      <c r="F27" s="860">
        <f t="shared" si="7"/>
        <v>0</v>
      </c>
    </row>
    <row r="28" spans="2:6" ht="38.25" customHeight="1" x14ac:dyDescent="0.25">
      <c r="B28" s="850" t="s">
        <v>592</v>
      </c>
      <c r="C28" s="853" t="s">
        <v>681</v>
      </c>
      <c r="D28" s="852">
        <f>[2]доходы1!D108</f>
        <v>0</v>
      </c>
      <c r="E28" s="852">
        <f>[2]доходы1!E108</f>
        <v>0</v>
      </c>
      <c r="F28" s="852">
        <f>[2]доходы1!F108</f>
        <v>0</v>
      </c>
    </row>
    <row r="29" spans="2:6" ht="78.75" customHeight="1" x14ac:dyDescent="0.25">
      <c r="B29" s="848" t="s">
        <v>682</v>
      </c>
      <c r="C29" s="859" t="s">
        <v>683</v>
      </c>
      <c r="D29" s="855">
        <f>D10</f>
        <v>0</v>
      </c>
      <c r="E29" s="855">
        <f>E10</f>
        <v>0</v>
      </c>
      <c r="F29" s="861"/>
    </row>
    <row r="30" spans="2:6" ht="90" customHeight="1" x14ac:dyDescent="0.25">
      <c r="B30" s="862" t="s">
        <v>684</v>
      </c>
      <c r="C30" s="853" t="s">
        <v>685</v>
      </c>
      <c r="D30" s="863">
        <f>[2]доходы1!D110</f>
        <v>0</v>
      </c>
      <c r="E30" s="863">
        <f>[2]доходы1!E110</f>
        <v>0</v>
      </c>
      <c r="F30" s="863">
        <f>[2]доходы1!F110</f>
        <v>0</v>
      </c>
    </row>
    <row r="31" spans="2:6" ht="34.5" customHeight="1" x14ac:dyDescent="0.25">
      <c r="B31" s="848" t="s">
        <v>686</v>
      </c>
      <c r="C31" s="859" t="s">
        <v>687</v>
      </c>
      <c r="D31" s="855">
        <f>D32</f>
        <v>0</v>
      </c>
      <c r="E31" s="855">
        <f t="shared" ref="E31:F31" si="8">E32</f>
        <v>0</v>
      </c>
      <c r="F31" s="860">
        <f t="shared" si="8"/>
        <v>0</v>
      </c>
    </row>
    <row r="32" spans="2:6" ht="43.5" customHeight="1" x14ac:dyDescent="0.25">
      <c r="B32" s="850" t="s">
        <v>688</v>
      </c>
      <c r="C32" s="853" t="s">
        <v>689</v>
      </c>
      <c r="D32" s="852">
        <f>[2]доходы1!D112</f>
        <v>0</v>
      </c>
      <c r="E32" s="852">
        <f>[2]доходы1!E112</f>
        <v>0</v>
      </c>
      <c r="F32" s="852">
        <f>[2]доходы1!F112</f>
        <v>0</v>
      </c>
    </row>
    <row r="33" spans="2:6" ht="30" customHeight="1" x14ac:dyDescent="0.25">
      <c r="B33" s="864" t="s">
        <v>690</v>
      </c>
      <c r="C33" s="859" t="s">
        <v>691</v>
      </c>
      <c r="D33" s="855">
        <f>D34</f>
        <v>0</v>
      </c>
      <c r="E33" s="855">
        <f t="shared" ref="E33:F33" si="9">E34</f>
        <v>0</v>
      </c>
      <c r="F33" s="860">
        <f t="shared" si="9"/>
        <v>0</v>
      </c>
    </row>
    <row r="34" spans="2:6" ht="39.75" customHeight="1" x14ac:dyDescent="0.25">
      <c r="B34" s="865" t="s">
        <v>692</v>
      </c>
      <c r="C34" s="853" t="s">
        <v>693</v>
      </c>
      <c r="D34" s="852">
        <f>[2]доходы1!D114</f>
        <v>0</v>
      </c>
      <c r="E34" s="852">
        <f>[2]доходы1!E114</f>
        <v>0</v>
      </c>
      <c r="F34" s="852">
        <f>[2]доходы1!F114</f>
        <v>0</v>
      </c>
    </row>
    <row r="35" spans="2:6" ht="18" customHeight="1" x14ac:dyDescent="0.25">
      <c r="B35" s="848" t="s">
        <v>694</v>
      </c>
      <c r="C35" s="859" t="s">
        <v>695</v>
      </c>
      <c r="D35" s="855">
        <f>D36</f>
        <v>0</v>
      </c>
      <c r="E35" s="855">
        <f t="shared" ref="E35:F35" si="10">E36</f>
        <v>0</v>
      </c>
      <c r="F35" s="860">
        <f t="shared" si="10"/>
        <v>352.1</v>
      </c>
    </row>
    <row r="36" spans="2:6" ht="18" customHeight="1" x14ac:dyDescent="0.25">
      <c r="B36" s="850" t="s">
        <v>553</v>
      </c>
      <c r="C36" s="866" t="s">
        <v>696</v>
      </c>
      <c r="D36" s="852">
        <f>[2]доходы1!D116</f>
        <v>0</v>
      </c>
      <c r="E36" s="852">
        <f>[2]доходы1!E116</f>
        <v>0</v>
      </c>
      <c r="F36" s="852">
        <v>352.1</v>
      </c>
    </row>
    <row r="37" spans="2:6" ht="30.75" customHeight="1" x14ac:dyDescent="0.25">
      <c r="B37" s="867" t="s">
        <v>571</v>
      </c>
      <c r="C37" s="868" t="s">
        <v>697</v>
      </c>
      <c r="D37" s="879">
        <f>D38+D40</f>
        <v>287.14600000000002</v>
      </c>
      <c r="E37" s="882">
        <f t="shared" ref="E37:F37" si="11">E38+E40</f>
        <v>295.99599999999998</v>
      </c>
      <c r="F37" s="883">
        <f t="shared" si="11"/>
        <v>305.58600000000001</v>
      </c>
    </row>
    <row r="38" spans="2:6" ht="41.25" customHeight="1" x14ac:dyDescent="0.25">
      <c r="B38" s="864" t="s">
        <v>573</v>
      </c>
      <c r="C38" s="854" t="s">
        <v>698</v>
      </c>
      <c r="D38" s="887">
        <f>D39</f>
        <v>263.64600000000002</v>
      </c>
      <c r="E38" s="889">
        <f t="shared" ref="E38:F38" si="12">E39</f>
        <v>272.49599999999998</v>
      </c>
      <c r="F38" s="890">
        <f t="shared" si="12"/>
        <v>282.08600000000001</v>
      </c>
    </row>
    <row r="39" spans="2:6" ht="62.25" customHeight="1" x14ac:dyDescent="0.25">
      <c r="B39" s="865" t="s">
        <v>549</v>
      </c>
      <c r="C39" s="869" t="s">
        <v>699</v>
      </c>
      <c r="D39" s="888">
        <f>[2]доходы1!D119</f>
        <v>263.64600000000002</v>
      </c>
      <c r="E39" s="891">
        <f>[2]доходы1!E119</f>
        <v>272.49599999999998</v>
      </c>
      <c r="F39" s="891">
        <f>[2]доходы1!F119</f>
        <v>282.08600000000001</v>
      </c>
    </row>
    <row r="40" spans="2:6" ht="29.25" customHeight="1" x14ac:dyDescent="0.25">
      <c r="B40" s="864" t="s">
        <v>572</v>
      </c>
      <c r="C40" s="854" t="s">
        <v>700</v>
      </c>
      <c r="D40" s="855">
        <f>D41</f>
        <v>23.5</v>
      </c>
      <c r="E40" s="855">
        <f t="shared" ref="E40:F40" si="13">E41</f>
        <v>23.5</v>
      </c>
      <c r="F40" s="860">
        <f t="shared" si="13"/>
        <v>23.5</v>
      </c>
    </row>
    <row r="41" spans="2:6" ht="45.75" customHeight="1" x14ac:dyDescent="0.25">
      <c r="B41" s="870" t="s">
        <v>555</v>
      </c>
      <c r="C41" s="857" t="s">
        <v>701</v>
      </c>
      <c r="D41" s="863">
        <f>[2]доходы1!D121</f>
        <v>23.5</v>
      </c>
      <c r="E41" s="863">
        <f>[2]доходы1!E121</f>
        <v>23.5</v>
      </c>
      <c r="F41" s="863">
        <f>[2]доходы1!F121</f>
        <v>23.5</v>
      </c>
    </row>
    <row r="42" spans="2:6" ht="21" customHeight="1" x14ac:dyDescent="0.25">
      <c r="B42" s="867" t="s">
        <v>702</v>
      </c>
      <c r="C42" s="868" t="s">
        <v>703</v>
      </c>
      <c r="D42" s="871">
        <f>D43</f>
        <v>329</v>
      </c>
      <c r="E42" s="871">
        <f t="shared" ref="E42:F44" si="14">E43</f>
        <v>0</v>
      </c>
      <c r="F42" s="872">
        <f t="shared" si="14"/>
        <v>0</v>
      </c>
    </row>
    <row r="43" spans="2:6" ht="32.25" customHeight="1" x14ac:dyDescent="0.25">
      <c r="B43" s="864" t="s">
        <v>704</v>
      </c>
      <c r="C43" s="854" t="s">
        <v>705</v>
      </c>
      <c r="D43" s="855">
        <f>D44</f>
        <v>329</v>
      </c>
      <c r="E43" s="855">
        <f t="shared" si="14"/>
        <v>0</v>
      </c>
      <c r="F43" s="860">
        <f t="shared" si="14"/>
        <v>0</v>
      </c>
    </row>
    <row r="44" spans="2:6" ht="29.25" customHeight="1" x14ac:dyDescent="0.25">
      <c r="B44" s="864" t="s">
        <v>557</v>
      </c>
      <c r="C44" s="854" t="s">
        <v>706</v>
      </c>
      <c r="D44" s="855">
        <f>D45</f>
        <v>329</v>
      </c>
      <c r="E44" s="855">
        <f t="shared" si="14"/>
        <v>0</v>
      </c>
      <c r="F44" s="860">
        <f t="shared" si="14"/>
        <v>0</v>
      </c>
    </row>
    <row r="45" spans="2:6" ht="57.75" customHeight="1" x14ac:dyDescent="0.25">
      <c r="B45" s="873" t="s">
        <v>603</v>
      </c>
      <c r="C45" s="874" t="s">
        <v>707</v>
      </c>
      <c r="D45" s="875">
        <f>[2]доходы1!D125</f>
        <v>329</v>
      </c>
      <c r="E45" s="875">
        <f>[2]доходы1!E125</f>
        <v>0</v>
      </c>
      <c r="F45" s="875">
        <f>[2]доходы1!F125</f>
        <v>0</v>
      </c>
    </row>
    <row r="46" spans="2:6" ht="22.5" customHeight="1" x14ac:dyDescent="0.25">
      <c r="B46" s="843" t="s">
        <v>443</v>
      </c>
      <c r="C46" s="845" t="s">
        <v>708</v>
      </c>
      <c r="D46" s="846">
        <f>D47+D48</f>
        <v>0</v>
      </c>
      <c r="E46" s="876">
        <f>E47</f>
        <v>0</v>
      </c>
      <c r="F46" s="877">
        <f>F47</f>
        <v>0</v>
      </c>
    </row>
    <row r="47" spans="2:6" ht="32.25" customHeight="1" x14ac:dyDescent="0.25">
      <c r="B47" s="878" t="s">
        <v>709</v>
      </c>
      <c r="C47" s="854" t="s">
        <v>710</v>
      </c>
      <c r="D47" s="855">
        <f>D48</f>
        <v>0</v>
      </c>
      <c r="E47" s="855">
        <f t="shared" ref="E47:F47" si="15">E48</f>
        <v>0</v>
      </c>
      <c r="F47" s="860">
        <f t="shared" si="15"/>
        <v>0</v>
      </c>
    </row>
    <row r="48" spans="2:6" ht="39.75" customHeight="1" x14ac:dyDescent="0.25">
      <c r="B48" s="873" t="s">
        <v>711</v>
      </c>
      <c r="C48" s="874" t="s">
        <v>712</v>
      </c>
      <c r="D48" s="875">
        <f>[2]доходы1!D128</f>
        <v>0</v>
      </c>
      <c r="E48" s="875">
        <f>[2]доходы1!E128</f>
        <v>0</v>
      </c>
      <c r="F48" s="875">
        <f>[2]доходы1!F128</f>
        <v>0</v>
      </c>
    </row>
  </sheetData>
  <mergeCells count="4">
    <mergeCell ref="E3:F3"/>
    <mergeCell ref="B7:F7"/>
    <mergeCell ref="B8:F8"/>
    <mergeCell ref="B9:F9"/>
  </mergeCells>
  <pageMargins left="0.7" right="0.7" top="0.75" bottom="0.75" header="0.3" footer="0.3"/>
  <pageSetup paperSize="9" scale="68" fitToHeight="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C13" sqref="C13"/>
    </sheetView>
  </sheetViews>
  <sheetFormatPr defaultRowHeight="15" x14ac:dyDescent="0.25"/>
  <cols>
    <col min="1" max="1" width="5.5703125" customWidth="1"/>
    <col min="2" max="2" width="47.5703125" customWidth="1"/>
    <col min="3" max="3" width="12.140625" customWidth="1"/>
    <col min="4" max="4" width="20.7109375" customWidth="1"/>
    <col min="5" max="5" width="12.28515625" customWidth="1"/>
  </cols>
  <sheetData>
    <row r="1" spans="1:5" ht="86.25" customHeight="1" x14ac:dyDescent="0.25">
      <c r="D1" s="838" t="s">
        <v>791</v>
      </c>
      <c r="E1" s="837"/>
    </row>
    <row r="2" spans="1:5" ht="27" customHeight="1" x14ac:dyDescent="0.25">
      <c r="A2" s="1071" t="s">
        <v>715</v>
      </c>
      <c r="B2" s="1071"/>
      <c r="C2" s="1071"/>
      <c r="D2" s="1071"/>
      <c r="E2" s="1071"/>
    </row>
    <row r="3" spans="1:5" x14ac:dyDescent="0.25">
      <c r="A3" s="893"/>
      <c r="B3" s="893"/>
      <c r="C3" s="893"/>
      <c r="D3" s="893"/>
      <c r="E3" s="893"/>
    </row>
    <row r="4" spans="1:5" x14ac:dyDescent="0.25">
      <c r="A4" s="893"/>
      <c r="B4" s="893"/>
      <c r="C4" s="893"/>
      <c r="D4" s="893"/>
      <c r="E4" s="924" t="s">
        <v>716</v>
      </c>
    </row>
    <row r="5" spans="1:5" x14ac:dyDescent="0.25">
      <c r="A5" s="894" t="s">
        <v>258</v>
      </c>
      <c r="B5" s="894" t="s">
        <v>274</v>
      </c>
      <c r="C5" s="894" t="s">
        <v>576</v>
      </c>
      <c r="D5" s="894" t="s">
        <v>611</v>
      </c>
      <c r="E5" s="894" t="s">
        <v>628</v>
      </c>
    </row>
    <row r="6" spans="1:5" ht="48" customHeight="1" x14ac:dyDescent="0.25">
      <c r="A6" s="894" t="s">
        <v>717</v>
      </c>
      <c r="B6" s="895" t="s">
        <v>718</v>
      </c>
      <c r="C6" s="894">
        <v>55.4</v>
      </c>
      <c r="D6" s="894"/>
      <c r="E6" s="894"/>
    </row>
    <row r="7" spans="1:5" ht="34.5" customHeight="1" x14ac:dyDescent="0.25">
      <c r="A7" s="894" t="s">
        <v>719</v>
      </c>
      <c r="B7" s="895" t="s">
        <v>720</v>
      </c>
      <c r="C7" s="894">
        <v>4</v>
      </c>
      <c r="D7" s="894"/>
      <c r="E7" s="894"/>
    </row>
    <row r="8" spans="1:5" x14ac:dyDescent="0.25">
      <c r="A8" s="894"/>
      <c r="B8" s="895" t="s">
        <v>271</v>
      </c>
      <c r="C8" s="894">
        <f>C6+C7</f>
        <v>59.4</v>
      </c>
      <c r="D8" s="894"/>
      <c r="E8" s="894"/>
    </row>
  </sheetData>
  <mergeCells count="1">
    <mergeCell ref="A2:E2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workbookViewId="0">
      <selection activeCell="I1" sqref="I1"/>
    </sheetView>
  </sheetViews>
  <sheetFormatPr defaultRowHeight="15" x14ac:dyDescent="0.25"/>
  <cols>
    <col min="5" max="5" width="12.5703125" customWidth="1"/>
  </cols>
  <sheetData>
    <row r="1" spans="1:11" x14ac:dyDescent="0.25">
      <c r="I1" s="896" t="s">
        <v>795</v>
      </c>
    </row>
    <row r="2" spans="1:11" x14ac:dyDescent="0.25">
      <c r="I2" s="896" t="s">
        <v>721</v>
      </c>
    </row>
    <row r="3" spans="1:11" x14ac:dyDescent="0.25">
      <c r="I3" s="896" t="s">
        <v>490</v>
      </c>
    </row>
    <row r="4" spans="1:11" x14ac:dyDescent="0.25">
      <c r="I4" s="897" t="s">
        <v>722</v>
      </c>
    </row>
    <row r="6" spans="1:11" x14ac:dyDescent="0.25">
      <c r="A6" s="1075" t="s">
        <v>723</v>
      </c>
      <c r="B6" s="1075"/>
      <c r="C6" s="1075"/>
      <c r="D6" s="1075"/>
      <c r="E6" s="1075"/>
      <c r="F6" s="1075"/>
      <c r="G6" s="1075"/>
      <c r="H6" s="1075"/>
      <c r="I6" s="1075"/>
      <c r="J6" s="1075"/>
    </row>
    <row r="7" spans="1:11" x14ac:dyDescent="0.25">
      <c r="A7" s="1075" t="s">
        <v>735</v>
      </c>
      <c r="B7" s="1075"/>
      <c r="C7" s="1075"/>
      <c r="D7" s="1075"/>
      <c r="E7" s="1075"/>
      <c r="F7" s="1075"/>
      <c r="G7" s="1075"/>
      <c r="H7" s="1075"/>
      <c r="I7" s="1075"/>
      <c r="J7" s="1075"/>
    </row>
    <row r="8" spans="1:11" x14ac:dyDescent="0.25">
      <c r="A8" s="1075" t="s">
        <v>724</v>
      </c>
      <c r="B8" s="1075"/>
      <c r="C8" s="1075"/>
      <c r="D8" s="1075"/>
      <c r="E8" s="1075"/>
      <c r="F8" s="1075"/>
      <c r="G8" s="1075"/>
      <c r="H8" s="1075"/>
      <c r="I8" s="1075"/>
      <c r="J8" s="1075"/>
    </row>
    <row r="9" spans="1:11" x14ac:dyDescent="0.25">
      <c r="A9" s="898"/>
      <c r="B9" s="898"/>
      <c r="C9" s="898"/>
      <c r="D9" s="898"/>
      <c r="E9" s="898"/>
      <c r="F9" s="898"/>
      <c r="G9" s="898"/>
      <c r="H9" s="898"/>
    </row>
    <row r="10" spans="1:11" x14ac:dyDescent="0.25">
      <c r="A10" s="898"/>
      <c r="B10" s="898"/>
      <c r="C10" s="898"/>
      <c r="D10" s="898"/>
      <c r="E10" s="898"/>
      <c r="F10" s="898"/>
      <c r="G10" s="898"/>
      <c r="H10" s="898"/>
    </row>
    <row r="11" spans="1:11" x14ac:dyDescent="0.25">
      <c r="A11" s="898"/>
      <c r="B11" s="898"/>
      <c r="C11" s="898"/>
      <c r="D11" s="898"/>
      <c r="E11" s="898"/>
      <c r="F11" s="898"/>
      <c r="G11" s="898"/>
      <c r="H11" s="898"/>
      <c r="J11" s="909" t="s">
        <v>716</v>
      </c>
      <c r="K11" s="909"/>
    </row>
    <row r="12" spans="1:11" ht="23.25" customHeight="1" x14ac:dyDescent="0.25">
      <c r="A12" s="1076" t="s">
        <v>258</v>
      </c>
      <c r="B12" s="1076" t="s">
        <v>725</v>
      </c>
      <c r="C12" s="1072" t="s">
        <v>726</v>
      </c>
      <c r="D12" s="1074"/>
      <c r="E12" s="1074"/>
      <c r="F12" s="1074"/>
      <c r="G12" s="1073"/>
      <c r="H12" s="1072" t="s">
        <v>727</v>
      </c>
      <c r="I12" s="1074"/>
      <c r="J12" s="1073"/>
      <c r="K12" s="899"/>
    </row>
    <row r="13" spans="1:11" ht="25.5" x14ac:dyDescent="0.25">
      <c r="A13" s="1077"/>
      <c r="B13" s="1077"/>
      <c r="C13" s="900" t="s">
        <v>728</v>
      </c>
      <c r="D13" s="900" t="s">
        <v>729</v>
      </c>
      <c r="E13" s="900" t="s">
        <v>730</v>
      </c>
      <c r="F13" s="900" t="s">
        <v>731</v>
      </c>
      <c r="G13" s="900" t="s">
        <v>172</v>
      </c>
      <c r="H13" s="900" t="s">
        <v>576</v>
      </c>
      <c r="I13" s="900" t="s">
        <v>611</v>
      </c>
      <c r="J13" s="900" t="s">
        <v>732</v>
      </c>
      <c r="K13" s="899"/>
    </row>
    <row r="14" spans="1:11" x14ac:dyDescent="0.25">
      <c r="A14" s="1072" t="s">
        <v>733</v>
      </c>
      <c r="B14" s="1073"/>
      <c r="C14" s="1072"/>
      <c r="D14" s="1074"/>
      <c r="E14" s="1074"/>
      <c r="F14" s="1073"/>
      <c r="G14" s="901"/>
      <c r="H14" s="902">
        <f>H15</f>
        <v>451.4</v>
      </c>
      <c r="I14" s="902">
        <f t="shared" ref="I14:J14" si="0">I15</f>
        <v>451.4</v>
      </c>
      <c r="J14" s="902">
        <f t="shared" si="0"/>
        <v>451.4</v>
      </c>
      <c r="K14" s="899"/>
    </row>
    <row r="15" spans="1:11" ht="90" x14ac:dyDescent="0.25">
      <c r="A15" s="903">
        <v>1</v>
      </c>
      <c r="B15" s="904" t="s">
        <v>734</v>
      </c>
      <c r="C15" s="905">
        <v>10</v>
      </c>
      <c r="D15" s="905">
        <v>1</v>
      </c>
      <c r="E15" s="906" t="s">
        <v>736</v>
      </c>
      <c r="F15" s="907">
        <v>310</v>
      </c>
      <c r="G15" s="907">
        <v>263</v>
      </c>
      <c r="H15" s="908">
        <v>451.4</v>
      </c>
      <c r="I15" s="908">
        <v>451.4</v>
      </c>
      <c r="J15" s="908">
        <v>451.4</v>
      </c>
      <c r="K15" s="805"/>
    </row>
  </sheetData>
  <mergeCells count="9">
    <mergeCell ref="A14:B14"/>
    <mergeCell ref="C14:F14"/>
    <mergeCell ref="A6:J6"/>
    <mergeCell ref="A7:J7"/>
    <mergeCell ref="A8:J8"/>
    <mergeCell ref="A12:A13"/>
    <mergeCell ref="B12:B13"/>
    <mergeCell ref="C12:G12"/>
    <mergeCell ref="H12:J12"/>
  </mergeCells>
  <pageMargins left="0.7" right="0.7" top="0.75" bottom="0.75" header="0.3" footer="0.3"/>
  <pageSetup paperSize="9" scale="84" fitToHeight="0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44"/>
  <sheetViews>
    <sheetView topLeftCell="A4" zoomScale="90" zoomScaleNormal="90" workbookViewId="0">
      <selection activeCell="B6" sqref="B6"/>
    </sheetView>
  </sheetViews>
  <sheetFormatPr defaultRowHeight="15" x14ac:dyDescent="0.25"/>
  <cols>
    <col min="1" max="1" width="8.85546875" customWidth="1"/>
    <col min="2" max="2" width="51.28515625" customWidth="1"/>
    <col min="3" max="3" width="21.28515625" customWidth="1"/>
    <col min="4" max="4" width="23.5703125" customWidth="1"/>
  </cols>
  <sheetData>
    <row r="2" spans="1:4" x14ac:dyDescent="0.25">
      <c r="C2" s="1078" t="s">
        <v>794</v>
      </c>
      <c r="D2" s="1079"/>
    </row>
    <row r="3" spans="1:4" x14ac:dyDescent="0.25">
      <c r="C3" s="910" t="s">
        <v>183</v>
      </c>
      <c r="D3" s="910"/>
    </row>
    <row r="4" spans="1:4" x14ac:dyDescent="0.25">
      <c r="C4" s="1080" t="s">
        <v>490</v>
      </c>
      <c r="D4" s="1080"/>
    </row>
    <row r="5" spans="1:4" x14ac:dyDescent="0.25">
      <c r="C5" s="1080" t="s">
        <v>663</v>
      </c>
      <c r="D5" s="1080"/>
    </row>
    <row r="6" spans="1:4" x14ac:dyDescent="0.25">
      <c r="C6" s="1080"/>
      <c r="D6" s="1080"/>
    </row>
    <row r="7" spans="1:4" x14ac:dyDescent="0.25">
      <c r="C7" s="911"/>
      <c r="D7" s="911"/>
    </row>
    <row r="8" spans="1:4" ht="18.75" x14ac:dyDescent="0.3">
      <c r="B8" s="1081" t="s">
        <v>741</v>
      </c>
      <c r="C8" s="1081"/>
      <c r="D8" s="1081"/>
    </row>
    <row r="10" spans="1:4" ht="15.75" thickBot="1" x14ac:dyDescent="0.3"/>
    <row r="11" spans="1:4" ht="87" customHeight="1" thickBot="1" x14ac:dyDescent="0.3">
      <c r="A11" s="912" t="s">
        <v>742</v>
      </c>
      <c r="B11" s="912" t="s">
        <v>743</v>
      </c>
      <c r="C11" s="912" t="s">
        <v>576</v>
      </c>
      <c r="D11" s="913" t="s">
        <v>744</v>
      </c>
    </row>
    <row r="12" spans="1:4" ht="37.5" customHeight="1" thickBot="1" x14ac:dyDescent="0.3">
      <c r="A12" s="914" t="s">
        <v>717</v>
      </c>
      <c r="B12" s="915" t="s">
        <v>745</v>
      </c>
      <c r="C12" s="916">
        <v>13038.84</v>
      </c>
      <c r="D12" s="916"/>
    </row>
    <row r="13" spans="1:4" ht="69" customHeight="1" thickBot="1" x14ac:dyDescent="0.3">
      <c r="A13" s="917" t="s">
        <v>746</v>
      </c>
      <c r="B13" s="918" t="s">
        <v>747</v>
      </c>
      <c r="C13" s="919">
        <v>4657.2</v>
      </c>
      <c r="D13" s="919">
        <v>4657.2</v>
      </c>
    </row>
    <row r="14" spans="1:4" ht="66" customHeight="1" thickBot="1" x14ac:dyDescent="0.3">
      <c r="A14" s="917" t="s">
        <v>748</v>
      </c>
      <c r="B14" s="918" t="s">
        <v>749</v>
      </c>
      <c r="C14" s="919">
        <v>5907.9</v>
      </c>
      <c r="D14" s="919">
        <v>6210</v>
      </c>
    </row>
    <row r="15" spans="1:4" ht="51.75" customHeight="1" thickBot="1" x14ac:dyDescent="0.3">
      <c r="A15" s="917" t="s">
        <v>750</v>
      </c>
      <c r="B15" s="918" t="s">
        <v>751</v>
      </c>
      <c r="C15" s="919">
        <v>2242.83</v>
      </c>
      <c r="D15" s="919">
        <v>2242.83</v>
      </c>
    </row>
    <row r="16" spans="1:4" ht="19.5" customHeight="1" thickBot="1" x14ac:dyDescent="0.3">
      <c r="A16" s="920" t="s">
        <v>752</v>
      </c>
      <c r="B16" s="918" t="s">
        <v>753</v>
      </c>
      <c r="C16" s="919">
        <v>4.5</v>
      </c>
      <c r="D16" s="919">
        <v>4.5</v>
      </c>
    </row>
    <row r="17" spans="1:4" ht="18.75" customHeight="1" thickBot="1" x14ac:dyDescent="0.3">
      <c r="A17" s="920"/>
      <c r="B17" s="918" t="s">
        <v>754</v>
      </c>
      <c r="C17" s="919">
        <v>4.5</v>
      </c>
      <c r="D17" s="919">
        <v>4.5</v>
      </c>
    </row>
    <row r="18" spans="1:4" ht="19.5" customHeight="1" thickBot="1" x14ac:dyDescent="0.3">
      <c r="A18" s="920"/>
      <c r="B18" s="918" t="s">
        <v>755</v>
      </c>
      <c r="C18" s="921"/>
      <c r="D18" s="921"/>
    </row>
    <row r="19" spans="1:4" ht="21" customHeight="1" thickBot="1" x14ac:dyDescent="0.3">
      <c r="A19" s="920" t="s">
        <v>756</v>
      </c>
      <c r="B19" s="918" t="s">
        <v>757</v>
      </c>
      <c r="C19" s="919"/>
      <c r="D19" s="919"/>
    </row>
    <row r="20" spans="1:4" ht="17.25" customHeight="1" thickBot="1" x14ac:dyDescent="0.3">
      <c r="A20" s="920"/>
      <c r="B20" s="918" t="s">
        <v>754</v>
      </c>
      <c r="C20" s="919"/>
      <c r="D20" s="919"/>
    </row>
    <row r="21" spans="1:4" ht="18" customHeight="1" thickBot="1" x14ac:dyDescent="0.3">
      <c r="A21" s="920"/>
      <c r="B21" s="918" t="s">
        <v>758</v>
      </c>
      <c r="C21" s="919"/>
      <c r="D21" s="919"/>
    </row>
    <row r="22" spans="1:4" ht="18.75" customHeight="1" thickBot="1" x14ac:dyDescent="0.3">
      <c r="A22" s="920"/>
      <c r="B22" s="918" t="s">
        <v>759</v>
      </c>
      <c r="C22" s="922"/>
      <c r="D22" s="922"/>
    </row>
    <row r="23" spans="1:4" ht="52.5" customHeight="1" thickBot="1" x14ac:dyDescent="0.3">
      <c r="A23" s="917" t="s">
        <v>760</v>
      </c>
      <c r="B23" s="918" t="s">
        <v>761</v>
      </c>
      <c r="C23" s="919">
        <v>6138.81</v>
      </c>
      <c r="D23" s="919">
        <v>6440.91</v>
      </c>
    </row>
    <row r="24" spans="1:4" ht="51" customHeight="1" thickBot="1" x14ac:dyDescent="0.3">
      <c r="A24" s="917" t="s">
        <v>762</v>
      </c>
      <c r="B24" s="918" t="s">
        <v>763</v>
      </c>
      <c r="C24" s="923"/>
      <c r="D24" s="923"/>
    </row>
    <row r="25" spans="1:4" ht="19.5" customHeight="1" thickBot="1" x14ac:dyDescent="0.3">
      <c r="A25" s="917"/>
      <c r="B25" s="918" t="s">
        <v>764</v>
      </c>
      <c r="C25" s="921"/>
      <c r="D25" s="921"/>
    </row>
    <row r="26" spans="1:4" ht="19.5" customHeight="1" thickBot="1" x14ac:dyDescent="0.3">
      <c r="A26" s="917"/>
      <c r="B26" s="918" t="s">
        <v>765</v>
      </c>
      <c r="C26" s="921"/>
      <c r="D26" s="919"/>
    </row>
    <row r="27" spans="1:4" ht="21.75" customHeight="1" thickBot="1" x14ac:dyDescent="0.3">
      <c r="A27" s="917"/>
      <c r="B27" s="918" t="s">
        <v>766</v>
      </c>
      <c r="C27" s="919"/>
      <c r="D27" s="919"/>
    </row>
    <row r="28" spans="1:4" ht="16.5" customHeight="1" thickBot="1" x14ac:dyDescent="0.3">
      <c r="A28" s="917" t="s">
        <v>719</v>
      </c>
      <c r="B28" s="918" t="s">
        <v>767</v>
      </c>
      <c r="C28" s="919"/>
      <c r="D28" s="919"/>
    </row>
    <row r="29" spans="1:4" ht="65.25" customHeight="1" thickBot="1" x14ac:dyDescent="0.3">
      <c r="A29" s="917" t="s">
        <v>768</v>
      </c>
      <c r="B29" s="918" t="s">
        <v>769</v>
      </c>
      <c r="C29" s="919">
        <v>5</v>
      </c>
      <c r="D29" s="919">
        <v>5</v>
      </c>
    </row>
    <row r="30" spans="1:4" ht="50.25" customHeight="1" thickBot="1" x14ac:dyDescent="0.3">
      <c r="A30" s="917" t="s">
        <v>770</v>
      </c>
      <c r="B30" s="918" t="s">
        <v>771</v>
      </c>
      <c r="C30" s="919">
        <v>12</v>
      </c>
      <c r="D30" s="919">
        <v>12</v>
      </c>
    </row>
    <row r="31" spans="1:4" ht="47.25" customHeight="1" thickBot="1" x14ac:dyDescent="0.3">
      <c r="A31" s="917" t="s">
        <v>772</v>
      </c>
      <c r="B31" s="918" t="s">
        <v>773</v>
      </c>
      <c r="C31" s="919">
        <v>4.5</v>
      </c>
      <c r="D31" s="919">
        <v>4.5</v>
      </c>
    </row>
    <row r="32" spans="1:4" ht="25.5" customHeight="1" thickBot="1" x14ac:dyDescent="0.3">
      <c r="A32" s="920" t="s">
        <v>774</v>
      </c>
      <c r="B32" s="918" t="s">
        <v>753</v>
      </c>
      <c r="C32" s="919">
        <v>5</v>
      </c>
      <c r="D32" s="919">
        <v>5</v>
      </c>
    </row>
    <row r="33" spans="1:4" ht="20.25" customHeight="1" thickBot="1" x14ac:dyDescent="0.3">
      <c r="A33" s="920"/>
      <c r="B33" s="918" t="s">
        <v>754</v>
      </c>
      <c r="C33" s="919">
        <v>5</v>
      </c>
      <c r="D33" s="919">
        <v>5</v>
      </c>
    </row>
    <row r="34" spans="1:4" ht="15.75" customHeight="1" thickBot="1" x14ac:dyDescent="0.3">
      <c r="A34" s="920"/>
      <c r="B34" s="918" t="s">
        <v>755</v>
      </c>
      <c r="C34" s="921"/>
      <c r="D34" s="921"/>
    </row>
    <row r="35" spans="1:4" ht="19.5" customHeight="1" thickBot="1" x14ac:dyDescent="0.3">
      <c r="A35" s="920" t="s">
        <v>775</v>
      </c>
      <c r="B35" s="918" t="s">
        <v>757</v>
      </c>
      <c r="C35" s="919"/>
      <c r="D35" s="919"/>
    </row>
    <row r="36" spans="1:4" ht="18" customHeight="1" thickBot="1" x14ac:dyDescent="0.3">
      <c r="A36" s="920"/>
      <c r="B36" s="918" t="s">
        <v>754</v>
      </c>
      <c r="C36" s="919"/>
      <c r="D36" s="919"/>
    </row>
    <row r="37" spans="1:4" ht="16.5" customHeight="1" thickBot="1" x14ac:dyDescent="0.3">
      <c r="A37" s="920"/>
      <c r="B37" s="918" t="s">
        <v>758</v>
      </c>
      <c r="C37" s="919"/>
      <c r="D37" s="919"/>
    </row>
    <row r="38" spans="1:4" ht="17.25" customHeight="1" thickBot="1" x14ac:dyDescent="0.3">
      <c r="A38" s="920"/>
      <c r="B38" s="918" t="s">
        <v>759</v>
      </c>
      <c r="C38" s="921"/>
      <c r="D38" s="921"/>
    </row>
    <row r="39" spans="1:4" ht="54" customHeight="1" thickBot="1" x14ac:dyDescent="0.3">
      <c r="A39" s="917" t="s">
        <v>776</v>
      </c>
      <c r="B39" s="918" t="s">
        <v>761</v>
      </c>
      <c r="C39" s="919"/>
      <c r="D39" s="919"/>
    </row>
    <row r="40" spans="1:4" ht="69.75" customHeight="1" thickBot="1" x14ac:dyDescent="0.3">
      <c r="A40" s="917" t="s">
        <v>777</v>
      </c>
      <c r="B40" s="918" t="s">
        <v>778</v>
      </c>
      <c r="C40" s="919"/>
      <c r="D40" s="919"/>
    </row>
    <row r="41" spans="1:4" ht="19.5" customHeight="1" thickBot="1" x14ac:dyDescent="0.3">
      <c r="A41" s="917"/>
      <c r="B41" s="918" t="s">
        <v>764</v>
      </c>
      <c r="C41" s="921"/>
      <c r="D41" s="921"/>
    </row>
    <row r="42" spans="1:4" ht="18.75" customHeight="1" thickBot="1" x14ac:dyDescent="0.3">
      <c r="A42" s="917"/>
      <c r="B42" s="918" t="s">
        <v>765</v>
      </c>
      <c r="C42" s="921"/>
      <c r="D42" s="919"/>
    </row>
    <row r="43" spans="1:4" ht="19.5" customHeight="1" thickBot="1" x14ac:dyDescent="0.3">
      <c r="A43" s="917"/>
      <c r="B43" s="918" t="s">
        <v>766</v>
      </c>
      <c r="C43" s="921"/>
      <c r="D43" s="919"/>
    </row>
    <row r="44" spans="1:4" ht="54" customHeight="1" thickBot="1" x14ac:dyDescent="0.3">
      <c r="A44" s="917" t="s">
        <v>779</v>
      </c>
      <c r="B44" s="918" t="s">
        <v>780</v>
      </c>
      <c r="C44" s="919">
        <v>783.23</v>
      </c>
      <c r="D44" s="919">
        <v>783.23</v>
      </c>
    </row>
  </sheetData>
  <mergeCells count="5">
    <mergeCell ref="C2:D2"/>
    <mergeCell ref="C4:D4"/>
    <mergeCell ref="C5:D5"/>
    <mergeCell ref="C6:D6"/>
    <mergeCell ref="B8:D8"/>
  </mergeCells>
  <pageMargins left="0.7" right="0.7" top="0.75" bottom="0.75" header="0.3" footer="0.3"/>
  <pageSetup paperSize="9" scale="83" fitToHeight="0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topLeftCell="A7" workbookViewId="0">
      <selection activeCell="A3" sqref="A3"/>
    </sheetView>
  </sheetViews>
  <sheetFormatPr defaultRowHeight="15" x14ac:dyDescent="0.25"/>
  <cols>
    <col min="1" max="1" width="102.7109375" customWidth="1"/>
  </cols>
  <sheetData>
    <row r="1" spans="1:1" ht="60" x14ac:dyDescent="0.25">
      <c r="A1" s="925" t="s">
        <v>829</v>
      </c>
    </row>
    <row r="2" spans="1:1" x14ac:dyDescent="0.25">
      <c r="A2" s="926"/>
    </row>
    <row r="3" spans="1:1" x14ac:dyDescent="0.25">
      <c r="A3" s="927"/>
    </row>
    <row r="4" spans="1:1" x14ac:dyDescent="0.25">
      <c r="A4" s="927"/>
    </row>
    <row r="5" spans="1:1" x14ac:dyDescent="0.25">
      <c r="A5" s="927"/>
    </row>
    <row r="6" spans="1:1" ht="28.5" x14ac:dyDescent="0.25">
      <c r="A6" s="928" t="s">
        <v>796</v>
      </c>
    </row>
    <row r="7" spans="1:1" x14ac:dyDescent="0.25">
      <c r="A7" s="927"/>
    </row>
    <row r="8" spans="1:1" ht="30" x14ac:dyDescent="0.25">
      <c r="A8" s="929" t="s">
        <v>797</v>
      </c>
    </row>
    <row r="9" spans="1:1" ht="45" x14ac:dyDescent="0.25">
      <c r="A9" s="929" t="s">
        <v>798</v>
      </c>
    </row>
    <row r="10" spans="1:1" x14ac:dyDescent="0.25">
      <c r="A10" s="929" t="s">
        <v>799</v>
      </c>
    </row>
    <row r="11" spans="1:1" ht="45" x14ac:dyDescent="0.25">
      <c r="A11" s="929" t="s">
        <v>800</v>
      </c>
    </row>
    <row r="12" spans="1:1" ht="30" x14ac:dyDescent="0.25">
      <c r="A12" s="929" t="s">
        <v>801</v>
      </c>
    </row>
    <row r="13" spans="1:1" ht="30" x14ac:dyDescent="0.25">
      <c r="A13" s="929" t="s">
        <v>802</v>
      </c>
    </row>
    <row r="14" spans="1:1" ht="45" x14ac:dyDescent="0.25">
      <c r="A14" s="929" t="s">
        <v>803</v>
      </c>
    </row>
    <row r="15" spans="1:1" x14ac:dyDescent="0.25">
      <c r="A15" s="929" t="s">
        <v>804</v>
      </c>
    </row>
    <row r="16" spans="1:1" ht="30" x14ac:dyDescent="0.25">
      <c r="A16" s="929" t="s">
        <v>805</v>
      </c>
    </row>
    <row r="17" spans="1:1" x14ac:dyDescent="0.25">
      <c r="A17" s="929" t="s">
        <v>806</v>
      </c>
    </row>
    <row r="18" spans="1:1" ht="90" x14ac:dyDescent="0.25">
      <c r="A18" s="929" t="s">
        <v>807</v>
      </c>
    </row>
    <row r="19" spans="1:1" x14ac:dyDescent="0.25">
      <c r="A19" s="929" t="s">
        <v>808</v>
      </c>
    </row>
    <row r="20" spans="1:1" ht="30" x14ac:dyDescent="0.25">
      <c r="A20" s="929" t="s">
        <v>809</v>
      </c>
    </row>
    <row r="21" spans="1:1" ht="30" x14ac:dyDescent="0.25">
      <c r="A21" s="929" t="s">
        <v>810</v>
      </c>
    </row>
    <row r="22" spans="1:1" ht="30" x14ac:dyDescent="0.25">
      <c r="A22" s="929" t="s">
        <v>811</v>
      </c>
    </row>
    <row r="23" spans="1:1" x14ac:dyDescent="0.25">
      <c r="A23" s="929" t="s">
        <v>812</v>
      </c>
    </row>
    <row r="24" spans="1:1" x14ac:dyDescent="0.25">
      <c r="A24" s="930" t="s">
        <v>813</v>
      </c>
    </row>
    <row r="25" spans="1:1" ht="30" x14ac:dyDescent="0.25">
      <c r="A25" s="930" t="s">
        <v>814</v>
      </c>
    </row>
    <row r="26" spans="1:1" ht="30" x14ac:dyDescent="0.25">
      <c r="A26" s="930" t="s">
        <v>815</v>
      </c>
    </row>
    <row r="27" spans="1:1" ht="30" x14ac:dyDescent="0.25">
      <c r="A27" s="930" t="s">
        <v>816</v>
      </c>
    </row>
    <row r="28" spans="1:1" ht="30" x14ac:dyDescent="0.25">
      <c r="A28" s="930" t="s">
        <v>817</v>
      </c>
    </row>
    <row r="29" spans="1:1" x14ac:dyDescent="0.25">
      <c r="A29" s="931" t="s">
        <v>818</v>
      </c>
    </row>
    <row r="30" spans="1:1" ht="30" x14ac:dyDescent="0.25">
      <c r="A30" s="930" t="s">
        <v>819</v>
      </c>
    </row>
    <row r="31" spans="1:1" ht="45" x14ac:dyDescent="0.25">
      <c r="A31" s="929" t="s">
        <v>820</v>
      </c>
    </row>
    <row r="32" spans="1:1" ht="60" x14ac:dyDescent="0.25">
      <c r="A32" s="932" t="s">
        <v>821</v>
      </c>
    </row>
    <row r="33" spans="1:1" ht="63" x14ac:dyDescent="0.25">
      <c r="A33" s="929" t="s">
        <v>822</v>
      </c>
    </row>
    <row r="34" spans="1:1" ht="110.25" x14ac:dyDescent="0.25">
      <c r="A34" s="933" t="s">
        <v>823</v>
      </c>
    </row>
    <row r="35" spans="1:1" ht="15.75" x14ac:dyDescent="0.25">
      <c r="A35" s="933" t="s">
        <v>824</v>
      </c>
    </row>
    <row r="36" spans="1:1" ht="15.75" x14ac:dyDescent="0.25">
      <c r="A36" s="934" t="s">
        <v>825</v>
      </c>
    </row>
    <row r="37" spans="1:1" ht="15.75" x14ac:dyDescent="0.25">
      <c r="A37" s="933" t="s">
        <v>826</v>
      </c>
    </row>
    <row r="38" spans="1:1" ht="31.5" x14ac:dyDescent="0.25">
      <c r="A38" s="933" t="s">
        <v>827</v>
      </c>
    </row>
    <row r="39" spans="1:1" ht="15.75" x14ac:dyDescent="0.25">
      <c r="A39" s="933" t="s">
        <v>828</v>
      </c>
    </row>
    <row r="40" spans="1:1" ht="15.75" x14ac:dyDescent="0.25">
      <c r="A40" s="935"/>
    </row>
  </sheetData>
  <hyperlinks>
    <hyperlink ref="A32" r:id="rId1" display="https://orenstat.gks.ru/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13"/>
  <sheetViews>
    <sheetView view="pageBreakPreview" topLeftCell="A88" zoomScaleNormal="120" zoomScaleSheetLayoutView="100" workbookViewId="0">
      <selection activeCell="C89" sqref="C89"/>
    </sheetView>
  </sheetViews>
  <sheetFormatPr defaultRowHeight="12.75" x14ac:dyDescent="0.2"/>
  <cols>
    <col min="1" max="1" width="0.140625" style="425" customWidth="1"/>
    <col min="2" max="2" width="21.28515625" style="463" customWidth="1"/>
    <col min="3" max="3" width="48.85546875" style="425" customWidth="1"/>
    <col min="4" max="6" width="13.7109375" style="425" customWidth="1"/>
    <col min="7" max="256" width="9.140625" style="425"/>
    <col min="257" max="257" width="0.140625" style="425" customWidth="1"/>
    <col min="258" max="258" width="22" style="425" customWidth="1"/>
    <col min="259" max="259" width="51" style="425" customWidth="1"/>
    <col min="260" max="262" width="13.7109375" style="425" customWidth="1"/>
    <col min="263" max="512" width="9.140625" style="425"/>
    <col min="513" max="513" width="0.140625" style="425" customWidth="1"/>
    <col min="514" max="514" width="22" style="425" customWidth="1"/>
    <col min="515" max="515" width="51" style="425" customWidth="1"/>
    <col min="516" max="518" width="13.7109375" style="425" customWidth="1"/>
    <col min="519" max="768" width="9.140625" style="425"/>
    <col min="769" max="769" width="0.140625" style="425" customWidth="1"/>
    <col min="770" max="770" width="22" style="425" customWidth="1"/>
    <col min="771" max="771" width="51" style="425" customWidth="1"/>
    <col min="772" max="774" width="13.7109375" style="425" customWidth="1"/>
    <col min="775" max="1024" width="9.140625" style="425"/>
    <col min="1025" max="1025" width="0.140625" style="425" customWidth="1"/>
    <col min="1026" max="1026" width="22" style="425" customWidth="1"/>
    <col min="1027" max="1027" width="51" style="425" customWidth="1"/>
    <col min="1028" max="1030" width="13.7109375" style="425" customWidth="1"/>
    <col min="1031" max="1280" width="9.140625" style="425"/>
    <col min="1281" max="1281" width="0.140625" style="425" customWidth="1"/>
    <col min="1282" max="1282" width="22" style="425" customWidth="1"/>
    <col min="1283" max="1283" width="51" style="425" customWidth="1"/>
    <col min="1284" max="1286" width="13.7109375" style="425" customWidth="1"/>
    <col min="1287" max="1536" width="9.140625" style="425"/>
    <col min="1537" max="1537" width="0.140625" style="425" customWidth="1"/>
    <col min="1538" max="1538" width="22" style="425" customWidth="1"/>
    <col min="1539" max="1539" width="51" style="425" customWidth="1"/>
    <col min="1540" max="1542" width="13.7109375" style="425" customWidth="1"/>
    <col min="1543" max="1792" width="9.140625" style="425"/>
    <col min="1793" max="1793" width="0.140625" style="425" customWidth="1"/>
    <col min="1794" max="1794" width="22" style="425" customWidth="1"/>
    <col min="1795" max="1795" width="51" style="425" customWidth="1"/>
    <col min="1796" max="1798" width="13.7109375" style="425" customWidth="1"/>
    <col min="1799" max="2048" width="9.140625" style="425"/>
    <col min="2049" max="2049" width="0.140625" style="425" customWidth="1"/>
    <col min="2050" max="2050" width="22" style="425" customWidth="1"/>
    <col min="2051" max="2051" width="51" style="425" customWidth="1"/>
    <col min="2052" max="2054" width="13.7109375" style="425" customWidth="1"/>
    <col min="2055" max="2304" width="9.140625" style="425"/>
    <col min="2305" max="2305" width="0.140625" style="425" customWidth="1"/>
    <col min="2306" max="2306" width="22" style="425" customWidth="1"/>
    <col min="2307" max="2307" width="51" style="425" customWidth="1"/>
    <col min="2308" max="2310" width="13.7109375" style="425" customWidth="1"/>
    <col min="2311" max="2560" width="9.140625" style="425"/>
    <col min="2561" max="2561" width="0.140625" style="425" customWidth="1"/>
    <col min="2562" max="2562" width="22" style="425" customWidth="1"/>
    <col min="2563" max="2563" width="51" style="425" customWidth="1"/>
    <col min="2564" max="2566" width="13.7109375" style="425" customWidth="1"/>
    <col min="2567" max="2816" width="9.140625" style="425"/>
    <col min="2817" max="2817" width="0.140625" style="425" customWidth="1"/>
    <col min="2818" max="2818" width="22" style="425" customWidth="1"/>
    <col min="2819" max="2819" width="51" style="425" customWidth="1"/>
    <col min="2820" max="2822" width="13.7109375" style="425" customWidth="1"/>
    <col min="2823" max="3072" width="9.140625" style="425"/>
    <col min="3073" max="3073" width="0.140625" style="425" customWidth="1"/>
    <col min="3074" max="3074" width="22" style="425" customWidth="1"/>
    <col min="3075" max="3075" width="51" style="425" customWidth="1"/>
    <col min="3076" max="3078" width="13.7109375" style="425" customWidth="1"/>
    <col min="3079" max="3328" width="9.140625" style="425"/>
    <col min="3329" max="3329" width="0.140625" style="425" customWidth="1"/>
    <col min="3330" max="3330" width="22" style="425" customWidth="1"/>
    <col min="3331" max="3331" width="51" style="425" customWidth="1"/>
    <col min="3332" max="3334" width="13.7109375" style="425" customWidth="1"/>
    <col min="3335" max="3584" width="9.140625" style="425"/>
    <col min="3585" max="3585" width="0.140625" style="425" customWidth="1"/>
    <col min="3586" max="3586" width="22" style="425" customWidth="1"/>
    <col min="3587" max="3587" width="51" style="425" customWidth="1"/>
    <col min="3588" max="3590" width="13.7109375" style="425" customWidth="1"/>
    <col min="3591" max="3840" width="9.140625" style="425"/>
    <col min="3841" max="3841" width="0.140625" style="425" customWidth="1"/>
    <col min="3842" max="3842" width="22" style="425" customWidth="1"/>
    <col min="3843" max="3843" width="51" style="425" customWidth="1"/>
    <col min="3844" max="3846" width="13.7109375" style="425" customWidth="1"/>
    <col min="3847" max="4096" width="9.140625" style="425"/>
    <col min="4097" max="4097" width="0.140625" style="425" customWidth="1"/>
    <col min="4098" max="4098" width="22" style="425" customWidth="1"/>
    <col min="4099" max="4099" width="51" style="425" customWidth="1"/>
    <col min="4100" max="4102" width="13.7109375" style="425" customWidth="1"/>
    <col min="4103" max="4352" width="9.140625" style="425"/>
    <col min="4353" max="4353" width="0.140625" style="425" customWidth="1"/>
    <col min="4354" max="4354" width="22" style="425" customWidth="1"/>
    <col min="4355" max="4355" width="51" style="425" customWidth="1"/>
    <col min="4356" max="4358" width="13.7109375" style="425" customWidth="1"/>
    <col min="4359" max="4608" width="9.140625" style="425"/>
    <col min="4609" max="4609" width="0.140625" style="425" customWidth="1"/>
    <col min="4610" max="4610" width="22" style="425" customWidth="1"/>
    <col min="4611" max="4611" width="51" style="425" customWidth="1"/>
    <col min="4612" max="4614" width="13.7109375" style="425" customWidth="1"/>
    <col min="4615" max="4864" width="9.140625" style="425"/>
    <col min="4865" max="4865" width="0.140625" style="425" customWidth="1"/>
    <col min="4866" max="4866" width="22" style="425" customWidth="1"/>
    <col min="4867" max="4867" width="51" style="425" customWidth="1"/>
    <col min="4868" max="4870" width="13.7109375" style="425" customWidth="1"/>
    <col min="4871" max="5120" width="9.140625" style="425"/>
    <col min="5121" max="5121" width="0.140625" style="425" customWidth="1"/>
    <col min="5122" max="5122" width="22" style="425" customWidth="1"/>
    <col min="5123" max="5123" width="51" style="425" customWidth="1"/>
    <col min="5124" max="5126" width="13.7109375" style="425" customWidth="1"/>
    <col min="5127" max="5376" width="9.140625" style="425"/>
    <col min="5377" max="5377" width="0.140625" style="425" customWidth="1"/>
    <col min="5378" max="5378" width="22" style="425" customWidth="1"/>
    <col min="5379" max="5379" width="51" style="425" customWidth="1"/>
    <col min="5380" max="5382" width="13.7109375" style="425" customWidth="1"/>
    <col min="5383" max="5632" width="9.140625" style="425"/>
    <col min="5633" max="5633" width="0.140625" style="425" customWidth="1"/>
    <col min="5634" max="5634" width="22" style="425" customWidth="1"/>
    <col min="5635" max="5635" width="51" style="425" customWidth="1"/>
    <col min="5636" max="5638" width="13.7109375" style="425" customWidth="1"/>
    <col min="5639" max="5888" width="9.140625" style="425"/>
    <col min="5889" max="5889" width="0.140625" style="425" customWidth="1"/>
    <col min="5890" max="5890" width="22" style="425" customWidth="1"/>
    <col min="5891" max="5891" width="51" style="425" customWidth="1"/>
    <col min="5892" max="5894" width="13.7109375" style="425" customWidth="1"/>
    <col min="5895" max="6144" width="9.140625" style="425"/>
    <col min="6145" max="6145" width="0.140625" style="425" customWidth="1"/>
    <col min="6146" max="6146" width="22" style="425" customWidth="1"/>
    <col min="6147" max="6147" width="51" style="425" customWidth="1"/>
    <col min="6148" max="6150" width="13.7109375" style="425" customWidth="1"/>
    <col min="6151" max="6400" width="9.140625" style="425"/>
    <col min="6401" max="6401" width="0.140625" style="425" customWidth="1"/>
    <col min="6402" max="6402" width="22" style="425" customWidth="1"/>
    <col min="6403" max="6403" width="51" style="425" customWidth="1"/>
    <col min="6404" max="6406" width="13.7109375" style="425" customWidth="1"/>
    <col min="6407" max="6656" width="9.140625" style="425"/>
    <col min="6657" max="6657" width="0.140625" style="425" customWidth="1"/>
    <col min="6658" max="6658" width="22" style="425" customWidth="1"/>
    <col min="6659" max="6659" width="51" style="425" customWidth="1"/>
    <col min="6660" max="6662" width="13.7109375" style="425" customWidth="1"/>
    <col min="6663" max="6912" width="9.140625" style="425"/>
    <col min="6913" max="6913" width="0.140625" style="425" customWidth="1"/>
    <col min="6914" max="6914" width="22" style="425" customWidth="1"/>
    <col min="6915" max="6915" width="51" style="425" customWidth="1"/>
    <col min="6916" max="6918" width="13.7109375" style="425" customWidth="1"/>
    <col min="6919" max="7168" width="9.140625" style="425"/>
    <col min="7169" max="7169" width="0.140625" style="425" customWidth="1"/>
    <col min="7170" max="7170" width="22" style="425" customWidth="1"/>
    <col min="7171" max="7171" width="51" style="425" customWidth="1"/>
    <col min="7172" max="7174" width="13.7109375" style="425" customWidth="1"/>
    <col min="7175" max="7424" width="9.140625" style="425"/>
    <col min="7425" max="7425" width="0.140625" style="425" customWidth="1"/>
    <col min="7426" max="7426" width="22" style="425" customWidth="1"/>
    <col min="7427" max="7427" width="51" style="425" customWidth="1"/>
    <col min="7428" max="7430" width="13.7109375" style="425" customWidth="1"/>
    <col min="7431" max="7680" width="9.140625" style="425"/>
    <col min="7681" max="7681" width="0.140625" style="425" customWidth="1"/>
    <col min="7682" max="7682" width="22" style="425" customWidth="1"/>
    <col min="7683" max="7683" width="51" style="425" customWidth="1"/>
    <col min="7684" max="7686" width="13.7109375" style="425" customWidth="1"/>
    <col min="7687" max="7936" width="9.140625" style="425"/>
    <col min="7937" max="7937" width="0.140625" style="425" customWidth="1"/>
    <col min="7938" max="7938" width="22" style="425" customWidth="1"/>
    <col min="7939" max="7939" width="51" style="425" customWidth="1"/>
    <col min="7940" max="7942" width="13.7109375" style="425" customWidth="1"/>
    <col min="7943" max="8192" width="9.140625" style="425"/>
    <col min="8193" max="8193" width="0.140625" style="425" customWidth="1"/>
    <col min="8194" max="8194" width="22" style="425" customWidth="1"/>
    <col min="8195" max="8195" width="51" style="425" customWidth="1"/>
    <col min="8196" max="8198" width="13.7109375" style="425" customWidth="1"/>
    <col min="8199" max="8448" width="9.140625" style="425"/>
    <col min="8449" max="8449" width="0.140625" style="425" customWidth="1"/>
    <col min="8450" max="8450" width="22" style="425" customWidth="1"/>
    <col min="8451" max="8451" width="51" style="425" customWidth="1"/>
    <col min="8452" max="8454" width="13.7109375" style="425" customWidth="1"/>
    <col min="8455" max="8704" width="9.140625" style="425"/>
    <col min="8705" max="8705" width="0.140625" style="425" customWidth="1"/>
    <col min="8706" max="8706" width="22" style="425" customWidth="1"/>
    <col min="8707" max="8707" width="51" style="425" customWidth="1"/>
    <col min="8708" max="8710" width="13.7109375" style="425" customWidth="1"/>
    <col min="8711" max="8960" width="9.140625" style="425"/>
    <col min="8961" max="8961" width="0.140625" style="425" customWidth="1"/>
    <col min="8962" max="8962" width="22" style="425" customWidth="1"/>
    <col min="8963" max="8963" width="51" style="425" customWidth="1"/>
    <col min="8964" max="8966" width="13.7109375" style="425" customWidth="1"/>
    <col min="8967" max="9216" width="9.140625" style="425"/>
    <col min="9217" max="9217" width="0.140625" style="425" customWidth="1"/>
    <col min="9218" max="9218" width="22" style="425" customWidth="1"/>
    <col min="9219" max="9219" width="51" style="425" customWidth="1"/>
    <col min="9220" max="9222" width="13.7109375" style="425" customWidth="1"/>
    <col min="9223" max="9472" width="9.140625" style="425"/>
    <col min="9473" max="9473" width="0.140625" style="425" customWidth="1"/>
    <col min="9474" max="9474" width="22" style="425" customWidth="1"/>
    <col min="9475" max="9475" width="51" style="425" customWidth="1"/>
    <col min="9476" max="9478" width="13.7109375" style="425" customWidth="1"/>
    <col min="9479" max="9728" width="9.140625" style="425"/>
    <col min="9729" max="9729" width="0.140625" style="425" customWidth="1"/>
    <col min="9730" max="9730" width="22" style="425" customWidth="1"/>
    <col min="9731" max="9731" width="51" style="425" customWidth="1"/>
    <col min="9732" max="9734" width="13.7109375" style="425" customWidth="1"/>
    <col min="9735" max="9984" width="9.140625" style="425"/>
    <col min="9985" max="9985" width="0.140625" style="425" customWidth="1"/>
    <col min="9986" max="9986" width="22" style="425" customWidth="1"/>
    <col min="9987" max="9987" width="51" style="425" customWidth="1"/>
    <col min="9988" max="9990" width="13.7109375" style="425" customWidth="1"/>
    <col min="9991" max="10240" width="9.140625" style="425"/>
    <col min="10241" max="10241" width="0.140625" style="425" customWidth="1"/>
    <col min="10242" max="10242" width="22" style="425" customWidth="1"/>
    <col min="10243" max="10243" width="51" style="425" customWidth="1"/>
    <col min="10244" max="10246" width="13.7109375" style="425" customWidth="1"/>
    <col min="10247" max="10496" width="9.140625" style="425"/>
    <col min="10497" max="10497" width="0.140625" style="425" customWidth="1"/>
    <col min="10498" max="10498" width="22" style="425" customWidth="1"/>
    <col min="10499" max="10499" width="51" style="425" customWidth="1"/>
    <col min="10500" max="10502" width="13.7109375" style="425" customWidth="1"/>
    <col min="10503" max="10752" width="9.140625" style="425"/>
    <col min="10753" max="10753" width="0.140625" style="425" customWidth="1"/>
    <col min="10754" max="10754" width="22" style="425" customWidth="1"/>
    <col min="10755" max="10755" width="51" style="425" customWidth="1"/>
    <col min="10756" max="10758" width="13.7109375" style="425" customWidth="1"/>
    <col min="10759" max="11008" width="9.140625" style="425"/>
    <col min="11009" max="11009" width="0.140625" style="425" customWidth="1"/>
    <col min="11010" max="11010" width="22" style="425" customWidth="1"/>
    <col min="11011" max="11011" width="51" style="425" customWidth="1"/>
    <col min="11012" max="11014" width="13.7109375" style="425" customWidth="1"/>
    <col min="11015" max="11264" width="9.140625" style="425"/>
    <col min="11265" max="11265" width="0.140625" style="425" customWidth="1"/>
    <col min="11266" max="11266" width="22" style="425" customWidth="1"/>
    <col min="11267" max="11267" width="51" style="425" customWidth="1"/>
    <col min="11268" max="11270" width="13.7109375" style="425" customWidth="1"/>
    <col min="11271" max="11520" width="9.140625" style="425"/>
    <col min="11521" max="11521" width="0.140625" style="425" customWidth="1"/>
    <col min="11522" max="11522" width="22" style="425" customWidth="1"/>
    <col min="11523" max="11523" width="51" style="425" customWidth="1"/>
    <col min="11524" max="11526" width="13.7109375" style="425" customWidth="1"/>
    <col min="11527" max="11776" width="9.140625" style="425"/>
    <col min="11777" max="11777" width="0.140625" style="425" customWidth="1"/>
    <col min="11778" max="11778" width="22" style="425" customWidth="1"/>
    <col min="11779" max="11779" width="51" style="425" customWidth="1"/>
    <col min="11780" max="11782" width="13.7109375" style="425" customWidth="1"/>
    <col min="11783" max="12032" width="9.140625" style="425"/>
    <col min="12033" max="12033" width="0.140625" style="425" customWidth="1"/>
    <col min="12034" max="12034" width="22" style="425" customWidth="1"/>
    <col min="12035" max="12035" width="51" style="425" customWidth="1"/>
    <col min="12036" max="12038" width="13.7109375" style="425" customWidth="1"/>
    <col min="12039" max="12288" width="9.140625" style="425"/>
    <col min="12289" max="12289" width="0.140625" style="425" customWidth="1"/>
    <col min="12290" max="12290" width="22" style="425" customWidth="1"/>
    <col min="12291" max="12291" width="51" style="425" customWidth="1"/>
    <col min="12292" max="12294" width="13.7109375" style="425" customWidth="1"/>
    <col min="12295" max="12544" width="9.140625" style="425"/>
    <col min="12545" max="12545" width="0.140625" style="425" customWidth="1"/>
    <col min="12546" max="12546" width="22" style="425" customWidth="1"/>
    <col min="12547" max="12547" width="51" style="425" customWidth="1"/>
    <col min="12548" max="12550" width="13.7109375" style="425" customWidth="1"/>
    <col min="12551" max="12800" width="9.140625" style="425"/>
    <col min="12801" max="12801" width="0.140625" style="425" customWidth="1"/>
    <col min="12802" max="12802" width="22" style="425" customWidth="1"/>
    <col min="12803" max="12803" width="51" style="425" customWidth="1"/>
    <col min="12804" max="12806" width="13.7109375" style="425" customWidth="1"/>
    <col min="12807" max="13056" width="9.140625" style="425"/>
    <col min="13057" max="13057" width="0.140625" style="425" customWidth="1"/>
    <col min="13058" max="13058" width="22" style="425" customWidth="1"/>
    <col min="13059" max="13059" width="51" style="425" customWidth="1"/>
    <col min="13060" max="13062" width="13.7109375" style="425" customWidth="1"/>
    <col min="13063" max="13312" width="9.140625" style="425"/>
    <col min="13313" max="13313" width="0.140625" style="425" customWidth="1"/>
    <col min="13314" max="13314" width="22" style="425" customWidth="1"/>
    <col min="13315" max="13315" width="51" style="425" customWidth="1"/>
    <col min="13316" max="13318" width="13.7109375" style="425" customWidth="1"/>
    <col min="13319" max="13568" width="9.140625" style="425"/>
    <col min="13569" max="13569" width="0.140625" style="425" customWidth="1"/>
    <col min="13570" max="13570" width="22" style="425" customWidth="1"/>
    <col min="13571" max="13571" width="51" style="425" customWidth="1"/>
    <col min="13572" max="13574" width="13.7109375" style="425" customWidth="1"/>
    <col min="13575" max="13824" width="9.140625" style="425"/>
    <col min="13825" max="13825" width="0.140625" style="425" customWidth="1"/>
    <col min="13826" max="13826" width="22" style="425" customWidth="1"/>
    <col min="13827" max="13827" width="51" style="425" customWidth="1"/>
    <col min="13828" max="13830" width="13.7109375" style="425" customWidth="1"/>
    <col min="13831" max="14080" width="9.140625" style="425"/>
    <col min="14081" max="14081" width="0.140625" style="425" customWidth="1"/>
    <col min="14082" max="14082" width="22" style="425" customWidth="1"/>
    <col min="14083" max="14083" width="51" style="425" customWidth="1"/>
    <col min="14084" max="14086" width="13.7109375" style="425" customWidth="1"/>
    <col min="14087" max="14336" width="9.140625" style="425"/>
    <col min="14337" max="14337" width="0.140625" style="425" customWidth="1"/>
    <col min="14338" max="14338" width="22" style="425" customWidth="1"/>
    <col min="14339" max="14339" width="51" style="425" customWidth="1"/>
    <col min="14340" max="14342" width="13.7109375" style="425" customWidth="1"/>
    <col min="14343" max="14592" width="9.140625" style="425"/>
    <col min="14593" max="14593" width="0.140625" style="425" customWidth="1"/>
    <col min="14594" max="14594" width="22" style="425" customWidth="1"/>
    <col min="14595" max="14595" width="51" style="425" customWidth="1"/>
    <col min="14596" max="14598" width="13.7109375" style="425" customWidth="1"/>
    <col min="14599" max="14848" width="9.140625" style="425"/>
    <col min="14849" max="14849" width="0.140625" style="425" customWidth="1"/>
    <col min="14850" max="14850" width="22" style="425" customWidth="1"/>
    <col min="14851" max="14851" width="51" style="425" customWidth="1"/>
    <col min="14852" max="14854" width="13.7109375" style="425" customWidth="1"/>
    <col min="14855" max="15104" width="9.140625" style="425"/>
    <col min="15105" max="15105" width="0.140625" style="425" customWidth="1"/>
    <col min="15106" max="15106" width="22" style="425" customWidth="1"/>
    <col min="15107" max="15107" width="51" style="425" customWidth="1"/>
    <col min="15108" max="15110" width="13.7109375" style="425" customWidth="1"/>
    <col min="15111" max="15360" width="9.140625" style="425"/>
    <col min="15361" max="15361" width="0.140625" style="425" customWidth="1"/>
    <col min="15362" max="15362" width="22" style="425" customWidth="1"/>
    <col min="15363" max="15363" width="51" style="425" customWidth="1"/>
    <col min="15364" max="15366" width="13.7109375" style="425" customWidth="1"/>
    <col min="15367" max="15616" width="9.140625" style="425"/>
    <col min="15617" max="15617" width="0.140625" style="425" customWidth="1"/>
    <col min="15618" max="15618" width="22" style="425" customWidth="1"/>
    <col min="15619" max="15619" width="51" style="425" customWidth="1"/>
    <col min="15620" max="15622" width="13.7109375" style="425" customWidth="1"/>
    <col min="15623" max="15872" width="9.140625" style="425"/>
    <col min="15873" max="15873" width="0.140625" style="425" customWidth="1"/>
    <col min="15874" max="15874" width="22" style="425" customWidth="1"/>
    <col min="15875" max="15875" width="51" style="425" customWidth="1"/>
    <col min="15876" max="15878" width="13.7109375" style="425" customWidth="1"/>
    <col min="15879" max="16128" width="9.140625" style="425"/>
    <col min="16129" max="16129" width="0.140625" style="425" customWidth="1"/>
    <col min="16130" max="16130" width="22" style="425" customWidth="1"/>
    <col min="16131" max="16131" width="51" style="425" customWidth="1"/>
    <col min="16132" max="16134" width="13.7109375" style="425" customWidth="1"/>
    <col min="16135" max="16384" width="9.140625" style="425"/>
  </cols>
  <sheetData>
    <row r="1" spans="2:10" x14ac:dyDescent="0.2">
      <c r="B1" s="422"/>
      <c r="C1" s="422"/>
      <c r="D1" s="416"/>
      <c r="E1" s="416" t="s">
        <v>525</v>
      </c>
      <c r="F1" s="416"/>
      <c r="G1" s="423"/>
      <c r="H1" s="416"/>
      <c r="I1" s="416"/>
      <c r="J1" s="424"/>
    </row>
    <row r="2" spans="2:10" x14ac:dyDescent="0.2">
      <c r="B2" s="422"/>
      <c r="C2" s="422"/>
      <c r="D2" s="416"/>
      <c r="E2" s="416" t="s">
        <v>183</v>
      </c>
      <c r="F2" s="416"/>
      <c r="G2" s="423"/>
      <c r="H2" s="416"/>
      <c r="I2" s="416"/>
      <c r="J2" s="424"/>
    </row>
    <row r="3" spans="2:10" ht="12.75" customHeight="1" x14ac:dyDescent="0.2">
      <c r="B3" s="422"/>
      <c r="C3" s="422"/>
      <c r="D3" s="417"/>
      <c r="E3" s="958" t="s">
        <v>490</v>
      </c>
      <c r="F3" s="958"/>
      <c r="G3" s="423"/>
      <c r="H3" s="416"/>
      <c r="I3" s="416"/>
      <c r="J3" s="424"/>
    </row>
    <row r="4" spans="2:10" x14ac:dyDescent="0.2">
      <c r="B4" s="422"/>
      <c r="C4" s="422"/>
      <c r="D4" s="416"/>
      <c r="E4" s="416" t="s">
        <v>626</v>
      </c>
      <c r="F4" s="416"/>
      <c r="G4" s="423"/>
      <c r="H4" s="416"/>
      <c r="I4" s="416"/>
      <c r="J4" s="424"/>
    </row>
    <row r="5" spans="2:10" ht="12.95" customHeight="1" x14ac:dyDescent="0.2">
      <c r="B5" s="422"/>
      <c r="C5" s="422"/>
      <c r="D5" s="423"/>
      <c r="E5" s="423"/>
      <c r="F5" s="422"/>
      <c r="G5" s="423"/>
      <c r="H5" s="423"/>
      <c r="I5" s="423"/>
      <c r="J5" s="424"/>
    </row>
    <row r="6" spans="2:10" ht="12.95" customHeight="1" x14ac:dyDescent="0.2">
      <c r="B6" s="422"/>
      <c r="C6" s="422"/>
      <c r="D6" s="423"/>
      <c r="E6" s="423"/>
      <c r="F6" s="422"/>
      <c r="G6" s="423"/>
      <c r="H6" s="423"/>
      <c r="I6" s="423"/>
      <c r="J6" s="424"/>
    </row>
    <row r="7" spans="2:10" x14ac:dyDescent="0.2">
      <c r="B7" s="969" t="s">
        <v>272</v>
      </c>
      <c r="C7" s="969"/>
      <c r="D7" s="969"/>
      <c r="E7" s="969"/>
      <c r="F7" s="969"/>
      <c r="G7" s="426"/>
      <c r="H7" s="426"/>
      <c r="I7" s="426"/>
      <c r="J7" s="424"/>
    </row>
    <row r="8" spans="2:10" x14ac:dyDescent="0.2">
      <c r="B8" s="969" t="s">
        <v>491</v>
      </c>
      <c r="C8" s="969"/>
      <c r="D8" s="969"/>
      <c r="E8" s="969"/>
      <c r="F8" s="969"/>
      <c r="G8" s="427"/>
      <c r="H8" s="427"/>
      <c r="I8" s="427"/>
      <c r="J8" s="424"/>
    </row>
    <row r="9" spans="2:10" x14ac:dyDescent="0.2">
      <c r="B9" s="970" t="s">
        <v>627</v>
      </c>
      <c r="C9" s="970"/>
      <c r="D9" s="970"/>
      <c r="E9" s="970"/>
      <c r="F9" s="970"/>
      <c r="G9" s="416"/>
      <c r="H9" s="416"/>
      <c r="I9" s="416"/>
      <c r="J9" s="424"/>
    </row>
    <row r="10" spans="2:10" ht="13.5" thickBot="1" x14ac:dyDescent="0.25">
      <c r="B10" s="422"/>
      <c r="C10" s="422"/>
      <c r="D10" s="423"/>
      <c r="F10" s="428" t="s">
        <v>180</v>
      </c>
      <c r="G10" s="423"/>
      <c r="H10" s="423"/>
      <c r="I10" s="428"/>
      <c r="J10" s="424"/>
    </row>
    <row r="11" spans="2:10" ht="20.25" customHeight="1" thickBot="1" x14ac:dyDescent="0.25">
      <c r="B11" s="429" t="s">
        <v>273</v>
      </c>
      <c r="C11" s="429" t="s">
        <v>274</v>
      </c>
      <c r="D11" s="430">
        <v>2022</v>
      </c>
      <c r="E11" s="430" t="s">
        <v>611</v>
      </c>
      <c r="F11" s="430" t="s">
        <v>628</v>
      </c>
    </row>
    <row r="12" spans="2:10" s="434" customFormat="1" x14ac:dyDescent="0.2">
      <c r="B12" s="431" t="s">
        <v>275</v>
      </c>
      <c r="C12" s="432" t="s">
        <v>276</v>
      </c>
      <c r="D12" s="432">
        <f>D13+D18+D24+D28+D36+D39+D43+D52+D58+D65+D68+D71</f>
        <v>14682.6</v>
      </c>
      <c r="E12" s="432">
        <f>E13+E18+E24+E28+E36+E39+E43+E52+E58+E65+E68+E71</f>
        <v>15356</v>
      </c>
      <c r="F12" s="433">
        <f>F13+F18+F24+F28+F36+F39+F43+F52+F58+F65+F68+F71</f>
        <v>18039</v>
      </c>
    </row>
    <row r="13" spans="2:10" s="434" customFormat="1" x14ac:dyDescent="0.2">
      <c r="B13" s="435" t="s">
        <v>277</v>
      </c>
      <c r="C13" s="436" t="s">
        <v>278</v>
      </c>
      <c r="D13" s="437">
        <f>D14</f>
        <v>9827</v>
      </c>
      <c r="E13" s="437">
        <f>E14</f>
        <v>10468</v>
      </c>
      <c r="F13" s="438">
        <f>F14</f>
        <v>13143</v>
      </c>
    </row>
    <row r="14" spans="2:10" x14ac:dyDescent="0.2">
      <c r="B14" s="439" t="s">
        <v>279</v>
      </c>
      <c r="C14" s="440" t="s">
        <v>280</v>
      </c>
      <c r="D14" s="441">
        <f>D15+D16+D17</f>
        <v>9827</v>
      </c>
      <c r="E14" s="441">
        <f>E15+E16+E17</f>
        <v>10468</v>
      </c>
      <c r="F14" s="442">
        <f>F15+F16+F17</f>
        <v>13143</v>
      </c>
    </row>
    <row r="15" spans="2:10" ht="63.75" x14ac:dyDescent="0.2">
      <c r="B15" s="439" t="s">
        <v>281</v>
      </c>
      <c r="C15" s="440" t="s">
        <v>282</v>
      </c>
      <c r="D15" s="441">
        <v>9794</v>
      </c>
      <c r="E15" s="441">
        <v>10434</v>
      </c>
      <c r="F15" s="442">
        <v>13107</v>
      </c>
    </row>
    <row r="16" spans="2:10" ht="93.75" customHeight="1" x14ac:dyDescent="0.2">
      <c r="B16" s="439" t="s">
        <v>283</v>
      </c>
      <c r="C16" s="440" t="s">
        <v>284</v>
      </c>
      <c r="D16" s="441">
        <v>2</v>
      </c>
      <c r="E16" s="441">
        <v>2</v>
      </c>
      <c r="F16" s="442">
        <v>2</v>
      </c>
    </row>
    <row r="17" spans="2:6" ht="38.25" x14ac:dyDescent="0.2">
      <c r="B17" s="439" t="s">
        <v>285</v>
      </c>
      <c r="C17" s="440" t="s">
        <v>286</v>
      </c>
      <c r="D17" s="441">
        <v>31</v>
      </c>
      <c r="E17" s="441">
        <v>32</v>
      </c>
      <c r="F17" s="442">
        <v>34</v>
      </c>
    </row>
    <row r="18" spans="2:6" s="434" customFormat="1" ht="38.25" x14ac:dyDescent="0.2">
      <c r="B18" s="435" t="s">
        <v>287</v>
      </c>
      <c r="C18" s="436" t="s">
        <v>288</v>
      </c>
      <c r="D18" s="437">
        <f>D19</f>
        <v>2358.6000000000004</v>
      </c>
      <c r="E18" s="437">
        <f>E19</f>
        <v>2415</v>
      </c>
      <c r="F18" s="438">
        <f>F19</f>
        <v>2466</v>
      </c>
    </row>
    <row r="19" spans="2:6" ht="25.5" x14ac:dyDescent="0.2">
      <c r="B19" s="439" t="s">
        <v>289</v>
      </c>
      <c r="C19" s="440" t="s">
        <v>290</v>
      </c>
      <c r="D19" s="441">
        <f>D20+D21+D22+D23</f>
        <v>2358.6000000000004</v>
      </c>
      <c r="E19" s="441">
        <f>E20+E21+E22+E23</f>
        <v>2415</v>
      </c>
      <c r="F19" s="442">
        <f>F20+F21+F22+F23</f>
        <v>2466</v>
      </c>
    </row>
    <row r="20" spans="2:6" ht="76.5" x14ac:dyDescent="0.2">
      <c r="B20" s="439" t="s">
        <v>291</v>
      </c>
      <c r="C20" s="440" t="s">
        <v>292</v>
      </c>
      <c r="D20" s="441">
        <v>1066.4000000000001</v>
      </c>
      <c r="E20" s="441">
        <v>1080</v>
      </c>
      <c r="F20" s="441">
        <v>1086</v>
      </c>
    </row>
    <row r="21" spans="2:6" ht="89.25" x14ac:dyDescent="0.2">
      <c r="B21" s="439" t="s">
        <v>293</v>
      </c>
      <c r="C21" s="440" t="s">
        <v>294</v>
      </c>
      <c r="D21" s="441">
        <v>5.9</v>
      </c>
      <c r="E21" s="441">
        <v>6</v>
      </c>
      <c r="F21" s="441">
        <v>6</v>
      </c>
    </row>
    <row r="22" spans="2:6" ht="76.5" x14ac:dyDescent="0.2">
      <c r="B22" s="439" t="s">
        <v>295</v>
      </c>
      <c r="C22" s="440" t="s">
        <v>296</v>
      </c>
      <c r="D22" s="441">
        <v>1420</v>
      </c>
      <c r="E22" s="441">
        <v>1463</v>
      </c>
      <c r="F22" s="441">
        <v>1513</v>
      </c>
    </row>
    <row r="23" spans="2:6" ht="52.5" customHeight="1" x14ac:dyDescent="0.2">
      <c r="B23" s="439" t="s">
        <v>297</v>
      </c>
      <c r="C23" s="440" t="s">
        <v>298</v>
      </c>
      <c r="D23" s="441">
        <v>-133.69999999999999</v>
      </c>
      <c r="E23" s="441">
        <v>-134</v>
      </c>
      <c r="F23" s="441">
        <v>-139</v>
      </c>
    </row>
    <row r="24" spans="2:6" s="434" customFormat="1" x14ac:dyDescent="0.2">
      <c r="B24" s="435" t="s">
        <v>299</v>
      </c>
      <c r="C24" s="436" t="s">
        <v>300</v>
      </c>
      <c r="D24" s="437">
        <f>D25</f>
        <v>80</v>
      </c>
      <c r="E24" s="437">
        <f>E25</f>
        <v>103</v>
      </c>
      <c r="F24" s="438">
        <f>F25</f>
        <v>109</v>
      </c>
    </row>
    <row r="25" spans="2:6" x14ac:dyDescent="0.2">
      <c r="B25" s="439" t="s">
        <v>301</v>
      </c>
      <c r="C25" s="440" t="s">
        <v>302</v>
      </c>
      <c r="D25" s="441">
        <f>D26+D27</f>
        <v>80</v>
      </c>
      <c r="E25" s="441">
        <f>E26+E27</f>
        <v>103</v>
      </c>
      <c r="F25" s="442">
        <f>F26+F27</f>
        <v>109</v>
      </c>
    </row>
    <row r="26" spans="2:6" x14ac:dyDescent="0.2">
      <c r="B26" s="439" t="s">
        <v>303</v>
      </c>
      <c r="C26" s="440" t="s">
        <v>302</v>
      </c>
      <c r="D26" s="441">
        <v>80</v>
      </c>
      <c r="E26" s="441">
        <v>103</v>
      </c>
      <c r="F26" s="442">
        <v>109</v>
      </c>
    </row>
    <row r="27" spans="2:6" ht="25.5" x14ac:dyDescent="0.2">
      <c r="B27" s="439" t="s">
        <v>304</v>
      </c>
      <c r="C27" s="440" t="s">
        <v>305</v>
      </c>
      <c r="D27" s="441"/>
      <c r="E27" s="441"/>
      <c r="F27" s="442"/>
    </row>
    <row r="28" spans="2:6" s="434" customFormat="1" x14ac:dyDescent="0.2">
      <c r="B28" s="435" t="s">
        <v>306</v>
      </c>
      <c r="C28" s="436" t="s">
        <v>307</v>
      </c>
      <c r="D28" s="437">
        <f>D29+D31</f>
        <v>2332</v>
      </c>
      <c r="E28" s="437">
        <f>E29+E31</f>
        <v>2335</v>
      </c>
      <c r="F28" s="438">
        <f>F29+F31</f>
        <v>2285</v>
      </c>
    </row>
    <row r="29" spans="2:6" x14ac:dyDescent="0.2">
      <c r="B29" s="439" t="s">
        <v>308</v>
      </c>
      <c r="C29" s="440" t="s">
        <v>309</v>
      </c>
      <c r="D29" s="441">
        <f>D30</f>
        <v>336</v>
      </c>
      <c r="E29" s="441">
        <f>E30</f>
        <v>388</v>
      </c>
      <c r="F29" s="442">
        <f>F30</f>
        <v>388</v>
      </c>
    </row>
    <row r="30" spans="2:6" ht="38.25" x14ac:dyDescent="0.2">
      <c r="B30" s="439" t="s">
        <v>310</v>
      </c>
      <c r="C30" s="440" t="s">
        <v>311</v>
      </c>
      <c r="D30" s="441">
        <v>336</v>
      </c>
      <c r="E30" s="441">
        <v>388</v>
      </c>
      <c r="F30" s="442">
        <v>388</v>
      </c>
    </row>
    <row r="31" spans="2:6" x14ac:dyDescent="0.2">
      <c r="B31" s="439" t="s">
        <v>312</v>
      </c>
      <c r="C31" s="440" t="s">
        <v>313</v>
      </c>
      <c r="D31" s="441">
        <f>D32+D34</f>
        <v>1996</v>
      </c>
      <c r="E31" s="441">
        <f>E32+E34</f>
        <v>1947</v>
      </c>
      <c r="F31" s="442">
        <f>F32+F34</f>
        <v>1897</v>
      </c>
    </row>
    <row r="32" spans="2:6" x14ac:dyDescent="0.2">
      <c r="B32" s="439" t="s">
        <v>314</v>
      </c>
      <c r="C32" s="440" t="s">
        <v>315</v>
      </c>
      <c r="D32" s="441">
        <f>D33</f>
        <v>1250</v>
      </c>
      <c r="E32" s="441">
        <f>E33</f>
        <v>1201</v>
      </c>
      <c r="F32" s="442">
        <f>F33</f>
        <v>1152</v>
      </c>
    </row>
    <row r="33" spans="2:6" ht="38.25" x14ac:dyDescent="0.2">
      <c r="B33" s="439" t="s">
        <v>316</v>
      </c>
      <c r="C33" s="440" t="s">
        <v>317</v>
      </c>
      <c r="D33" s="441">
        <v>1250</v>
      </c>
      <c r="E33" s="441">
        <v>1201</v>
      </c>
      <c r="F33" s="442">
        <v>1152</v>
      </c>
    </row>
    <row r="34" spans="2:6" x14ac:dyDescent="0.2">
      <c r="B34" s="439" t="s">
        <v>318</v>
      </c>
      <c r="C34" s="440" t="s">
        <v>319</v>
      </c>
      <c r="D34" s="441">
        <f>D35</f>
        <v>746</v>
      </c>
      <c r="E34" s="441">
        <f>E35</f>
        <v>746</v>
      </c>
      <c r="F34" s="442">
        <f>F35</f>
        <v>745</v>
      </c>
    </row>
    <row r="35" spans="2:6" ht="38.25" x14ac:dyDescent="0.2">
      <c r="B35" s="439" t="s">
        <v>320</v>
      </c>
      <c r="C35" s="440" t="s">
        <v>321</v>
      </c>
      <c r="D35" s="441">
        <v>746</v>
      </c>
      <c r="E35" s="441">
        <v>746</v>
      </c>
      <c r="F35" s="442">
        <v>745</v>
      </c>
    </row>
    <row r="36" spans="2:6" s="434" customFormat="1" x14ac:dyDescent="0.2">
      <c r="B36" s="435" t="s">
        <v>322</v>
      </c>
      <c r="C36" s="436" t="s">
        <v>323</v>
      </c>
      <c r="D36" s="437">
        <f t="shared" ref="D36:F37" si="0">D37</f>
        <v>20</v>
      </c>
      <c r="E36" s="437">
        <f t="shared" si="0"/>
        <v>21</v>
      </c>
      <c r="F36" s="438">
        <f t="shared" si="0"/>
        <v>22</v>
      </c>
    </row>
    <row r="37" spans="2:6" ht="38.25" x14ac:dyDescent="0.2">
      <c r="B37" s="439" t="s">
        <v>324</v>
      </c>
      <c r="C37" s="440" t="s">
        <v>325</v>
      </c>
      <c r="D37" s="441">
        <f t="shared" si="0"/>
        <v>20</v>
      </c>
      <c r="E37" s="441">
        <f t="shared" si="0"/>
        <v>21</v>
      </c>
      <c r="F37" s="442">
        <f t="shared" si="0"/>
        <v>22</v>
      </c>
    </row>
    <row r="38" spans="2:6" ht="63.75" x14ac:dyDescent="0.2">
      <c r="B38" s="439" t="s">
        <v>326</v>
      </c>
      <c r="C38" s="440" t="s">
        <v>327</v>
      </c>
      <c r="D38" s="441">
        <v>20</v>
      </c>
      <c r="E38" s="441">
        <v>21</v>
      </c>
      <c r="F38" s="442">
        <v>22</v>
      </c>
    </row>
    <row r="39" spans="2:6" s="434" customFormat="1" ht="38.25" x14ac:dyDescent="0.2">
      <c r="B39" s="435" t="s">
        <v>328</v>
      </c>
      <c r="C39" s="436" t="s">
        <v>329</v>
      </c>
      <c r="D39" s="437">
        <f t="shared" ref="D39:F41" si="1">D40</f>
        <v>0</v>
      </c>
      <c r="E39" s="437">
        <f t="shared" si="1"/>
        <v>0</v>
      </c>
      <c r="F39" s="438">
        <f t="shared" si="1"/>
        <v>0</v>
      </c>
    </row>
    <row r="40" spans="2:6" x14ac:dyDescent="0.2">
      <c r="B40" s="439" t="s">
        <v>330</v>
      </c>
      <c r="C40" s="440" t="s">
        <v>331</v>
      </c>
      <c r="D40" s="441">
        <f t="shared" si="1"/>
        <v>0</v>
      </c>
      <c r="E40" s="441">
        <f t="shared" si="1"/>
        <v>0</v>
      </c>
      <c r="F40" s="442">
        <f t="shared" si="1"/>
        <v>0</v>
      </c>
    </row>
    <row r="41" spans="2:6" ht="25.5" x14ac:dyDescent="0.2">
      <c r="B41" s="439" t="s">
        <v>332</v>
      </c>
      <c r="C41" s="440" t="s">
        <v>333</v>
      </c>
      <c r="D41" s="441">
        <f t="shared" si="1"/>
        <v>0</v>
      </c>
      <c r="E41" s="441">
        <f t="shared" si="1"/>
        <v>0</v>
      </c>
      <c r="F41" s="442">
        <f t="shared" si="1"/>
        <v>0</v>
      </c>
    </row>
    <row r="42" spans="2:6" ht="38.25" x14ac:dyDescent="0.2">
      <c r="B42" s="439" t="s">
        <v>334</v>
      </c>
      <c r="C42" s="440" t="s">
        <v>335</v>
      </c>
      <c r="D42" s="441"/>
      <c r="E42" s="441"/>
      <c r="F42" s="442"/>
    </row>
    <row r="43" spans="2:6" s="434" customFormat="1" ht="38.25" x14ac:dyDescent="0.2">
      <c r="B43" s="435" t="s">
        <v>336</v>
      </c>
      <c r="C43" s="436" t="s">
        <v>337</v>
      </c>
      <c r="D43" s="437">
        <f>D44+D49</f>
        <v>65</v>
      </c>
      <c r="E43" s="437">
        <f>E44+E49</f>
        <v>14</v>
      </c>
      <c r="F43" s="438">
        <f>F44+F49</f>
        <v>14</v>
      </c>
    </row>
    <row r="44" spans="2:6" ht="76.5" x14ac:dyDescent="0.2">
      <c r="B44" s="439" t="s">
        <v>338</v>
      </c>
      <c r="C44" s="440" t="s">
        <v>339</v>
      </c>
      <c r="D44" s="441">
        <f>D45+D47</f>
        <v>65</v>
      </c>
      <c r="E44" s="441">
        <f>E45+E47</f>
        <v>14</v>
      </c>
      <c r="F44" s="442">
        <f>F45+F47</f>
        <v>14</v>
      </c>
    </row>
    <row r="45" spans="2:6" ht="76.5" x14ac:dyDescent="0.2">
      <c r="B45" s="439" t="s">
        <v>340</v>
      </c>
      <c r="C45" s="440" t="s">
        <v>341</v>
      </c>
      <c r="D45" s="441">
        <f>D46</f>
        <v>51</v>
      </c>
      <c r="E45" s="441">
        <f>E46</f>
        <v>0</v>
      </c>
      <c r="F45" s="442">
        <f>F46</f>
        <v>0</v>
      </c>
    </row>
    <row r="46" spans="2:6" ht="63.75" x14ac:dyDescent="0.2">
      <c r="B46" s="439" t="s">
        <v>342</v>
      </c>
      <c r="C46" s="440" t="s">
        <v>343</v>
      </c>
      <c r="D46" s="441">
        <v>51</v>
      </c>
      <c r="E46" s="441"/>
      <c r="F46" s="442"/>
    </row>
    <row r="47" spans="2:6" ht="76.5" x14ac:dyDescent="0.2">
      <c r="B47" s="439" t="s">
        <v>344</v>
      </c>
      <c r="C47" s="440" t="s">
        <v>345</v>
      </c>
      <c r="D47" s="441">
        <f>D48</f>
        <v>14</v>
      </c>
      <c r="E47" s="441">
        <f>E48</f>
        <v>14</v>
      </c>
      <c r="F47" s="442">
        <f>F48</f>
        <v>14</v>
      </c>
    </row>
    <row r="48" spans="2:6" ht="63.75" x14ac:dyDescent="0.2">
      <c r="B48" s="439" t="s">
        <v>346</v>
      </c>
      <c r="C48" s="440" t="s">
        <v>347</v>
      </c>
      <c r="D48" s="441">
        <v>14</v>
      </c>
      <c r="E48" s="441">
        <v>14</v>
      </c>
      <c r="F48" s="442">
        <v>14</v>
      </c>
    </row>
    <row r="49" spans="2:6" ht="25.5" x14ac:dyDescent="0.2">
      <c r="B49" s="439" t="s">
        <v>348</v>
      </c>
      <c r="C49" s="440" t="s">
        <v>349</v>
      </c>
      <c r="D49" s="441">
        <f t="shared" ref="D49:F50" si="2">D50</f>
        <v>0</v>
      </c>
      <c r="E49" s="441">
        <f t="shared" si="2"/>
        <v>0</v>
      </c>
      <c r="F49" s="442">
        <f t="shared" si="2"/>
        <v>0</v>
      </c>
    </row>
    <row r="50" spans="2:6" ht="38.25" x14ac:dyDescent="0.2">
      <c r="B50" s="439" t="s">
        <v>350</v>
      </c>
      <c r="C50" s="440" t="s">
        <v>351</v>
      </c>
      <c r="D50" s="441">
        <f t="shared" si="2"/>
        <v>0</v>
      </c>
      <c r="E50" s="441">
        <f t="shared" si="2"/>
        <v>0</v>
      </c>
      <c r="F50" s="442">
        <f t="shared" si="2"/>
        <v>0</v>
      </c>
    </row>
    <row r="51" spans="2:6" ht="51" x14ac:dyDescent="0.2">
      <c r="B51" s="439" t="s">
        <v>352</v>
      </c>
      <c r="C51" s="440" t="s">
        <v>353</v>
      </c>
      <c r="D51" s="441"/>
      <c r="E51" s="441"/>
      <c r="F51" s="442"/>
    </row>
    <row r="52" spans="2:6" s="434" customFormat="1" ht="25.5" x14ac:dyDescent="0.2">
      <c r="B52" s="435" t="s">
        <v>354</v>
      </c>
      <c r="C52" s="436" t="s">
        <v>355</v>
      </c>
      <c r="D52" s="437">
        <f>D53</f>
        <v>0</v>
      </c>
      <c r="E52" s="437">
        <f>E53</f>
        <v>0</v>
      </c>
      <c r="F52" s="438">
        <f>F53</f>
        <v>0</v>
      </c>
    </row>
    <row r="53" spans="2:6" x14ac:dyDescent="0.2">
      <c r="B53" s="439" t="s">
        <v>356</v>
      </c>
      <c r="C53" s="440" t="s">
        <v>357</v>
      </c>
      <c r="D53" s="441">
        <f>D56+D54</f>
        <v>0</v>
      </c>
      <c r="E53" s="441">
        <f>E56+E54</f>
        <v>0</v>
      </c>
      <c r="F53" s="442">
        <f>F56+F54</f>
        <v>0</v>
      </c>
    </row>
    <row r="54" spans="2:6" ht="25.5" x14ac:dyDescent="0.2">
      <c r="B54" s="439" t="s">
        <v>358</v>
      </c>
      <c r="C54" s="440" t="s">
        <v>359</v>
      </c>
      <c r="D54" s="441">
        <f>D55</f>
        <v>0</v>
      </c>
      <c r="E54" s="441">
        <f>E55</f>
        <v>0</v>
      </c>
      <c r="F54" s="442">
        <f>F55</f>
        <v>0</v>
      </c>
    </row>
    <row r="55" spans="2:6" ht="38.25" x14ac:dyDescent="0.2">
      <c r="B55" s="439" t="s">
        <v>360</v>
      </c>
      <c r="C55" s="440" t="s">
        <v>361</v>
      </c>
      <c r="D55" s="441"/>
      <c r="E55" s="441"/>
      <c r="F55" s="442"/>
    </row>
    <row r="56" spans="2:6" x14ac:dyDescent="0.2">
      <c r="B56" s="439" t="s">
        <v>362</v>
      </c>
      <c r="C56" s="440" t="s">
        <v>363</v>
      </c>
      <c r="D56" s="441">
        <f>D57</f>
        <v>0</v>
      </c>
      <c r="E56" s="441">
        <f>E57</f>
        <v>0</v>
      </c>
      <c r="F56" s="442">
        <f>F57</f>
        <v>0</v>
      </c>
    </row>
    <row r="57" spans="2:6" ht="25.5" x14ac:dyDescent="0.2">
      <c r="B57" s="439" t="s">
        <v>364</v>
      </c>
      <c r="C57" s="440" t="s">
        <v>365</v>
      </c>
      <c r="D57" s="441"/>
      <c r="E57" s="441"/>
      <c r="F57" s="442"/>
    </row>
    <row r="58" spans="2:6" s="434" customFormat="1" ht="25.5" x14ac:dyDescent="0.2">
      <c r="B58" s="435" t="s">
        <v>366</v>
      </c>
      <c r="C58" s="436" t="s">
        <v>367</v>
      </c>
      <c r="D58" s="437">
        <f>D59+D62</f>
        <v>0</v>
      </c>
      <c r="E58" s="437">
        <f>E59+E62</f>
        <v>0</v>
      </c>
      <c r="F58" s="438">
        <f>F59+F62</f>
        <v>0</v>
      </c>
    </row>
    <row r="59" spans="2:6" ht="76.5" x14ac:dyDescent="0.2">
      <c r="B59" s="439" t="s">
        <v>368</v>
      </c>
      <c r="C59" s="440" t="s">
        <v>369</v>
      </c>
      <c r="D59" s="441">
        <f t="shared" ref="D59:F60" si="3">D60</f>
        <v>0</v>
      </c>
      <c r="E59" s="441">
        <f t="shared" si="3"/>
        <v>0</v>
      </c>
      <c r="F59" s="442">
        <f t="shared" si="3"/>
        <v>0</v>
      </c>
    </row>
    <row r="60" spans="2:6" ht="89.25" x14ac:dyDescent="0.2">
      <c r="B60" s="439" t="s">
        <v>370</v>
      </c>
      <c r="C60" s="440" t="s">
        <v>371</v>
      </c>
      <c r="D60" s="441">
        <f t="shared" si="3"/>
        <v>0</v>
      </c>
      <c r="E60" s="441">
        <f t="shared" si="3"/>
        <v>0</v>
      </c>
      <c r="F60" s="442">
        <f t="shared" si="3"/>
        <v>0</v>
      </c>
    </row>
    <row r="61" spans="2:6" ht="76.5" x14ac:dyDescent="0.2">
      <c r="B61" s="439" t="s">
        <v>372</v>
      </c>
      <c r="C61" s="440" t="s">
        <v>373</v>
      </c>
      <c r="D61" s="441"/>
      <c r="E61" s="441"/>
      <c r="F61" s="442"/>
    </row>
    <row r="62" spans="2:6" ht="25.5" x14ac:dyDescent="0.2">
      <c r="B62" s="439" t="s">
        <v>374</v>
      </c>
      <c r="C62" s="440" t="s">
        <v>375</v>
      </c>
      <c r="D62" s="441">
        <f t="shared" ref="D62:F63" si="4">D63</f>
        <v>0</v>
      </c>
      <c r="E62" s="441">
        <f t="shared" si="4"/>
        <v>0</v>
      </c>
      <c r="F62" s="442">
        <f t="shared" si="4"/>
        <v>0</v>
      </c>
    </row>
    <row r="63" spans="2:6" ht="51" x14ac:dyDescent="0.2">
      <c r="B63" s="439" t="s">
        <v>376</v>
      </c>
      <c r="C63" s="440" t="s">
        <v>377</v>
      </c>
      <c r="D63" s="441">
        <f t="shared" si="4"/>
        <v>0</v>
      </c>
      <c r="E63" s="441">
        <f t="shared" si="4"/>
        <v>0</v>
      </c>
      <c r="F63" s="442">
        <f t="shared" si="4"/>
        <v>0</v>
      </c>
    </row>
    <row r="64" spans="2:6" ht="51" x14ac:dyDescent="0.2">
      <c r="B64" s="439" t="s">
        <v>378</v>
      </c>
      <c r="C64" s="440" t="s">
        <v>379</v>
      </c>
      <c r="D64" s="441"/>
      <c r="E64" s="441"/>
      <c r="F64" s="442"/>
    </row>
    <row r="65" spans="2:6" x14ac:dyDescent="0.2">
      <c r="B65" s="443" t="s">
        <v>380</v>
      </c>
      <c r="C65" s="444" t="s">
        <v>381</v>
      </c>
      <c r="D65" s="441">
        <f t="shared" ref="D65:F66" si="5">D66</f>
        <v>0</v>
      </c>
      <c r="E65" s="441">
        <f t="shared" si="5"/>
        <v>0</v>
      </c>
      <c r="F65" s="442">
        <f t="shared" si="5"/>
        <v>0</v>
      </c>
    </row>
    <row r="66" spans="2:6" ht="38.25" x14ac:dyDescent="0.2">
      <c r="B66" s="445" t="s">
        <v>382</v>
      </c>
      <c r="C66" s="446" t="s">
        <v>383</v>
      </c>
      <c r="D66" s="441">
        <f t="shared" si="5"/>
        <v>0</v>
      </c>
      <c r="E66" s="441">
        <f t="shared" si="5"/>
        <v>0</v>
      </c>
      <c r="F66" s="442">
        <f t="shared" si="5"/>
        <v>0</v>
      </c>
    </row>
    <row r="67" spans="2:6" ht="38.25" x14ac:dyDescent="0.2">
      <c r="B67" s="447" t="s">
        <v>384</v>
      </c>
      <c r="C67" s="448" t="s">
        <v>385</v>
      </c>
      <c r="D67" s="441"/>
      <c r="E67" s="441"/>
      <c r="F67" s="442"/>
    </row>
    <row r="68" spans="2:6" s="434" customFormat="1" x14ac:dyDescent="0.2">
      <c r="B68" s="435" t="s">
        <v>386</v>
      </c>
      <c r="C68" s="436" t="s">
        <v>387</v>
      </c>
      <c r="D68" s="437">
        <f t="shared" ref="D68:F69" si="6">D69</f>
        <v>0</v>
      </c>
      <c r="E68" s="437">
        <f t="shared" si="6"/>
        <v>0</v>
      </c>
      <c r="F68" s="438">
        <f t="shared" si="6"/>
        <v>0</v>
      </c>
    </row>
    <row r="69" spans="2:6" ht="25.5" x14ac:dyDescent="0.2">
      <c r="B69" s="439" t="s">
        <v>388</v>
      </c>
      <c r="C69" s="440" t="s">
        <v>389</v>
      </c>
      <c r="D69" s="441">
        <f t="shared" si="6"/>
        <v>0</v>
      </c>
      <c r="E69" s="441">
        <f t="shared" si="6"/>
        <v>0</v>
      </c>
      <c r="F69" s="442">
        <f t="shared" si="6"/>
        <v>0</v>
      </c>
    </row>
    <row r="70" spans="2:6" ht="38.25" x14ac:dyDescent="0.2">
      <c r="B70" s="439" t="s">
        <v>390</v>
      </c>
      <c r="C70" s="440" t="s">
        <v>391</v>
      </c>
      <c r="D70" s="441"/>
      <c r="E70" s="441"/>
      <c r="F70" s="442"/>
    </row>
    <row r="71" spans="2:6" s="434" customFormat="1" x14ac:dyDescent="0.2">
      <c r="B71" s="435" t="s">
        <v>392</v>
      </c>
      <c r="C71" s="436" t="s">
        <v>393</v>
      </c>
      <c r="D71" s="437">
        <f>D72+D74</f>
        <v>0</v>
      </c>
      <c r="E71" s="437">
        <f>E72+E74</f>
        <v>0</v>
      </c>
      <c r="F71" s="438">
        <f>F72+F74</f>
        <v>0</v>
      </c>
    </row>
    <row r="72" spans="2:6" x14ac:dyDescent="0.2">
      <c r="B72" s="439" t="s">
        <v>394</v>
      </c>
      <c r="C72" s="440" t="s">
        <v>395</v>
      </c>
      <c r="D72" s="441">
        <f>D73</f>
        <v>0</v>
      </c>
      <c r="E72" s="441">
        <f>E73</f>
        <v>0</v>
      </c>
      <c r="F72" s="442">
        <f>F73</f>
        <v>0</v>
      </c>
    </row>
    <row r="73" spans="2:6" ht="25.5" x14ac:dyDescent="0.2">
      <c r="B73" s="439" t="s">
        <v>396</v>
      </c>
      <c r="C73" s="440" t="s">
        <v>397</v>
      </c>
      <c r="D73" s="441"/>
      <c r="E73" s="441"/>
      <c r="F73" s="442"/>
    </row>
    <row r="74" spans="2:6" x14ac:dyDescent="0.2">
      <c r="B74" s="439" t="s">
        <v>398</v>
      </c>
      <c r="C74" s="440" t="s">
        <v>399</v>
      </c>
      <c r="D74" s="441">
        <f>D75</f>
        <v>0</v>
      </c>
      <c r="E74" s="441">
        <f>E75</f>
        <v>0</v>
      </c>
      <c r="F74" s="442">
        <f>F75</f>
        <v>0</v>
      </c>
    </row>
    <row r="75" spans="2:6" ht="25.5" x14ac:dyDescent="0.2">
      <c r="B75" s="439" t="s">
        <v>400</v>
      </c>
      <c r="C75" s="440" t="s">
        <v>401</v>
      </c>
      <c r="D75" s="441"/>
      <c r="E75" s="441"/>
      <c r="F75" s="442"/>
    </row>
    <row r="76" spans="2:6" s="434" customFormat="1" x14ac:dyDescent="0.2">
      <c r="B76" s="449" t="s">
        <v>402</v>
      </c>
      <c r="C76" s="450" t="s">
        <v>403</v>
      </c>
      <c r="D76" s="451">
        <f>D77+D109</f>
        <v>7659.1459999999997</v>
      </c>
      <c r="E76" s="451">
        <f>E77+E109</f>
        <v>7488.9960000000001</v>
      </c>
      <c r="F76" s="451">
        <f>F77+F109</f>
        <v>6357.6860000000006</v>
      </c>
    </row>
    <row r="77" spans="2:6" s="434" customFormat="1" ht="38.25" x14ac:dyDescent="0.2">
      <c r="B77" s="435" t="s">
        <v>404</v>
      </c>
      <c r="C77" s="436" t="s">
        <v>405</v>
      </c>
      <c r="D77" s="437">
        <f>D78+D90+D95+D87</f>
        <v>7659.1459999999997</v>
      </c>
      <c r="E77" s="437">
        <f>E78+E90+E97+E87</f>
        <v>7488.9960000000001</v>
      </c>
      <c r="F77" s="437">
        <f>F78+F90+F97+F87</f>
        <v>6357.6860000000006</v>
      </c>
    </row>
    <row r="78" spans="2:6" ht="25.5" x14ac:dyDescent="0.2">
      <c r="B78" s="439" t="s">
        <v>569</v>
      </c>
      <c r="C78" s="452" t="s">
        <v>406</v>
      </c>
      <c r="D78" s="453">
        <f>D79+D83</f>
        <v>7043</v>
      </c>
      <c r="E78" s="453">
        <f>E79+E83</f>
        <v>7193</v>
      </c>
      <c r="F78" s="454">
        <f>F79+F83</f>
        <v>5700</v>
      </c>
    </row>
    <row r="79" spans="2:6" x14ac:dyDescent="0.2">
      <c r="B79" s="439" t="s">
        <v>607</v>
      </c>
      <c r="C79" s="440" t="s">
        <v>407</v>
      </c>
      <c r="D79" s="441">
        <f>D80</f>
        <v>6535</v>
      </c>
      <c r="E79" s="441">
        <f>E80</f>
        <v>7193</v>
      </c>
      <c r="F79" s="442">
        <f>F80</f>
        <v>5700</v>
      </c>
    </row>
    <row r="80" spans="2:6" ht="25.5" x14ac:dyDescent="0.2">
      <c r="B80" s="439" t="s">
        <v>608</v>
      </c>
      <c r="C80" s="440" t="s">
        <v>408</v>
      </c>
      <c r="D80" s="441">
        <f>D81+D82</f>
        <v>6535</v>
      </c>
      <c r="E80" s="441">
        <f>E81+E82</f>
        <v>7193</v>
      </c>
      <c r="F80" s="442">
        <f>F81+F82</f>
        <v>5700</v>
      </c>
    </row>
    <row r="81" spans="2:6" ht="25.5" x14ac:dyDescent="0.2">
      <c r="B81" s="455" t="s">
        <v>609</v>
      </c>
      <c r="C81" s="456" t="s">
        <v>409</v>
      </c>
      <c r="D81" s="441">
        <v>6452</v>
      </c>
      <c r="E81" s="441">
        <v>7081</v>
      </c>
      <c r="F81" s="442">
        <v>5586</v>
      </c>
    </row>
    <row r="82" spans="2:6" ht="25.5" x14ac:dyDescent="0.2">
      <c r="B82" s="455" t="s">
        <v>610</v>
      </c>
      <c r="C82" s="456" t="s">
        <v>410</v>
      </c>
      <c r="D82" s="441">
        <v>83</v>
      </c>
      <c r="E82" s="441">
        <v>112</v>
      </c>
      <c r="F82" s="442">
        <v>114</v>
      </c>
    </row>
    <row r="83" spans="2:6" ht="25.5" x14ac:dyDescent="0.2">
      <c r="B83" s="439" t="s">
        <v>570</v>
      </c>
      <c r="C83" s="440" t="s">
        <v>411</v>
      </c>
      <c r="D83" s="441">
        <f>D84+D86</f>
        <v>508</v>
      </c>
      <c r="E83" s="441">
        <f>E85</f>
        <v>0</v>
      </c>
      <c r="F83" s="442">
        <f>F85</f>
        <v>0</v>
      </c>
    </row>
    <row r="84" spans="2:6" ht="38.25" x14ac:dyDescent="0.2">
      <c r="B84" s="439" t="s">
        <v>545</v>
      </c>
      <c r="C84" s="457" t="s">
        <v>528</v>
      </c>
      <c r="D84" s="441">
        <v>113</v>
      </c>
      <c r="E84" s="441"/>
      <c r="F84" s="442"/>
    </row>
    <row r="85" spans="2:6" ht="38.25" x14ac:dyDescent="0.2">
      <c r="B85" s="439" t="s">
        <v>412</v>
      </c>
      <c r="C85" s="457" t="s">
        <v>413</v>
      </c>
      <c r="D85" s="441"/>
      <c r="E85" s="441"/>
      <c r="F85" s="442"/>
    </row>
    <row r="86" spans="2:6" ht="51" x14ac:dyDescent="0.2">
      <c r="B86" s="439" t="s">
        <v>601</v>
      </c>
      <c r="C86" s="457" t="s">
        <v>602</v>
      </c>
      <c r="D86" s="441">
        <v>395</v>
      </c>
      <c r="E86" s="441"/>
      <c r="F86" s="442"/>
    </row>
    <row r="87" spans="2:6" ht="25.5" x14ac:dyDescent="0.2">
      <c r="B87" s="439" t="s">
        <v>594</v>
      </c>
      <c r="C87" s="452" t="s">
        <v>596</v>
      </c>
      <c r="D87" s="441">
        <f t="shared" ref="D87:F88" si="7">D88</f>
        <v>0</v>
      </c>
      <c r="E87" s="441">
        <f t="shared" si="7"/>
        <v>0</v>
      </c>
      <c r="F87" s="442">
        <f t="shared" si="7"/>
        <v>352.1</v>
      </c>
    </row>
    <row r="88" spans="2:6" x14ac:dyDescent="0.2">
      <c r="B88" s="439" t="s">
        <v>830</v>
      </c>
      <c r="C88" s="457" t="s">
        <v>695</v>
      </c>
      <c r="D88" s="441">
        <f t="shared" si="7"/>
        <v>0</v>
      </c>
      <c r="E88" s="441">
        <f t="shared" si="7"/>
        <v>0</v>
      </c>
      <c r="F88" s="442">
        <f t="shared" si="7"/>
        <v>352.1</v>
      </c>
    </row>
    <row r="89" spans="2:6" ht="102" x14ac:dyDescent="0.2">
      <c r="B89" s="439" t="s">
        <v>553</v>
      </c>
      <c r="C89" s="457" t="s">
        <v>831</v>
      </c>
      <c r="D89" s="441"/>
      <c r="E89" s="441"/>
      <c r="F89" s="442">
        <v>352.1</v>
      </c>
    </row>
    <row r="90" spans="2:6" ht="25.5" x14ac:dyDescent="0.2">
      <c r="B90" s="458" t="s">
        <v>571</v>
      </c>
      <c r="C90" s="452" t="s">
        <v>414</v>
      </c>
      <c r="D90" s="441">
        <f>D91+D93</f>
        <v>287.14600000000002</v>
      </c>
      <c r="E90" s="441">
        <f>E91+E93</f>
        <v>295.99599999999998</v>
      </c>
      <c r="F90" s="442">
        <f>F91+F93</f>
        <v>305.58600000000001</v>
      </c>
    </row>
    <row r="91" spans="2:6" ht="25.5" x14ac:dyDescent="0.2">
      <c r="B91" s="439" t="s">
        <v>572</v>
      </c>
      <c r="C91" s="440" t="s">
        <v>415</v>
      </c>
      <c r="D91" s="441">
        <f>D92</f>
        <v>23.5</v>
      </c>
      <c r="E91" s="441">
        <f>E92</f>
        <v>23.5</v>
      </c>
      <c r="F91" s="442">
        <f>F92</f>
        <v>23.5</v>
      </c>
    </row>
    <row r="92" spans="2:6" ht="38.25" x14ac:dyDescent="0.2">
      <c r="B92" s="439" t="s">
        <v>555</v>
      </c>
      <c r="C92" s="440" t="s">
        <v>416</v>
      </c>
      <c r="D92" s="441">
        <v>23.5</v>
      </c>
      <c r="E92" s="441">
        <v>23.5</v>
      </c>
      <c r="F92" s="442">
        <v>23.5</v>
      </c>
    </row>
    <row r="93" spans="2:6" ht="38.25" x14ac:dyDescent="0.2">
      <c r="B93" s="439" t="s">
        <v>573</v>
      </c>
      <c r="C93" s="440" t="s">
        <v>417</v>
      </c>
      <c r="D93" s="441">
        <f>D94</f>
        <v>263.64600000000002</v>
      </c>
      <c r="E93" s="441">
        <f>E94</f>
        <v>272.49599999999998</v>
      </c>
      <c r="F93" s="442">
        <f>F94</f>
        <v>282.08600000000001</v>
      </c>
    </row>
    <row r="94" spans="2:6" ht="38.25" x14ac:dyDescent="0.2">
      <c r="B94" s="439" t="s">
        <v>549</v>
      </c>
      <c r="C94" s="440" t="s">
        <v>418</v>
      </c>
      <c r="D94" s="441">
        <v>263.64600000000002</v>
      </c>
      <c r="E94" s="441">
        <v>272.49599999999998</v>
      </c>
      <c r="F94" s="442">
        <v>282.08600000000001</v>
      </c>
    </row>
    <row r="95" spans="2:6" x14ac:dyDescent="0.2">
      <c r="B95" s="435" t="s">
        <v>526</v>
      </c>
      <c r="C95" s="436" t="s">
        <v>527</v>
      </c>
      <c r="D95" s="437">
        <f>D96</f>
        <v>329</v>
      </c>
      <c r="E95" s="437">
        <f>E96</f>
        <v>0</v>
      </c>
      <c r="F95" s="438">
        <f>F96</f>
        <v>0</v>
      </c>
    </row>
    <row r="96" spans="2:6" ht="65.25" customHeight="1" x14ac:dyDescent="0.2">
      <c r="B96" s="439" t="s">
        <v>603</v>
      </c>
      <c r="C96" s="440" t="s">
        <v>604</v>
      </c>
      <c r="D96" s="441">
        <v>329</v>
      </c>
      <c r="E96" s="441"/>
      <c r="F96" s="442"/>
    </row>
    <row r="97" spans="2:6" hidden="1" x14ac:dyDescent="0.2">
      <c r="B97" s="458" t="s">
        <v>419</v>
      </c>
      <c r="C97" s="452" t="s">
        <v>420</v>
      </c>
      <c r="D97" s="453">
        <f>D98+D100</f>
        <v>0</v>
      </c>
      <c r="E97" s="453">
        <f>E98+E100</f>
        <v>0</v>
      </c>
      <c r="F97" s="453">
        <f>F98+F100</f>
        <v>0</v>
      </c>
    </row>
    <row r="98" spans="2:6" ht="51" hidden="1" x14ac:dyDescent="0.2">
      <c r="B98" s="439" t="s">
        <v>421</v>
      </c>
      <c r="C98" s="440" t="s">
        <v>422</v>
      </c>
      <c r="D98" s="441">
        <f>D99</f>
        <v>0</v>
      </c>
      <c r="E98" s="441">
        <f>E99</f>
        <v>0</v>
      </c>
      <c r="F98" s="442">
        <f>F99</f>
        <v>0</v>
      </c>
    </row>
    <row r="99" spans="2:6" ht="51" hidden="1" x14ac:dyDescent="0.2">
      <c r="B99" s="439" t="s">
        <v>423</v>
      </c>
      <c r="C99" s="440" t="s">
        <v>424</v>
      </c>
      <c r="D99" s="441"/>
      <c r="E99" s="441"/>
      <c r="F99" s="442"/>
    </row>
    <row r="100" spans="2:6" ht="25.5" hidden="1" x14ac:dyDescent="0.2">
      <c r="B100" s="439" t="s">
        <v>425</v>
      </c>
      <c r="C100" s="440" t="s">
        <v>426</v>
      </c>
      <c r="D100" s="441">
        <f>SUM(D101:D108)</f>
        <v>0</v>
      </c>
      <c r="E100" s="441">
        <f>SUM(E101:E108)</f>
        <v>0</v>
      </c>
      <c r="F100" s="441">
        <f>SUM(F101:F108)</f>
        <v>0</v>
      </c>
    </row>
    <row r="101" spans="2:6" ht="38.25" hidden="1" x14ac:dyDescent="0.2">
      <c r="B101" s="439" t="s">
        <v>427</v>
      </c>
      <c r="C101" s="440" t="s">
        <v>428</v>
      </c>
      <c r="D101" s="441"/>
      <c r="E101" s="441"/>
      <c r="F101" s="442"/>
    </row>
    <row r="102" spans="2:6" ht="63.75" hidden="1" x14ac:dyDescent="0.2">
      <c r="B102" s="439" t="s">
        <v>429</v>
      </c>
      <c r="C102" s="440" t="s">
        <v>430</v>
      </c>
      <c r="D102" s="441"/>
      <c r="E102" s="441"/>
      <c r="F102" s="442"/>
    </row>
    <row r="103" spans="2:6" ht="38.25" hidden="1" x14ac:dyDescent="0.2">
      <c r="B103" s="439" t="s">
        <v>431</v>
      </c>
      <c r="C103" s="440" t="s">
        <v>432</v>
      </c>
      <c r="D103" s="441"/>
      <c r="E103" s="441"/>
      <c r="F103" s="442"/>
    </row>
    <row r="104" spans="2:6" ht="51" hidden="1" x14ac:dyDescent="0.2">
      <c r="B104" s="439" t="s">
        <v>433</v>
      </c>
      <c r="C104" s="440" t="s">
        <v>434</v>
      </c>
      <c r="D104" s="441"/>
      <c r="E104" s="441"/>
      <c r="F104" s="442"/>
    </row>
    <row r="105" spans="2:6" ht="51" hidden="1" x14ac:dyDescent="0.2">
      <c r="B105" s="439" t="s">
        <v>435</v>
      </c>
      <c r="C105" s="440" t="s">
        <v>436</v>
      </c>
      <c r="D105" s="441"/>
      <c r="E105" s="441"/>
      <c r="F105" s="442"/>
    </row>
    <row r="106" spans="2:6" ht="76.5" hidden="1" x14ac:dyDescent="0.2">
      <c r="B106" s="439" t="s">
        <v>437</v>
      </c>
      <c r="C106" s="440" t="s">
        <v>438</v>
      </c>
      <c r="D106" s="441"/>
      <c r="E106" s="441"/>
      <c r="F106" s="442"/>
    </row>
    <row r="107" spans="2:6" ht="51" hidden="1" x14ac:dyDescent="0.2">
      <c r="B107" s="439" t="s">
        <v>439</v>
      </c>
      <c r="C107" s="440" t="s">
        <v>440</v>
      </c>
      <c r="D107" s="441"/>
      <c r="E107" s="441"/>
      <c r="F107" s="442"/>
    </row>
    <row r="108" spans="2:6" ht="51" hidden="1" x14ac:dyDescent="0.2">
      <c r="B108" s="439" t="s">
        <v>441</v>
      </c>
      <c r="C108" s="440" t="s">
        <v>442</v>
      </c>
      <c r="D108" s="441"/>
      <c r="E108" s="441"/>
      <c r="F108" s="442"/>
    </row>
    <row r="109" spans="2:6" s="434" customFormat="1" x14ac:dyDescent="0.2">
      <c r="B109" s="435" t="s">
        <v>443</v>
      </c>
      <c r="C109" s="436" t="s">
        <v>444</v>
      </c>
      <c r="D109" s="437">
        <f>D110</f>
        <v>0</v>
      </c>
      <c r="E109" s="437">
        <f>E110</f>
        <v>0</v>
      </c>
      <c r="F109" s="438">
        <f>F110</f>
        <v>0</v>
      </c>
    </row>
    <row r="110" spans="2:6" ht="25.5" x14ac:dyDescent="0.2">
      <c r="B110" s="458" t="s">
        <v>574</v>
      </c>
      <c r="C110" s="452" t="s">
        <v>445</v>
      </c>
      <c r="D110" s="441">
        <f>D111+D112</f>
        <v>0</v>
      </c>
      <c r="E110" s="441">
        <f>E111+E112</f>
        <v>0</v>
      </c>
      <c r="F110" s="442">
        <f>F111+F112</f>
        <v>0</v>
      </c>
    </row>
    <row r="111" spans="2:6" ht="63.75" x14ac:dyDescent="0.2">
      <c r="B111" s="439" t="s">
        <v>575</v>
      </c>
      <c r="C111" s="440" t="s">
        <v>446</v>
      </c>
      <c r="D111" s="441"/>
      <c r="E111" s="441"/>
      <c r="F111" s="442"/>
    </row>
    <row r="112" spans="2:6" ht="25.5" x14ac:dyDescent="0.2">
      <c r="B112" s="439" t="s">
        <v>562</v>
      </c>
      <c r="C112" s="440" t="s">
        <v>445</v>
      </c>
      <c r="D112" s="441"/>
      <c r="E112" s="441"/>
      <c r="F112" s="442"/>
    </row>
    <row r="113" spans="2:6" ht="13.5" thickBot="1" x14ac:dyDescent="0.25">
      <c r="B113" s="459"/>
      <c r="C113" s="460" t="s">
        <v>447</v>
      </c>
      <c r="D113" s="461">
        <f>D76+D12</f>
        <v>22341.745999999999</v>
      </c>
      <c r="E113" s="461">
        <f>E76+E12</f>
        <v>22844.995999999999</v>
      </c>
      <c r="F113" s="462">
        <f>F76+F12</f>
        <v>24396.686000000002</v>
      </c>
    </row>
  </sheetData>
  <mergeCells count="4">
    <mergeCell ref="E3:F3"/>
    <mergeCell ref="B7:F7"/>
    <mergeCell ref="B8:F8"/>
    <mergeCell ref="B9:F9"/>
  </mergeCells>
  <pageMargins left="0.15748031496062992" right="0.15748031496062992" top="0.15748031496062992" bottom="0.15748031496062992" header="0.15748031496062992" footer="0.51181102362204722"/>
  <pageSetup paperSize="9" scale="9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view="pageBreakPreview" topLeftCell="A28" zoomScaleSheetLayoutView="100" workbookViewId="0">
      <selection activeCell="D39" sqref="D39"/>
    </sheetView>
  </sheetViews>
  <sheetFormatPr defaultRowHeight="15" x14ac:dyDescent="0.25"/>
  <cols>
    <col min="1" max="1" width="20.85546875" style="373" customWidth="1"/>
    <col min="2" max="2" width="44.85546875" style="373" customWidth="1"/>
    <col min="3" max="3" width="14.85546875" style="378" customWidth="1"/>
    <col min="4" max="4" width="15.140625" style="379" customWidth="1"/>
    <col min="5" max="5" width="15.28515625" style="379" customWidth="1"/>
    <col min="6" max="256" width="9.140625" style="373"/>
    <col min="257" max="257" width="20.85546875" style="373" customWidth="1"/>
    <col min="258" max="258" width="46.85546875" style="373" customWidth="1"/>
    <col min="259" max="261" width="14" style="373" customWidth="1"/>
    <col min="262" max="512" width="9.140625" style="373"/>
    <col min="513" max="513" width="20.85546875" style="373" customWidth="1"/>
    <col min="514" max="514" width="46.85546875" style="373" customWidth="1"/>
    <col min="515" max="517" width="14" style="373" customWidth="1"/>
    <col min="518" max="768" width="9.140625" style="373"/>
    <col min="769" max="769" width="20.85546875" style="373" customWidth="1"/>
    <col min="770" max="770" width="46.85546875" style="373" customWidth="1"/>
    <col min="771" max="773" width="14" style="373" customWidth="1"/>
    <col min="774" max="1024" width="9.140625" style="373"/>
    <col min="1025" max="1025" width="20.85546875" style="373" customWidth="1"/>
    <col min="1026" max="1026" width="46.85546875" style="373" customWidth="1"/>
    <col min="1027" max="1029" width="14" style="373" customWidth="1"/>
    <col min="1030" max="1280" width="9.140625" style="373"/>
    <col min="1281" max="1281" width="20.85546875" style="373" customWidth="1"/>
    <col min="1282" max="1282" width="46.85546875" style="373" customWidth="1"/>
    <col min="1283" max="1285" width="14" style="373" customWidth="1"/>
    <col min="1286" max="1536" width="9.140625" style="373"/>
    <col min="1537" max="1537" width="20.85546875" style="373" customWidth="1"/>
    <col min="1538" max="1538" width="46.85546875" style="373" customWidth="1"/>
    <col min="1539" max="1541" width="14" style="373" customWidth="1"/>
    <col min="1542" max="1792" width="9.140625" style="373"/>
    <col min="1793" max="1793" width="20.85546875" style="373" customWidth="1"/>
    <col min="1794" max="1794" width="46.85546875" style="373" customWidth="1"/>
    <col min="1795" max="1797" width="14" style="373" customWidth="1"/>
    <col min="1798" max="2048" width="9.140625" style="373"/>
    <col min="2049" max="2049" width="20.85546875" style="373" customWidth="1"/>
    <col min="2050" max="2050" width="46.85546875" style="373" customWidth="1"/>
    <col min="2051" max="2053" width="14" style="373" customWidth="1"/>
    <col min="2054" max="2304" width="9.140625" style="373"/>
    <col min="2305" max="2305" width="20.85546875" style="373" customWidth="1"/>
    <col min="2306" max="2306" width="46.85546875" style="373" customWidth="1"/>
    <col min="2307" max="2309" width="14" style="373" customWidth="1"/>
    <col min="2310" max="2560" width="9.140625" style="373"/>
    <col min="2561" max="2561" width="20.85546875" style="373" customWidth="1"/>
    <col min="2562" max="2562" width="46.85546875" style="373" customWidth="1"/>
    <col min="2563" max="2565" width="14" style="373" customWidth="1"/>
    <col min="2566" max="2816" width="9.140625" style="373"/>
    <col min="2817" max="2817" width="20.85546875" style="373" customWidth="1"/>
    <col min="2818" max="2818" width="46.85546875" style="373" customWidth="1"/>
    <col min="2819" max="2821" width="14" style="373" customWidth="1"/>
    <col min="2822" max="3072" width="9.140625" style="373"/>
    <col min="3073" max="3073" width="20.85546875" style="373" customWidth="1"/>
    <col min="3074" max="3074" width="46.85546875" style="373" customWidth="1"/>
    <col min="3075" max="3077" width="14" style="373" customWidth="1"/>
    <col min="3078" max="3328" width="9.140625" style="373"/>
    <col min="3329" max="3329" width="20.85546875" style="373" customWidth="1"/>
    <col min="3330" max="3330" width="46.85546875" style="373" customWidth="1"/>
    <col min="3331" max="3333" width="14" style="373" customWidth="1"/>
    <col min="3334" max="3584" width="9.140625" style="373"/>
    <col min="3585" max="3585" width="20.85546875" style="373" customWidth="1"/>
    <col min="3586" max="3586" width="46.85546875" style="373" customWidth="1"/>
    <col min="3587" max="3589" width="14" style="373" customWidth="1"/>
    <col min="3590" max="3840" width="9.140625" style="373"/>
    <col min="3841" max="3841" width="20.85546875" style="373" customWidth="1"/>
    <col min="3842" max="3842" width="46.85546875" style="373" customWidth="1"/>
    <col min="3843" max="3845" width="14" style="373" customWidth="1"/>
    <col min="3846" max="4096" width="9.140625" style="373"/>
    <col min="4097" max="4097" width="20.85546875" style="373" customWidth="1"/>
    <col min="4098" max="4098" width="46.85546875" style="373" customWidth="1"/>
    <col min="4099" max="4101" width="14" style="373" customWidth="1"/>
    <col min="4102" max="4352" width="9.140625" style="373"/>
    <col min="4353" max="4353" width="20.85546875" style="373" customWidth="1"/>
    <col min="4354" max="4354" width="46.85546875" style="373" customWidth="1"/>
    <col min="4355" max="4357" width="14" style="373" customWidth="1"/>
    <col min="4358" max="4608" width="9.140625" style="373"/>
    <col min="4609" max="4609" width="20.85546875" style="373" customWidth="1"/>
    <col min="4610" max="4610" width="46.85546875" style="373" customWidth="1"/>
    <col min="4611" max="4613" width="14" style="373" customWidth="1"/>
    <col min="4614" max="4864" width="9.140625" style="373"/>
    <col min="4865" max="4865" width="20.85546875" style="373" customWidth="1"/>
    <col min="4866" max="4866" width="46.85546875" style="373" customWidth="1"/>
    <col min="4867" max="4869" width="14" style="373" customWidth="1"/>
    <col min="4870" max="5120" width="9.140625" style="373"/>
    <col min="5121" max="5121" width="20.85546875" style="373" customWidth="1"/>
    <col min="5122" max="5122" width="46.85546875" style="373" customWidth="1"/>
    <col min="5123" max="5125" width="14" style="373" customWidth="1"/>
    <col min="5126" max="5376" width="9.140625" style="373"/>
    <col min="5377" max="5377" width="20.85546875" style="373" customWidth="1"/>
    <col min="5378" max="5378" width="46.85546875" style="373" customWidth="1"/>
    <col min="5379" max="5381" width="14" style="373" customWidth="1"/>
    <col min="5382" max="5632" width="9.140625" style="373"/>
    <col min="5633" max="5633" width="20.85546875" style="373" customWidth="1"/>
    <col min="5634" max="5634" width="46.85546875" style="373" customWidth="1"/>
    <col min="5635" max="5637" width="14" style="373" customWidth="1"/>
    <col min="5638" max="5888" width="9.140625" style="373"/>
    <col min="5889" max="5889" width="20.85546875" style="373" customWidth="1"/>
    <col min="5890" max="5890" width="46.85546875" style="373" customWidth="1"/>
    <col min="5891" max="5893" width="14" style="373" customWidth="1"/>
    <col min="5894" max="6144" width="9.140625" style="373"/>
    <col min="6145" max="6145" width="20.85546875" style="373" customWidth="1"/>
    <col min="6146" max="6146" width="46.85546875" style="373" customWidth="1"/>
    <col min="6147" max="6149" width="14" style="373" customWidth="1"/>
    <col min="6150" max="6400" width="9.140625" style="373"/>
    <col min="6401" max="6401" width="20.85546875" style="373" customWidth="1"/>
    <col min="6402" max="6402" width="46.85546875" style="373" customWidth="1"/>
    <col min="6403" max="6405" width="14" style="373" customWidth="1"/>
    <col min="6406" max="6656" width="9.140625" style="373"/>
    <col min="6657" max="6657" width="20.85546875" style="373" customWidth="1"/>
    <col min="6658" max="6658" width="46.85546875" style="373" customWidth="1"/>
    <col min="6659" max="6661" width="14" style="373" customWidth="1"/>
    <col min="6662" max="6912" width="9.140625" style="373"/>
    <col min="6913" max="6913" width="20.85546875" style="373" customWidth="1"/>
    <col min="6914" max="6914" width="46.85546875" style="373" customWidth="1"/>
    <col min="6915" max="6917" width="14" style="373" customWidth="1"/>
    <col min="6918" max="7168" width="9.140625" style="373"/>
    <col min="7169" max="7169" width="20.85546875" style="373" customWidth="1"/>
    <col min="7170" max="7170" width="46.85546875" style="373" customWidth="1"/>
    <col min="7171" max="7173" width="14" style="373" customWidth="1"/>
    <col min="7174" max="7424" width="9.140625" style="373"/>
    <col min="7425" max="7425" width="20.85546875" style="373" customWidth="1"/>
    <col min="7426" max="7426" width="46.85546875" style="373" customWidth="1"/>
    <col min="7427" max="7429" width="14" style="373" customWidth="1"/>
    <col min="7430" max="7680" width="9.140625" style="373"/>
    <col min="7681" max="7681" width="20.85546875" style="373" customWidth="1"/>
    <col min="7682" max="7682" width="46.85546875" style="373" customWidth="1"/>
    <col min="7683" max="7685" width="14" style="373" customWidth="1"/>
    <col min="7686" max="7936" width="9.140625" style="373"/>
    <col min="7937" max="7937" width="20.85546875" style="373" customWidth="1"/>
    <col min="7938" max="7938" width="46.85546875" style="373" customWidth="1"/>
    <col min="7939" max="7941" width="14" style="373" customWidth="1"/>
    <col min="7942" max="8192" width="9.140625" style="373"/>
    <col min="8193" max="8193" width="20.85546875" style="373" customWidth="1"/>
    <col min="8194" max="8194" width="46.85546875" style="373" customWidth="1"/>
    <col min="8195" max="8197" width="14" style="373" customWidth="1"/>
    <col min="8198" max="8448" width="9.140625" style="373"/>
    <col min="8449" max="8449" width="20.85546875" style="373" customWidth="1"/>
    <col min="8450" max="8450" width="46.85546875" style="373" customWidth="1"/>
    <col min="8451" max="8453" width="14" style="373" customWidth="1"/>
    <col min="8454" max="8704" width="9.140625" style="373"/>
    <col min="8705" max="8705" width="20.85546875" style="373" customWidth="1"/>
    <col min="8706" max="8706" width="46.85546875" style="373" customWidth="1"/>
    <col min="8707" max="8709" width="14" style="373" customWidth="1"/>
    <col min="8710" max="8960" width="9.140625" style="373"/>
    <col min="8961" max="8961" width="20.85546875" style="373" customWidth="1"/>
    <col min="8962" max="8962" width="46.85546875" style="373" customWidth="1"/>
    <col min="8963" max="8965" width="14" style="373" customWidth="1"/>
    <col min="8966" max="9216" width="9.140625" style="373"/>
    <col min="9217" max="9217" width="20.85546875" style="373" customWidth="1"/>
    <col min="9218" max="9218" width="46.85546875" style="373" customWidth="1"/>
    <col min="9219" max="9221" width="14" style="373" customWidth="1"/>
    <col min="9222" max="9472" width="9.140625" style="373"/>
    <col min="9473" max="9473" width="20.85546875" style="373" customWidth="1"/>
    <col min="9474" max="9474" width="46.85546875" style="373" customWidth="1"/>
    <col min="9475" max="9477" width="14" style="373" customWidth="1"/>
    <col min="9478" max="9728" width="9.140625" style="373"/>
    <col min="9729" max="9729" width="20.85546875" style="373" customWidth="1"/>
    <col min="9730" max="9730" width="46.85546875" style="373" customWidth="1"/>
    <col min="9731" max="9733" width="14" style="373" customWidth="1"/>
    <col min="9734" max="9984" width="9.140625" style="373"/>
    <col min="9985" max="9985" width="20.85546875" style="373" customWidth="1"/>
    <col min="9986" max="9986" width="46.85546875" style="373" customWidth="1"/>
    <col min="9987" max="9989" width="14" style="373" customWidth="1"/>
    <col min="9990" max="10240" width="9.140625" style="373"/>
    <col min="10241" max="10241" width="20.85546875" style="373" customWidth="1"/>
    <col min="10242" max="10242" width="46.85546875" style="373" customWidth="1"/>
    <col min="10243" max="10245" width="14" style="373" customWidth="1"/>
    <col min="10246" max="10496" width="9.140625" style="373"/>
    <col min="10497" max="10497" width="20.85546875" style="373" customWidth="1"/>
    <col min="10498" max="10498" width="46.85546875" style="373" customWidth="1"/>
    <col min="10499" max="10501" width="14" style="373" customWidth="1"/>
    <col min="10502" max="10752" width="9.140625" style="373"/>
    <col min="10753" max="10753" width="20.85546875" style="373" customWidth="1"/>
    <col min="10754" max="10754" width="46.85546875" style="373" customWidth="1"/>
    <col min="10755" max="10757" width="14" style="373" customWidth="1"/>
    <col min="10758" max="11008" width="9.140625" style="373"/>
    <col min="11009" max="11009" width="20.85546875" style="373" customWidth="1"/>
    <col min="11010" max="11010" width="46.85546875" style="373" customWidth="1"/>
    <col min="11011" max="11013" width="14" style="373" customWidth="1"/>
    <col min="11014" max="11264" width="9.140625" style="373"/>
    <col min="11265" max="11265" width="20.85546875" style="373" customWidth="1"/>
    <col min="11266" max="11266" width="46.85546875" style="373" customWidth="1"/>
    <col min="11267" max="11269" width="14" style="373" customWidth="1"/>
    <col min="11270" max="11520" width="9.140625" style="373"/>
    <col min="11521" max="11521" width="20.85546875" style="373" customWidth="1"/>
    <col min="11522" max="11522" width="46.85546875" style="373" customWidth="1"/>
    <col min="11523" max="11525" width="14" style="373" customWidth="1"/>
    <col min="11526" max="11776" width="9.140625" style="373"/>
    <col min="11777" max="11777" width="20.85546875" style="373" customWidth="1"/>
    <col min="11778" max="11778" width="46.85546875" style="373" customWidth="1"/>
    <col min="11779" max="11781" width="14" style="373" customWidth="1"/>
    <col min="11782" max="12032" width="9.140625" style="373"/>
    <col min="12033" max="12033" width="20.85546875" style="373" customWidth="1"/>
    <col min="12034" max="12034" width="46.85546875" style="373" customWidth="1"/>
    <col min="12035" max="12037" width="14" style="373" customWidth="1"/>
    <col min="12038" max="12288" width="9.140625" style="373"/>
    <col min="12289" max="12289" width="20.85546875" style="373" customWidth="1"/>
    <col min="12290" max="12290" width="46.85546875" style="373" customWidth="1"/>
    <col min="12291" max="12293" width="14" style="373" customWidth="1"/>
    <col min="12294" max="12544" width="9.140625" style="373"/>
    <col min="12545" max="12545" width="20.85546875" style="373" customWidth="1"/>
    <col min="12546" max="12546" width="46.85546875" style="373" customWidth="1"/>
    <col min="12547" max="12549" width="14" style="373" customWidth="1"/>
    <col min="12550" max="12800" width="9.140625" style="373"/>
    <col min="12801" max="12801" width="20.85546875" style="373" customWidth="1"/>
    <col min="12802" max="12802" width="46.85546875" style="373" customWidth="1"/>
    <col min="12803" max="12805" width="14" style="373" customWidth="1"/>
    <col min="12806" max="13056" width="9.140625" style="373"/>
    <col min="13057" max="13057" width="20.85546875" style="373" customWidth="1"/>
    <col min="13058" max="13058" width="46.85546875" style="373" customWidth="1"/>
    <col min="13059" max="13061" width="14" style="373" customWidth="1"/>
    <col min="13062" max="13312" width="9.140625" style="373"/>
    <col min="13313" max="13313" width="20.85546875" style="373" customWidth="1"/>
    <col min="13314" max="13314" width="46.85546875" style="373" customWidth="1"/>
    <col min="13315" max="13317" width="14" style="373" customWidth="1"/>
    <col min="13318" max="13568" width="9.140625" style="373"/>
    <col min="13569" max="13569" width="20.85546875" style="373" customWidth="1"/>
    <col min="13570" max="13570" width="46.85546875" style="373" customWidth="1"/>
    <col min="13571" max="13573" width="14" style="373" customWidth="1"/>
    <col min="13574" max="13824" width="9.140625" style="373"/>
    <col min="13825" max="13825" width="20.85546875" style="373" customWidth="1"/>
    <col min="13826" max="13826" width="46.85546875" style="373" customWidth="1"/>
    <col min="13827" max="13829" width="14" style="373" customWidth="1"/>
    <col min="13830" max="14080" width="9.140625" style="373"/>
    <col min="14081" max="14081" width="20.85546875" style="373" customWidth="1"/>
    <col min="14082" max="14082" width="46.85546875" style="373" customWidth="1"/>
    <col min="14083" max="14085" width="14" style="373" customWidth="1"/>
    <col min="14086" max="14336" width="9.140625" style="373"/>
    <col min="14337" max="14337" width="20.85546875" style="373" customWidth="1"/>
    <col min="14338" max="14338" width="46.85546875" style="373" customWidth="1"/>
    <col min="14339" max="14341" width="14" style="373" customWidth="1"/>
    <col min="14342" max="14592" width="9.140625" style="373"/>
    <col min="14593" max="14593" width="20.85546875" style="373" customWidth="1"/>
    <col min="14594" max="14594" width="46.85546875" style="373" customWidth="1"/>
    <col min="14595" max="14597" width="14" style="373" customWidth="1"/>
    <col min="14598" max="14848" width="9.140625" style="373"/>
    <col min="14849" max="14849" width="20.85546875" style="373" customWidth="1"/>
    <col min="14850" max="14850" width="46.85546875" style="373" customWidth="1"/>
    <col min="14851" max="14853" width="14" style="373" customWidth="1"/>
    <col min="14854" max="15104" width="9.140625" style="373"/>
    <col min="15105" max="15105" width="20.85546875" style="373" customWidth="1"/>
    <col min="15106" max="15106" width="46.85546875" style="373" customWidth="1"/>
    <col min="15107" max="15109" width="14" style="373" customWidth="1"/>
    <col min="15110" max="15360" width="9.140625" style="373"/>
    <col min="15361" max="15361" width="20.85546875" style="373" customWidth="1"/>
    <col min="15362" max="15362" width="46.85546875" style="373" customWidth="1"/>
    <col min="15363" max="15365" width="14" style="373" customWidth="1"/>
    <col min="15366" max="15616" width="9.140625" style="373"/>
    <col min="15617" max="15617" width="20.85546875" style="373" customWidth="1"/>
    <col min="15618" max="15618" width="46.85546875" style="373" customWidth="1"/>
    <col min="15619" max="15621" width="14" style="373" customWidth="1"/>
    <col min="15622" max="15872" width="9.140625" style="373"/>
    <col min="15873" max="15873" width="20.85546875" style="373" customWidth="1"/>
    <col min="15874" max="15874" width="46.85546875" style="373" customWidth="1"/>
    <col min="15875" max="15877" width="14" style="373" customWidth="1"/>
    <col min="15878" max="16128" width="9.140625" style="373"/>
    <col min="16129" max="16129" width="20.85546875" style="373" customWidth="1"/>
    <col min="16130" max="16130" width="46.85546875" style="373" customWidth="1"/>
    <col min="16131" max="16133" width="14" style="373" customWidth="1"/>
    <col min="16134" max="16384" width="9.140625" style="373"/>
  </cols>
  <sheetData>
    <row r="1" spans="1:5" ht="15.95" customHeight="1" x14ac:dyDescent="0.2">
      <c r="B1" s="374"/>
      <c r="C1" s="375" t="s">
        <v>785</v>
      </c>
      <c r="D1" s="375"/>
      <c r="E1" s="375"/>
    </row>
    <row r="2" spans="1:5" ht="15.95" customHeight="1" x14ac:dyDescent="0.2">
      <c r="B2" s="374" t="s">
        <v>191</v>
      </c>
      <c r="C2" s="375" t="s">
        <v>192</v>
      </c>
      <c r="D2" s="375"/>
      <c r="E2" s="375"/>
    </row>
    <row r="3" spans="1:5" ht="15.95" customHeight="1" x14ac:dyDescent="0.2">
      <c r="C3" s="971" t="s">
        <v>492</v>
      </c>
      <c r="D3" s="971"/>
      <c r="E3" s="971"/>
    </row>
    <row r="4" spans="1:5" ht="15.95" customHeight="1" x14ac:dyDescent="0.2">
      <c r="C4" s="376" t="s">
        <v>616</v>
      </c>
      <c r="D4" s="376"/>
      <c r="E4" s="376"/>
    </row>
    <row r="5" spans="1:5" ht="12.75" customHeight="1" x14ac:dyDescent="0.2">
      <c r="C5" s="376"/>
      <c r="D5" s="376"/>
      <c r="E5" s="376"/>
    </row>
    <row r="6" spans="1:5" s="377" customFormat="1" ht="18.75" customHeight="1" x14ac:dyDescent="0.25">
      <c r="A6" s="972" t="s">
        <v>193</v>
      </c>
      <c r="B6" s="972"/>
      <c r="C6" s="972"/>
      <c r="D6" s="972"/>
      <c r="E6" s="972"/>
    </row>
    <row r="7" spans="1:5" s="377" customFormat="1" ht="18.75" customHeight="1" x14ac:dyDescent="0.25">
      <c r="A7" s="972" t="s">
        <v>491</v>
      </c>
      <c r="B7" s="972"/>
      <c r="C7" s="972"/>
      <c r="D7" s="972"/>
      <c r="E7" s="972"/>
    </row>
    <row r="8" spans="1:5" s="377" customFormat="1" ht="18.75" customHeight="1" x14ac:dyDescent="0.25">
      <c r="A8" s="972" t="s">
        <v>781</v>
      </c>
      <c r="B8" s="972"/>
      <c r="C8" s="972"/>
      <c r="D8" s="972"/>
      <c r="E8" s="972"/>
    </row>
    <row r="10" spans="1:5" ht="15.75" thickBot="1" x14ac:dyDescent="0.3">
      <c r="E10" s="380" t="s">
        <v>649</v>
      </c>
    </row>
    <row r="11" spans="1:5" ht="57" thickBot="1" x14ac:dyDescent="0.25">
      <c r="A11" s="381" t="s">
        <v>194</v>
      </c>
      <c r="B11" s="382" t="s">
        <v>195</v>
      </c>
      <c r="C11" s="787" t="s">
        <v>576</v>
      </c>
      <c r="D11" s="383" t="s">
        <v>611</v>
      </c>
      <c r="E11" s="384" t="s">
        <v>628</v>
      </c>
    </row>
    <row r="12" spans="1:5" ht="20.100000000000001" customHeight="1" x14ac:dyDescent="0.2">
      <c r="A12" s="385" t="s">
        <v>196</v>
      </c>
      <c r="B12" s="386" t="s">
        <v>197</v>
      </c>
      <c r="C12" s="387">
        <f>C13+C30+C19+C25</f>
        <v>0</v>
      </c>
      <c r="D12" s="387">
        <f>D13+D30+D19+D25</f>
        <v>0</v>
      </c>
      <c r="E12" s="388">
        <f>E13+E30+E19+E25</f>
        <v>0</v>
      </c>
    </row>
    <row r="13" spans="1:5" ht="31.5" customHeight="1" x14ac:dyDescent="0.2">
      <c r="A13" s="389" t="s">
        <v>198</v>
      </c>
      <c r="B13" s="390" t="s">
        <v>199</v>
      </c>
      <c r="C13" s="391">
        <f>ABS(C14)-ABS(C19)-ABS(C25)</f>
        <v>0</v>
      </c>
      <c r="D13" s="391">
        <f>ABS(D14)-ABS(D19)-ABS(D25)</f>
        <v>0</v>
      </c>
      <c r="E13" s="392">
        <f>ABS(E14)-ABS(E19)-ABS(E25)</f>
        <v>0</v>
      </c>
    </row>
    <row r="14" spans="1:5" ht="31.5" customHeight="1" x14ac:dyDescent="0.2">
      <c r="A14" s="389" t="s">
        <v>200</v>
      </c>
      <c r="B14" s="390" t="s">
        <v>201</v>
      </c>
      <c r="C14" s="391">
        <f>C16-ABS(C18)</f>
        <v>0</v>
      </c>
      <c r="D14" s="391">
        <f>D16-ABS(D18)</f>
        <v>0</v>
      </c>
      <c r="E14" s="392">
        <f>E16-ABS(E18)</f>
        <v>0</v>
      </c>
    </row>
    <row r="15" spans="1:5" ht="33.75" customHeight="1" x14ac:dyDescent="0.2">
      <c r="A15" s="393" t="s">
        <v>202</v>
      </c>
      <c r="B15" s="394" t="s">
        <v>203</v>
      </c>
      <c r="C15" s="395">
        <f>C16</f>
        <v>0</v>
      </c>
      <c r="D15" s="395">
        <f>D16</f>
        <v>0</v>
      </c>
      <c r="E15" s="396">
        <f>E16</f>
        <v>0</v>
      </c>
    </row>
    <row r="16" spans="1:5" ht="48" customHeight="1" x14ac:dyDescent="0.2">
      <c r="A16" s="393" t="s">
        <v>204</v>
      </c>
      <c r="B16" s="394" t="s">
        <v>205</v>
      </c>
      <c r="C16" s="395"/>
      <c r="D16" s="397"/>
      <c r="E16" s="398"/>
    </row>
    <row r="17" spans="1:5" ht="35.25" customHeight="1" x14ac:dyDescent="0.2">
      <c r="A17" s="393" t="s">
        <v>206</v>
      </c>
      <c r="B17" s="394" t="s">
        <v>207</v>
      </c>
      <c r="C17" s="395">
        <f>C18</f>
        <v>0</v>
      </c>
      <c r="D17" s="395">
        <f>D18</f>
        <v>0</v>
      </c>
      <c r="E17" s="396">
        <f>E18</f>
        <v>0</v>
      </c>
    </row>
    <row r="18" spans="1:5" ht="46.5" customHeight="1" x14ac:dyDescent="0.2">
      <c r="A18" s="393" t="s">
        <v>208</v>
      </c>
      <c r="B18" s="394" t="s">
        <v>209</v>
      </c>
      <c r="C18" s="395"/>
      <c r="D18" s="397"/>
      <c r="E18" s="398"/>
    </row>
    <row r="19" spans="1:5" ht="33.75" customHeight="1" x14ac:dyDescent="0.2">
      <c r="A19" s="389" t="s">
        <v>210</v>
      </c>
      <c r="B19" s="390" t="s">
        <v>211</v>
      </c>
      <c r="C19" s="391">
        <f>C22-ABS(C24)</f>
        <v>0</v>
      </c>
      <c r="D19" s="399"/>
      <c r="E19" s="400"/>
    </row>
    <row r="20" spans="1:5" ht="45" customHeight="1" x14ac:dyDescent="0.2">
      <c r="A20" s="401" t="s">
        <v>212</v>
      </c>
      <c r="B20" s="402" t="s">
        <v>213</v>
      </c>
      <c r="C20" s="403">
        <f>C21-ABS(C23)</f>
        <v>0</v>
      </c>
      <c r="D20" s="403">
        <f>D21-ABS(D23)</f>
        <v>0</v>
      </c>
      <c r="E20" s="404">
        <f>E21-ABS(E23)</f>
        <v>0</v>
      </c>
    </row>
    <row r="21" spans="1:5" ht="45" customHeight="1" x14ac:dyDescent="0.2">
      <c r="A21" s="401" t="s">
        <v>214</v>
      </c>
      <c r="B21" s="394" t="s">
        <v>215</v>
      </c>
      <c r="C21" s="395">
        <f>C22</f>
        <v>0</v>
      </c>
      <c r="D21" s="395">
        <f>D22</f>
        <v>0</v>
      </c>
      <c r="E21" s="396">
        <f>E22</f>
        <v>0</v>
      </c>
    </row>
    <row r="22" spans="1:5" ht="50.25" customHeight="1" x14ac:dyDescent="0.2">
      <c r="A22" s="401" t="s">
        <v>216</v>
      </c>
      <c r="B22" s="394" t="s">
        <v>217</v>
      </c>
      <c r="C22" s="395"/>
      <c r="D22" s="397"/>
      <c r="E22" s="398"/>
    </row>
    <row r="23" spans="1:5" ht="49.5" customHeight="1" x14ac:dyDescent="0.2">
      <c r="A23" s="401" t="s">
        <v>218</v>
      </c>
      <c r="B23" s="394" t="s">
        <v>219</v>
      </c>
      <c r="C23" s="395">
        <f>C24</f>
        <v>0</v>
      </c>
      <c r="D23" s="395">
        <f>D24</f>
        <v>0</v>
      </c>
      <c r="E23" s="396">
        <f>E24</f>
        <v>0</v>
      </c>
    </row>
    <row r="24" spans="1:5" ht="48.75" customHeight="1" x14ac:dyDescent="0.2">
      <c r="A24" s="401" t="s">
        <v>220</v>
      </c>
      <c r="B24" s="394" t="s">
        <v>221</v>
      </c>
      <c r="C24" s="395"/>
      <c r="D24" s="397"/>
      <c r="E24" s="398"/>
    </row>
    <row r="25" spans="1:5" ht="30.75" customHeight="1" x14ac:dyDescent="0.2">
      <c r="A25" s="389" t="s">
        <v>222</v>
      </c>
      <c r="B25" s="390" t="s">
        <v>223</v>
      </c>
      <c r="C25" s="391">
        <f>ABS(C27)-ABS(C29)</f>
        <v>0</v>
      </c>
      <c r="D25" s="391">
        <f>ABS(D27)-D29</f>
        <v>0</v>
      </c>
      <c r="E25" s="392">
        <f>ABS(E27)-E29</f>
        <v>0</v>
      </c>
    </row>
    <row r="26" spans="1:5" ht="31.5" customHeight="1" x14ac:dyDescent="0.2">
      <c r="A26" s="401" t="s">
        <v>224</v>
      </c>
      <c r="B26" s="402" t="s">
        <v>225</v>
      </c>
      <c r="C26" s="395">
        <f>C27</f>
        <v>0</v>
      </c>
      <c r="D26" s="395">
        <f>D27</f>
        <v>0</v>
      </c>
      <c r="E26" s="396">
        <f>E27</f>
        <v>0</v>
      </c>
    </row>
    <row r="27" spans="1:5" ht="94.5" customHeight="1" x14ac:dyDescent="0.2">
      <c r="A27" s="401" t="s">
        <v>226</v>
      </c>
      <c r="B27" s="394" t="s">
        <v>227</v>
      </c>
      <c r="C27" s="395"/>
      <c r="D27" s="397"/>
      <c r="E27" s="398"/>
    </row>
    <row r="28" spans="1:5" ht="35.25" customHeight="1" x14ac:dyDescent="0.2">
      <c r="A28" s="401" t="s">
        <v>228</v>
      </c>
      <c r="B28" s="394" t="s">
        <v>229</v>
      </c>
      <c r="C28" s="395">
        <f>C29</f>
        <v>0</v>
      </c>
      <c r="D28" s="395">
        <f>D29</f>
        <v>0</v>
      </c>
      <c r="E28" s="396">
        <f>E29</f>
        <v>0</v>
      </c>
    </row>
    <row r="29" spans="1:5" ht="51" customHeight="1" x14ac:dyDescent="0.2">
      <c r="A29" s="401" t="s">
        <v>230</v>
      </c>
      <c r="B29" s="394" t="s">
        <v>231</v>
      </c>
      <c r="C29" s="395"/>
      <c r="D29" s="397"/>
      <c r="E29" s="398"/>
    </row>
    <row r="30" spans="1:5" ht="27" customHeight="1" x14ac:dyDescent="0.2">
      <c r="A30" s="389" t="s">
        <v>198</v>
      </c>
      <c r="B30" s="390" t="s">
        <v>232</v>
      </c>
      <c r="C30" s="767">
        <f>C36-ABS(C31)</f>
        <v>0</v>
      </c>
      <c r="D30" s="391">
        <f>D36-ABS(D31)</f>
        <v>0</v>
      </c>
      <c r="E30" s="768">
        <f>E36-ABS(E31)</f>
        <v>0</v>
      </c>
    </row>
    <row r="31" spans="1:5" ht="36.75" customHeight="1" x14ac:dyDescent="0.2">
      <c r="A31" s="401" t="s">
        <v>233</v>
      </c>
      <c r="B31" s="402" t="s">
        <v>234</v>
      </c>
      <c r="C31" s="766" t="str">
        <f>C32</f>
        <v>-22341,746</v>
      </c>
      <c r="D31" s="766" t="str">
        <f t="shared" ref="C31:E34" si="0">D32</f>
        <v>-22844,996</v>
      </c>
      <c r="E31" s="769" t="str">
        <f t="shared" si="0"/>
        <v>-24396,586</v>
      </c>
    </row>
    <row r="32" spans="1:5" ht="27" customHeight="1" x14ac:dyDescent="0.2">
      <c r="A32" s="401" t="s">
        <v>235</v>
      </c>
      <c r="B32" s="402" t="s">
        <v>236</v>
      </c>
      <c r="C32" s="766" t="str">
        <f>C34</f>
        <v>-22341,746</v>
      </c>
      <c r="D32" s="766" t="str">
        <f>D34</f>
        <v>-22844,996</v>
      </c>
      <c r="E32" s="769" t="str">
        <f>E34</f>
        <v>-24396,586</v>
      </c>
    </row>
    <row r="33" spans="1:5" ht="27" customHeight="1" x14ac:dyDescent="0.2">
      <c r="A33" s="401" t="s">
        <v>519</v>
      </c>
      <c r="B33" s="394" t="s">
        <v>520</v>
      </c>
      <c r="C33" s="766" t="str">
        <f>C34</f>
        <v>-22341,746</v>
      </c>
      <c r="D33" s="766" t="str">
        <f>D34</f>
        <v>-22844,996</v>
      </c>
      <c r="E33" s="769" t="str">
        <f>E34</f>
        <v>-24396,586</v>
      </c>
    </row>
    <row r="34" spans="1:5" ht="33" customHeight="1" x14ac:dyDescent="0.2">
      <c r="A34" s="401" t="s">
        <v>237</v>
      </c>
      <c r="B34" s="402" t="s">
        <v>238</v>
      </c>
      <c r="C34" s="766" t="str">
        <f t="shared" si="0"/>
        <v>-22341,746</v>
      </c>
      <c r="D34" s="766" t="str">
        <f t="shared" si="0"/>
        <v>-22844,996</v>
      </c>
      <c r="E34" s="769" t="str">
        <f t="shared" si="0"/>
        <v>-24396,586</v>
      </c>
    </row>
    <row r="35" spans="1:5" ht="35.25" customHeight="1" x14ac:dyDescent="0.2">
      <c r="A35" s="401" t="s">
        <v>239</v>
      </c>
      <c r="B35" s="394" t="s">
        <v>240</v>
      </c>
      <c r="C35" s="766" t="s">
        <v>782</v>
      </c>
      <c r="D35" s="766" t="s">
        <v>783</v>
      </c>
      <c r="E35" s="766" t="s">
        <v>832</v>
      </c>
    </row>
    <row r="36" spans="1:5" ht="27" customHeight="1" x14ac:dyDescent="0.2">
      <c r="A36" s="401" t="s">
        <v>241</v>
      </c>
      <c r="B36" s="402" t="s">
        <v>242</v>
      </c>
      <c r="C36" s="766" t="str">
        <f>C37</f>
        <v>22341,746</v>
      </c>
      <c r="D36" s="766" t="str">
        <f t="shared" ref="D36:E38" si="1">D37</f>
        <v>22844,996</v>
      </c>
      <c r="E36" s="769" t="str">
        <f t="shared" si="1"/>
        <v>24396,586</v>
      </c>
    </row>
    <row r="37" spans="1:5" ht="30.75" customHeight="1" x14ac:dyDescent="0.2">
      <c r="A37" s="393" t="s">
        <v>243</v>
      </c>
      <c r="B37" s="394" t="s">
        <v>244</v>
      </c>
      <c r="C37" s="766" t="str">
        <f>C38</f>
        <v>22341,746</v>
      </c>
      <c r="D37" s="766" t="str">
        <f t="shared" si="1"/>
        <v>22844,996</v>
      </c>
      <c r="E37" s="769" t="str">
        <f t="shared" si="1"/>
        <v>24396,586</v>
      </c>
    </row>
    <row r="38" spans="1:5" ht="34.5" customHeight="1" x14ac:dyDescent="0.2">
      <c r="A38" s="401" t="s">
        <v>245</v>
      </c>
      <c r="B38" s="402" t="s">
        <v>246</v>
      </c>
      <c r="C38" s="766" t="str">
        <f>C39</f>
        <v>22341,746</v>
      </c>
      <c r="D38" s="766" t="str">
        <f t="shared" si="1"/>
        <v>22844,996</v>
      </c>
      <c r="E38" s="769" t="str">
        <f t="shared" si="1"/>
        <v>24396,586</v>
      </c>
    </row>
    <row r="39" spans="1:5" ht="31.5" customHeight="1" thickBot="1" x14ac:dyDescent="0.25">
      <c r="A39" s="405" t="s">
        <v>247</v>
      </c>
      <c r="B39" s="406" t="s">
        <v>248</v>
      </c>
      <c r="C39" s="765" t="s">
        <v>784</v>
      </c>
      <c r="D39" s="765" t="s">
        <v>662</v>
      </c>
      <c r="E39" s="770" t="s">
        <v>833</v>
      </c>
    </row>
  </sheetData>
  <mergeCells count="4">
    <mergeCell ref="C3:E3"/>
    <mergeCell ref="A6:E6"/>
    <mergeCell ref="A7:E7"/>
    <mergeCell ref="A8:E8"/>
  </mergeCells>
  <pageMargins left="0.19685039370078741" right="0.19685039370078741" top="0.23622047244094491" bottom="0.19" header="0.15748031496062992" footer="0.19"/>
  <pageSetup paperSize="9" scale="9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81"/>
  <sheetViews>
    <sheetView showGridLines="0" view="pageBreakPreview" zoomScale="90" zoomScaleSheetLayoutView="90" workbookViewId="0">
      <selection activeCell="J112" sqref="J112:M112"/>
    </sheetView>
  </sheetViews>
  <sheetFormatPr defaultColWidth="9.140625" defaultRowHeight="12.75" x14ac:dyDescent="0.2"/>
  <cols>
    <col min="1" max="1" width="0.5703125" style="1" customWidth="1"/>
    <col min="2" max="12" width="0" style="1" hidden="1" customWidth="1"/>
    <col min="13" max="13" width="48" style="1" customWidth="1"/>
    <col min="14" max="14" width="7.140625" style="1" customWidth="1"/>
    <col min="15" max="15" width="5.42578125" style="1" customWidth="1"/>
    <col min="16" max="16" width="5.28515625" style="1" customWidth="1"/>
    <col min="17" max="17" width="0" style="1" hidden="1" customWidth="1"/>
    <col min="18" max="18" width="3.28515625" style="1" customWidth="1"/>
    <col min="19" max="19" width="2.5703125" style="1" customWidth="1"/>
    <col min="20" max="20" width="3.28515625" style="1" customWidth="1"/>
    <col min="21" max="21" width="7.140625" style="1" customWidth="1"/>
    <col min="22" max="22" width="7.7109375" style="1" customWidth="1"/>
    <col min="23" max="23" width="0" style="1" hidden="1" customWidth="1"/>
    <col min="24" max="25" width="14.28515625" style="1" customWidth="1"/>
    <col min="26" max="26" width="14.140625" style="1" customWidth="1"/>
    <col min="27" max="27" width="0" style="1" hidden="1" customWidth="1"/>
    <col min="28" max="28" width="1.140625" style="1" customWidth="1"/>
    <col min="29" max="256" width="9.140625" style="1" customWidth="1"/>
    <col min="257" max="16384" width="9.140625" style="1"/>
  </cols>
  <sheetData>
    <row r="1" spans="1:28" ht="12.75" customHeight="1" x14ac:dyDescent="0.2">
      <c r="A1" s="77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5"/>
      <c r="Z1" s="2"/>
      <c r="AA1" s="3"/>
      <c r="AB1" s="2"/>
    </row>
    <row r="2" spans="1:28" ht="12.75" customHeight="1" x14ac:dyDescent="0.25">
      <c r="A2" s="77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8" t="s">
        <v>787</v>
      </c>
      <c r="W2" s="76"/>
      <c r="X2" s="2"/>
      <c r="Y2" s="75"/>
      <c r="Z2" s="2"/>
      <c r="AA2" s="3"/>
      <c r="AB2" s="2"/>
    </row>
    <row r="3" spans="1:28" ht="12.75" customHeight="1" x14ac:dyDescent="0.25">
      <c r="A3" s="77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40"/>
      <c r="N3" s="741"/>
      <c r="O3" s="739"/>
      <c r="P3" s="76"/>
      <c r="Q3" s="76"/>
      <c r="R3" s="76"/>
      <c r="S3" s="76"/>
      <c r="T3" s="76"/>
      <c r="U3" s="76"/>
      <c r="V3" s="78" t="s">
        <v>183</v>
      </c>
      <c r="W3" s="76"/>
      <c r="X3" s="2"/>
      <c r="Y3" s="75"/>
      <c r="Z3" s="2"/>
      <c r="AA3" s="3"/>
      <c r="AB3" s="2"/>
    </row>
    <row r="4" spans="1:28" ht="12.75" customHeight="1" x14ac:dyDescent="0.25">
      <c r="A4" s="77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40"/>
      <c r="N4" s="741"/>
      <c r="O4" s="741"/>
      <c r="P4" s="76"/>
      <c r="Q4" s="76"/>
      <c r="R4" s="76"/>
      <c r="S4" s="76"/>
      <c r="T4" s="76"/>
      <c r="U4" s="76"/>
      <c r="V4" s="78" t="s">
        <v>182</v>
      </c>
      <c r="W4" s="76"/>
      <c r="X4" s="2"/>
      <c r="Y4" s="75"/>
      <c r="Z4" s="3"/>
      <c r="AA4" s="3"/>
      <c r="AB4" s="2"/>
    </row>
    <row r="5" spans="1:28" ht="12.75" customHeight="1" x14ac:dyDescent="0.25">
      <c r="A5" s="77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4"/>
      <c r="O5" s="4"/>
      <c r="P5" s="2"/>
      <c r="Q5" s="79"/>
      <c r="R5" s="81"/>
      <c r="S5" s="79"/>
      <c r="T5" s="79"/>
      <c r="U5" s="79"/>
      <c r="V5" s="78" t="s">
        <v>493</v>
      </c>
      <c r="W5" s="80"/>
      <c r="X5" s="2"/>
      <c r="Y5" s="79"/>
      <c r="Z5" s="73"/>
      <c r="AA5" s="3"/>
      <c r="AB5" s="2"/>
    </row>
    <row r="6" spans="1:28" ht="12.75" customHeight="1" x14ac:dyDescent="0.25">
      <c r="A6" s="77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8" t="s">
        <v>629</v>
      </c>
      <c r="W6" s="76"/>
      <c r="X6" s="2"/>
      <c r="Y6" s="75"/>
      <c r="Z6" s="2"/>
      <c r="AA6" s="3"/>
      <c r="AB6" s="2"/>
    </row>
    <row r="7" spans="1:28" ht="12.75" customHeight="1" x14ac:dyDescent="0.2">
      <c r="A7" s="77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5"/>
      <c r="Z7" s="3"/>
      <c r="AA7" s="3"/>
      <c r="AB7" s="2"/>
    </row>
    <row r="8" spans="1:28" ht="12.75" customHeight="1" x14ac:dyDescent="0.2">
      <c r="A8" s="70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973" t="s">
        <v>655</v>
      </c>
      <c r="N8" s="973"/>
      <c r="O8" s="973"/>
      <c r="P8" s="973"/>
      <c r="Q8" s="973"/>
      <c r="R8" s="973"/>
      <c r="S8" s="973"/>
      <c r="T8" s="973"/>
      <c r="U8" s="973"/>
      <c r="V8" s="973"/>
      <c r="W8" s="973"/>
      <c r="X8" s="973"/>
      <c r="Y8" s="973"/>
      <c r="Z8" s="973"/>
      <c r="AA8" s="3"/>
      <c r="AB8" s="2"/>
    </row>
    <row r="9" spans="1:28" ht="12.75" customHeight="1" x14ac:dyDescent="0.25">
      <c r="A9" s="74" t="s">
        <v>181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973"/>
      <c r="N9" s="973"/>
      <c r="O9" s="973"/>
      <c r="P9" s="973"/>
      <c r="Q9" s="973"/>
      <c r="R9" s="973"/>
      <c r="S9" s="973"/>
      <c r="T9" s="973"/>
      <c r="U9" s="973"/>
      <c r="V9" s="973"/>
      <c r="W9" s="973"/>
      <c r="X9" s="973"/>
      <c r="Y9" s="973"/>
      <c r="Z9" s="973"/>
      <c r="AA9" s="3"/>
      <c r="AB9" s="2"/>
    </row>
    <row r="10" spans="1:28" ht="27.75" customHeight="1" x14ac:dyDescent="0.25">
      <c r="A10" s="74" t="s">
        <v>184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973"/>
      <c r="N10" s="973"/>
      <c r="O10" s="973"/>
      <c r="P10" s="973"/>
      <c r="Q10" s="973"/>
      <c r="R10" s="973"/>
      <c r="S10" s="973"/>
      <c r="T10" s="973"/>
      <c r="U10" s="973"/>
      <c r="V10" s="973"/>
      <c r="W10" s="973"/>
      <c r="X10" s="973"/>
      <c r="Y10" s="973"/>
      <c r="Z10" s="973"/>
      <c r="AA10" s="3"/>
      <c r="AB10" s="2"/>
    </row>
    <row r="11" spans="1:28" ht="12.75" customHeight="1" x14ac:dyDescent="0.2">
      <c r="A11" s="72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3"/>
      <c r="AB11" s="2"/>
    </row>
    <row r="12" spans="1:28" ht="12.75" customHeight="1" thickBot="1" x14ac:dyDescent="0.25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7"/>
      <c r="Z12" s="8" t="s">
        <v>649</v>
      </c>
      <c r="AA12" s="3"/>
      <c r="AB12" s="2"/>
    </row>
    <row r="13" spans="1:28" ht="45.75" customHeight="1" thickBot="1" x14ac:dyDescent="0.25">
      <c r="A13" s="7"/>
      <c r="B13" s="66"/>
      <c r="C13" s="66"/>
      <c r="D13" s="66"/>
      <c r="E13" s="66"/>
      <c r="F13" s="66"/>
      <c r="G13" s="66"/>
      <c r="H13" s="66"/>
      <c r="I13" s="66"/>
      <c r="J13" s="66"/>
      <c r="K13" s="65"/>
      <c r="L13" s="64"/>
      <c r="M13" s="60" t="s">
        <v>179</v>
      </c>
      <c r="N13" s="62" t="s">
        <v>178</v>
      </c>
      <c r="O13" s="61" t="s">
        <v>177</v>
      </c>
      <c r="P13" s="61" t="s">
        <v>176</v>
      </c>
      <c r="Q13" s="63" t="s">
        <v>175</v>
      </c>
      <c r="R13" s="1003" t="s">
        <v>174</v>
      </c>
      <c r="S13" s="1003"/>
      <c r="T13" s="1003"/>
      <c r="U13" s="1003"/>
      <c r="V13" s="62" t="s">
        <v>173</v>
      </c>
      <c r="W13" s="61" t="s">
        <v>172</v>
      </c>
      <c r="X13" s="61">
        <v>2022</v>
      </c>
      <c r="Y13" s="60">
        <v>2023</v>
      </c>
      <c r="Z13" s="59">
        <v>2024</v>
      </c>
      <c r="AA13" s="58"/>
      <c r="AB13" s="3"/>
    </row>
    <row r="14" spans="1:28" ht="13.5" customHeight="1" thickBot="1" x14ac:dyDescent="0.25">
      <c r="A14" s="49"/>
      <c r="B14" s="57"/>
      <c r="C14" s="56"/>
      <c r="D14" s="55"/>
      <c r="E14" s="54"/>
      <c r="F14" s="54"/>
      <c r="G14" s="54"/>
      <c r="H14" s="54"/>
      <c r="I14" s="54"/>
      <c r="J14" s="54"/>
      <c r="K14" s="54"/>
      <c r="L14" s="53"/>
      <c r="M14" s="50">
        <v>1</v>
      </c>
      <c r="N14" s="50">
        <v>2</v>
      </c>
      <c r="O14" s="50">
        <v>3</v>
      </c>
      <c r="P14" s="50">
        <v>4</v>
      </c>
      <c r="Q14" s="52">
        <v>5</v>
      </c>
      <c r="R14" s="1004">
        <v>5</v>
      </c>
      <c r="S14" s="1004"/>
      <c r="T14" s="1004"/>
      <c r="U14" s="1004"/>
      <c r="V14" s="51">
        <v>6</v>
      </c>
      <c r="W14" s="50">
        <v>7</v>
      </c>
      <c r="X14" s="50">
        <v>7</v>
      </c>
      <c r="Y14" s="50">
        <v>8</v>
      </c>
      <c r="Z14" s="50">
        <v>9</v>
      </c>
      <c r="AA14" s="49"/>
      <c r="AB14" s="3"/>
    </row>
    <row r="15" spans="1:28" ht="43.5" customHeight="1" x14ac:dyDescent="0.2">
      <c r="A15" s="21"/>
      <c r="B15" s="20"/>
      <c r="C15" s="1005" t="s">
        <v>498</v>
      </c>
      <c r="D15" s="1006"/>
      <c r="E15" s="1006"/>
      <c r="F15" s="1006"/>
      <c r="G15" s="1006"/>
      <c r="H15" s="1006"/>
      <c r="I15" s="1006"/>
      <c r="J15" s="1006"/>
      <c r="K15" s="1006"/>
      <c r="L15" s="1006"/>
      <c r="M15" s="1007"/>
      <c r="N15" s="102">
        <v>616</v>
      </c>
      <c r="O15" s="103" t="s">
        <v>1</v>
      </c>
      <c r="P15" s="104" t="s">
        <v>1</v>
      </c>
      <c r="Q15" s="105" t="s">
        <v>1</v>
      </c>
      <c r="R15" s="106" t="s">
        <v>1</v>
      </c>
      <c r="S15" s="107" t="s">
        <v>1</v>
      </c>
      <c r="T15" s="106" t="s">
        <v>1</v>
      </c>
      <c r="U15" s="108" t="s">
        <v>1</v>
      </c>
      <c r="V15" s="289"/>
      <c r="W15" s="290"/>
      <c r="X15" s="291"/>
      <c r="Y15" s="291"/>
      <c r="Z15" s="292"/>
      <c r="AA15" s="8"/>
      <c r="AB15" s="3"/>
    </row>
    <row r="16" spans="1:28" ht="23.25" customHeight="1" x14ac:dyDescent="0.2">
      <c r="A16" s="21"/>
      <c r="B16" s="20"/>
      <c r="C16" s="109"/>
      <c r="D16" s="992" t="s">
        <v>171</v>
      </c>
      <c r="E16" s="993"/>
      <c r="F16" s="993"/>
      <c r="G16" s="993"/>
      <c r="H16" s="993"/>
      <c r="I16" s="993"/>
      <c r="J16" s="993"/>
      <c r="K16" s="993"/>
      <c r="L16" s="993"/>
      <c r="M16" s="1008"/>
      <c r="N16" s="48">
        <v>616</v>
      </c>
      <c r="O16" s="47">
        <v>1</v>
      </c>
      <c r="P16" s="46" t="s">
        <v>1</v>
      </c>
      <c r="Q16" s="12" t="s">
        <v>1</v>
      </c>
      <c r="R16" s="44" t="s">
        <v>1</v>
      </c>
      <c r="S16" s="45" t="s">
        <v>1</v>
      </c>
      <c r="T16" s="44" t="s">
        <v>1</v>
      </c>
      <c r="U16" s="43" t="s">
        <v>1</v>
      </c>
      <c r="V16" s="293"/>
      <c r="W16" s="294"/>
      <c r="X16" s="295">
        <f>X17+X47+X42+X51</f>
        <v>12798.699999999999</v>
      </c>
      <c r="Y16" s="295">
        <f>Y18+Y27+Y50</f>
        <v>12648.3</v>
      </c>
      <c r="Z16" s="296">
        <f>Z18+Z27+Z50</f>
        <v>12621.1</v>
      </c>
      <c r="AA16" s="8"/>
      <c r="AB16" s="3"/>
    </row>
    <row r="17" spans="1:28" ht="83.25" customHeight="1" x14ac:dyDescent="0.2">
      <c r="A17" s="21"/>
      <c r="B17" s="20"/>
      <c r="C17" s="109"/>
      <c r="D17" s="30"/>
      <c r="E17" s="635"/>
      <c r="F17" s="635"/>
      <c r="G17" s="635"/>
      <c r="H17" s="635"/>
      <c r="I17" s="635"/>
      <c r="J17" s="635"/>
      <c r="K17" s="635"/>
      <c r="L17" s="635"/>
      <c r="M17" s="636" t="s">
        <v>494</v>
      </c>
      <c r="N17" s="637">
        <v>616</v>
      </c>
      <c r="O17" s="47">
        <v>1</v>
      </c>
      <c r="P17" s="46"/>
      <c r="Q17" s="12"/>
      <c r="R17" s="44"/>
      <c r="S17" s="45"/>
      <c r="T17" s="44"/>
      <c r="U17" s="43"/>
      <c r="V17" s="293"/>
      <c r="W17" s="294"/>
      <c r="X17" s="295">
        <f>X24+X28+X59+X65+X19</f>
        <v>12696.8</v>
      </c>
      <c r="Y17" s="295">
        <f>Y24+Y28+Y59</f>
        <v>12235.6</v>
      </c>
      <c r="Z17" s="296">
        <f>Z24+Z28+Z59</f>
        <v>12245.3</v>
      </c>
      <c r="AA17" s="8"/>
      <c r="AB17" s="3"/>
    </row>
    <row r="18" spans="1:28" ht="43.5" customHeight="1" x14ac:dyDescent="0.2">
      <c r="A18" s="21"/>
      <c r="B18" s="20"/>
      <c r="C18" s="110"/>
      <c r="D18" s="30"/>
      <c r="E18" s="987" t="s">
        <v>170</v>
      </c>
      <c r="F18" s="988"/>
      <c r="G18" s="988"/>
      <c r="H18" s="988"/>
      <c r="I18" s="988"/>
      <c r="J18" s="988"/>
      <c r="K18" s="988"/>
      <c r="L18" s="988"/>
      <c r="M18" s="989"/>
      <c r="N18" s="94">
        <v>616</v>
      </c>
      <c r="O18" s="95">
        <v>1</v>
      </c>
      <c r="P18" s="96">
        <v>2</v>
      </c>
      <c r="Q18" s="92" t="s">
        <v>1</v>
      </c>
      <c r="R18" s="97" t="s">
        <v>1</v>
      </c>
      <c r="S18" s="98" t="s">
        <v>1</v>
      </c>
      <c r="T18" s="97" t="s">
        <v>1</v>
      </c>
      <c r="U18" s="99" t="s">
        <v>1</v>
      </c>
      <c r="V18" s="297"/>
      <c r="W18" s="298"/>
      <c r="X18" s="299">
        <f>X24</f>
        <v>1282.7</v>
      </c>
      <c r="Y18" s="299">
        <f>Y24</f>
        <v>1320.7</v>
      </c>
      <c r="Z18" s="300">
        <f>Z24</f>
        <v>1320.7</v>
      </c>
      <c r="AA18" s="8"/>
      <c r="AB18" s="3"/>
    </row>
    <row r="19" spans="1:28" ht="92.25" customHeight="1" x14ac:dyDescent="0.2">
      <c r="A19" s="21"/>
      <c r="B19" s="20"/>
      <c r="C19" s="110"/>
      <c r="D19" s="30"/>
      <c r="E19" s="783"/>
      <c r="F19" s="800"/>
      <c r="G19" s="800"/>
      <c r="H19" s="800"/>
      <c r="I19" s="800"/>
      <c r="J19" s="800"/>
      <c r="K19" s="800"/>
      <c r="L19" s="800"/>
      <c r="M19" s="37" t="s">
        <v>612</v>
      </c>
      <c r="N19" s="28">
        <v>616</v>
      </c>
      <c r="O19" s="13">
        <v>1</v>
      </c>
      <c r="P19" s="827"/>
      <c r="Q19" s="12"/>
      <c r="R19" s="24">
        <v>85</v>
      </c>
      <c r="S19" s="25">
        <v>0</v>
      </c>
      <c r="T19" s="24">
        <v>0</v>
      </c>
      <c r="U19" s="23">
        <v>0</v>
      </c>
      <c r="V19" s="301"/>
      <c r="W19" s="294"/>
      <c r="X19" s="302">
        <f>X20</f>
        <v>0</v>
      </c>
      <c r="Y19" s="302"/>
      <c r="Z19" s="303"/>
      <c r="AA19" s="8"/>
      <c r="AB19" s="3"/>
    </row>
    <row r="20" spans="1:28" ht="31.5" customHeight="1" x14ac:dyDescent="0.2">
      <c r="A20" s="21"/>
      <c r="B20" s="20"/>
      <c r="C20" s="110"/>
      <c r="D20" s="30"/>
      <c r="E20" s="783"/>
      <c r="F20" s="800"/>
      <c r="G20" s="800"/>
      <c r="H20" s="800"/>
      <c r="I20" s="800"/>
      <c r="J20" s="800"/>
      <c r="K20" s="800"/>
      <c r="L20" s="800"/>
      <c r="M20" s="37" t="s">
        <v>95</v>
      </c>
      <c r="N20" s="28">
        <v>616</v>
      </c>
      <c r="O20" s="804">
        <v>1</v>
      </c>
      <c r="P20" s="26">
        <v>4</v>
      </c>
      <c r="Q20" s="12"/>
      <c r="R20" s="24"/>
      <c r="S20" s="25"/>
      <c r="T20" s="24"/>
      <c r="U20" s="23"/>
      <c r="V20" s="301"/>
      <c r="W20" s="294"/>
      <c r="X20" s="302">
        <f>X21</f>
        <v>0</v>
      </c>
      <c r="Y20" s="302"/>
      <c r="Z20" s="303"/>
      <c r="AA20" s="8"/>
      <c r="AB20" s="3"/>
    </row>
    <row r="21" spans="1:28" ht="35.25" customHeight="1" x14ac:dyDescent="0.2">
      <c r="A21" s="21"/>
      <c r="B21" s="20"/>
      <c r="C21" s="110"/>
      <c r="D21" s="30"/>
      <c r="E21" s="783"/>
      <c r="F21" s="800"/>
      <c r="G21" s="800"/>
      <c r="H21" s="800"/>
      <c r="I21" s="800"/>
      <c r="J21" s="800"/>
      <c r="K21" s="800"/>
      <c r="L21" s="800"/>
      <c r="M21" s="37" t="s">
        <v>613</v>
      </c>
      <c r="N21" s="28">
        <v>616</v>
      </c>
      <c r="O21" s="804">
        <v>1</v>
      </c>
      <c r="P21" s="26">
        <v>4</v>
      </c>
      <c r="Q21" s="12"/>
      <c r="R21" s="24">
        <v>85</v>
      </c>
      <c r="S21" s="25">
        <v>3</v>
      </c>
      <c r="T21" s="24">
        <v>5</v>
      </c>
      <c r="U21" s="23">
        <v>0</v>
      </c>
      <c r="V21" s="301"/>
      <c r="W21" s="294"/>
      <c r="X21" s="302">
        <f>X22</f>
        <v>0</v>
      </c>
      <c r="Y21" s="302"/>
      <c r="Z21" s="303"/>
      <c r="AA21" s="8"/>
      <c r="AB21" s="3"/>
    </row>
    <row r="22" spans="1:28" ht="21.75" customHeight="1" x14ac:dyDescent="0.2">
      <c r="A22" s="21"/>
      <c r="B22" s="20"/>
      <c r="C22" s="110"/>
      <c r="D22" s="30"/>
      <c r="E22" s="783"/>
      <c r="F22" s="800"/>
      <c r="G22" s="800"/>
      <c r="H22" s="800"/>
      <c r="I22" s="800"/>
      <c r="J22" s="800"/>
      <c r="K22" s="800"/>
      <c r="L22" s="800"/>
      <c r="M22" s="37" t="s">
        <v>614</v>
      </c>
      <c r="N22" s="28">
        <v>616</v>
      </c>
      <c r="O22" s="804">
        <v>1</v>
      </c>
      <c r="P22" s="26">
        <v>4</v>
      </c>
      <c r="Q22" s="12"/>
      <c r="R22" s="24">
        <v>85</v>
      </c>
      <c r="S22" s="25">
        <v>3</v>
      </c>
      <c r="T22" s="24">
        <v>5</v>
      </c>
      <c r="U22" s="23">
        <v>60004</v>
      </c>
      <c r="V22" s="301"/>
      <c r="W22" s="294"/>
      <c r="X22" s="302">
        <f>X23</f>
        <v>0</v>
      </c>
      <c r="Y22" s="302"/>
      <c r="Z22" s="303"/>
      <c r="AA22" s="8"/>
      <c r="AB22" s="3"/>
    </row>
    <row r="23" spans="1:28" ht="25.5" customHeight="1" x14ac:dyDescent="0.2">
      <c r="A23" s="21"/>
      <c r="B23" s="20"/>
      <c r="C23" s="110"/>
      <c r="D23" s="30"/>
      <c r="E23" s="783"/>
      <c r="F23" s="800"/>
      <c r="G23" s="800"/>
      <c r="H23" s="800"/>
      <c r="I23" s="800"/>
      <c r="J23" s="800"/>
      <c r="K23" s="800"/>
      <c r="L23" s="800"/>
      <c r="M23" s="37" t="s">
        <v>420</v>
      </c>
      <c r="N23" s="28">
        <v>616</v>
      </c>
      <c r="O23" s="804">
        <v>1</v>
      </c>
      <c r="P23" s="26">
        <v>4</v>
      </c>
      <c r="Q23" s="12"/>
      <c r="R23" s="24">
        <v>85</v>
      </c>
      <c r="S23" s="25">
        <v>3</v>
      </c>
      <c r="T23" s="24">
        <v>5</v>
      </c>
      <c r="U23" s="23">
        <v>60004</v>
      </c>
      <c r="V23" s="828">
        <v>540</v>
      </c>
      <c r="W23" s="294"/>
      <c r="X23" s="311"/>
      <c r="Y23" s="311"/>
      <c r="Z23" s="312"/>
      <c r="AA23" s="8"/>
      <c r="AB23" s="3"/>
    </row>
    <row r="24" spans="1:28" ht="78" customHeight="1" x14ac:dyDescent="0.2">
      <c r="A24" s="21"/>
      <c r="B24" s="20"/>
      <c r="C24" s="110"/>
      <c r="D24" s="19"/>
      <c r="E24" s="29"/>
      <c r="F24" s="984" t="s">
        <v>494</v>
      </c>
      <c r="G24" s="984"/>
      <c r="H24" s="984"/>
      <c r="I24" s="985"/>
      <c r="J24" s="985"/>
      <c r="K24" s="985"/>
      <c r="L24" s="985"/>
      <c r="M24" s="986"/>
      <c r="N24" s="28">
        <v>616</v>
      </c>
      <c r="O24" s="27">
        <v>1</v>
      </c>
      <c r="P24" s="26">
        <v>2</v>
      </c>
      <c r="Q24" s="12" t="s">
        <v>134</v>
      </c>
      <c r="R24" s="24">
        <v>86</v>
      </c>
      <c r="S24" s="25" t="s">
        <v>6</v>
      </c>
      <c r="T24" s="24" t="s">
        <v>5</v>
      </c>
      <c r="U24" s="23" t="s">
        <v>4</v>
      </c>
      <c r="V24" s="301"/>
      <c r="W24" s="294"/>
      <c r="X24" s="302">
        <f t="shared" ref="X24:Z25" si="0">X25</f>
        <v>1282.7</v>
      </c>
      <c r="Y24" s="302">
        <f t="shared" si="0"/>
        <v>1320.7</v>
      </c>
      <c r="Z24" s="303">
        <f t="shared" si="0"/>
        <v>1320.7</v>
      </c>
      <c r="AA24" s="8"/>
      <c r="AB24" s="3"/>
    </row>
    <row r="25" spans="1:28" ht="29.25" customHeight="1" x14ac:dyDescent="0.2">
      <c r="A25" s="21"/>
      <c r="B25" s="20"/>
      <c r="C25" s="110"/>
      <c r="D25" s="19"/>
      <c r="E25" s="18"/>
      <c r="F25" s="16"/>
      <c r="G25" s="16"/>
      <c r="H25" s="16"/>
      <c r="I25" s="984" t="s">
        <v>169</v>
      </c>
      <c r="J25" s="985"/>
      <c r="K25" s="985"/>
      <c r="L25" s="985"/>
      <c r="M25" s="986"/>
      <c r="N25" s="28">
        <v>616</v>
      </c>
      <c r="O25" s="27">
        <v>1</v>
      </c>
      <c r="P25" s="26">
        <v>2</v>
      </c>
      <c r="Q25" s="12" t="s">
        <v>168</v>
      </c>
      <c r="R25" s="24">
        <v>86</v>
      </c>
      <c r="S25" s="25" t="s">
        <v>6</v>
      </c>
      <c r="T25" s="24" t="s">
        <v>5</v>
      </c>
      <c r="U25" s="23" t="s">
        <v>167</v>
      </c>
      <c r="V25" s="301"/>
      <c r="W25" s="294"/>
      <c r="X25" s="302">
        <f t="shared" si="0"/>
        <v>1282.7</v>
      </c>
      <c r="Y25" s="302">
        <f t="shared" si="0"/>
        <v>1320.7</v>
      </c>
      <c r="Z25" s="303">
        <f t="shared" si="0"/>
        <v>1320.7</v>
      </c>
      <c r="AA25" s="8"/>
      <c r="AB25" s="3"/>
    </row>
    <row r="26" spans="1:28" ht="39" customHeight="1" x14ac:dyDescent="0.2">
      <c r="A26" s="21"/>
      <c r="B26" s="20"/>
      <c r="C26" s="110"/>
      <c r="D26" s="19"/>
      <c r="E26" s="37"/>
      <c r="F26" s="36"/>
      <c r="G26" s="36"/>
      <c r="H26" s="36"/>
      <c r="I26" s="35"/>
      <c r="J26" s="982" t="s">
        <v>143</v>
      </c>
      <c r="K26" s="982"/>
      <c r="L26" s="982"/>
      <c r="M26" s="983"/>
      <c r="N26" s="15">
        <v>616</v>
      </c>
      <c r="O26" s="14">
        <v>1</v>
      </c>
      <c r="P26" s="13">
        <v>2</v>
      </c>
      <c r="Q26" s="12" t="s">
        <v>168</v>
      </c>
      <c r="R26" s="10">
        <v>86</v>
      </c>
      <c r="S26" s="11" t="s">
        <v>6</v>
      </c>
      <c r="T26" s="10" t="s">
        <v>5</v>
      </c>
      <c r="U26" s="9" t="s">
        <v>167</v>
      </c>
      <c r="V26" s="304" t="s">
        <v>142</v>
      </c>
      <c r="W26" s="294"/>
      <c r="X26" s="305">
        <v>1282.7</v>
      </c>
      <c r="Y26" s="305">
        <v>1320.7</v>
      </c>
      <c r="Z26" s="306">
        <v>1320.7</v>
      </c>
      <c r="AA26" s="8"/>
      <c r="AB26" s="3"/>
    </row>
    <row r="27" spans="1:28" ht="76.5" customHeight="1" x14ac:dyDescent="0.2">
      <c r="A27" s="21"/>
      <c r="B27" s="20"/>
      <c r="C27" s="110"/>
      <c r="D27" s="19"/>
      <c r="E27" s="987" t="s">
        <v>166</v>
      </c>
      <c r="F27" s="988"/>
      <c r="G27" s="988"/>
      <c r="H27" s="988"/>
      <c r="I27" s="988"/>
      <c r="J27" s="990"/>
      <c r="K27" s="990"/>
      <c r="L27" s="990"/>
      <c r="M27" s="991"/>
      <c r="N27" s="89">
        <v>616</v>
      </c>
      <c r="O27" s="90">
        <v>1</v>
      </c>
      <c r="P27" s="91">
        <v>4</v>
      </c>
      <c r="Q27" s="92" t="s">
        <v>1</v>
      </c>
      <c r="R27" s="111" t="s">
        <v>1</v>
      </c>
      <c r="S27" s="112" t="s">
        <v>1</v>
      </c>
      <c r="T27" s="111" t="s">
        <v>1</v>
      </c>
      <c r="U27" s="113" t="s">
        <v>1</v>
      </c>
      <c r="V27" s="307"/>
      <c r="W27" s="298"/>
      <c r="X27" s="308">
        <f>X28+X42</f>
        <v>3604.2</v>
      </c>
      <c r="Y27" s="308">
        <f t="shared" ref="X27:Z29" si="1">Y28</f>
        <v>3656.4</v>
      </c>
      <c r="Z27" s="309">
        <f t="shared" si="1"/>
        <v>3661.1000000000004</v>
      </c>
      <c r="AA27" s="8"/>
      <c r="AB27" s="3"/>
    </row>
    <row r="28" spans="1:28" ht="75.75" customHeight="1" x14ac:dyDescent="0.2">
      <c r="A28" s="21"/>
      <c r="B28" s="20"/>
      <c r="C28" s="110"/>
      <c r="D28" s="19"/>
      <c r="E28" s="29"/>
      <c r="F28" s="984" t="s">
        <v>529</v>
      </c>
      <c r="G28" s="984"/>
      <c r="H28" s="985"/>
      <c r="I28" s="985"/>
      <c r="J28" s="985"/>
      <c r="K28" s="985"/>
      <c r="L28" s="985"/>
      <c r="M28" s="986"/>
      <c r="N28" s="28">
        <v>616</v>
      </c>
      <c r="O28" s="27">
        <v>1</v>
      </c>
      <c r="P28" s="26">
        <v>4</v>
      </c>
      <c r="Q28" s="12" t="s">
        <v>147</v>
      </c>
      <c r="R28" s="24" t="s">
        <v>140</v>
      </c>
      <c r="S28" s="25" t="s">
        <v>6</v>
      </c>
      <c r="T28" s="24" t="s">
        <v>5</v>
      </c>
      <c r="U28" s="23" t="s">
        <v>4</v>
      </c>
      <c r="V28" s="301"/>
      <c r="W28" s="294"/>
      <c r="X28" s="302">
        <f>X29+X36+X39+X33</f>
        <v>3604.2</v>
      </c>
      <c r="Y28" s="302">
        <f>Y29+Y36</f>
        <v>3656.4</v>
      </c>
      <c r="Z28" s="303">
        <f>Z29+Z36</f>
        <v>3661.1000000000004</v>
      </c>
      <c r="AA28" s="8"/>
      <c r="AB28" s="3"/>
    </row>
    <row r="29" spans="1:28" ht="29.25" customHeight="1" x14ac:dyDescent="0.2">
      <c r="A29" s="21"/>
      <c r="B29" s="20"/>
      <c r="C29" s="110"/>
      <c r="D29" s="19"/>
      <c r="E29" s="18"/>
      <c r="F29" s="16"/>
      <c r="G29" s="16"/>
      <c r="H29" s="984" t="s">
        <v>165</v>
      </c>
      <c r="I29" s="985"/>
      <c r="J29" s="985"/>
      <c r="K29" s="985"/>
      <c r="L29" s="985"/>
      <c r="M29" s="986"/>
      <c r="N29" s="28">
        <v>616</v>
      </c>
      <c r="O29" s="27">
        <v>1</v>
      </c>
      <c r="P29" s="26">
        <v>4</v>
      </c>
      <c r="Q29" s="12" t="s">
        <v>164</v>
      </c>
      <c r="R29" s="24" t="s">
        <v>140</v>
      </c>
      <c r="S29" s="25" t="s">
        <v>6</v>
      </c>
      <c r="T29" s="24" t="s">
        <v>9</v>
      </c>
      <c r="U29" s="23" t="s">
        <v>4</v>
      </c>
      <c r="V29" s="301"/>
      <c r="W29" s="294"/>
      <c r="X29" s="302">
        <f t="shared" si="1"/>
        <v>3573.2</v>
      </c>
      <c r="Y29" s="302">
        <f t="shared" si="1"/>
        <v>3631.4</v>
      </c>
      <c r="Z29" s="303">
        <f t="shared" si="1"/>
        <v>3636.1000000000004</v>
      </c>
      <c r="AA29" s="8"/>
      <c r="AB29" s="3"/>
    </row>
    <row r="30" spans="1:28" ht="23.25" customHeight="1" x14ac:dyDescent="0.2">
      <c r="A30" s="21"/>
      <c r="B30" s="20"/>
      <c r="C30" s="110"/>
      <c r="D30" s="19"/>
      <c r="E30" s="18"/>
      <c r="F30" s="17"/>
      <c r="G30" s="17"/>
      <c r="H30" s="16"/>
      <c r="I30" s="984" t="s">
        <v>163</v>
      </c>
      <c r="J30" s="985"/>
      <c r="K30" s="985"/>
      <c r="L30" s="985"/>
      <c r="M30" s="986"/>
      <c r="N30" s="28">
        <v>616</v>
      </c>
      <c r="O30" s="27">
        <v>1</v>
      </c>
      <c r="P30" s="26">
        <v>4</v>
      </c>
      <c r="Q30" s="12" t="s">
        <v>162</v>
      </c>
      <c r="R30" s="24" t="s">
        <v>140</v>
      </c>
      <c r="S30" s="25" t="s">
        <v>6</v>
      </c>
      <c r="T30" s="24" t="s">
        <v>9</v>
      </c>
      <c r="U30" s="23" t="s">
        <v>161</v>
      </c>
      <c r="V30" s="301"/>
      <c r="W30" s="294"/>
      <c r="X30" s="302">
        <f>X31+X32</f>
        <v>3573.2</v>
      </c>
      <c r="Y30" s="302">
        <f>Y31+Y32</f>
        <v>3631.4</v>
      </c>
      <c r="Z30" s="303">
        <f>Z31+Z32</f>
        <v>3636.1000000000004</v>
      </c>
      <c r="AA30" s="8"/>
      <c r="AB30" s="3"/>
    </row>
    <row r="31" spans="1:28" ht="29.25" customHeight="1" x14ac:dyDescent="0.2">
      <c r="A31" s="21"/>
      <c r="B31" s="20"/>
      <c r="C31" s="110"/>
      <c r="D31" s="19"/>
      <c r="E31" s="18"/>
      <c r="F31" s="17"/>
      <c r="G31" s="17"/>
      <c r="H31" s="17"/>
      <c r="I31" s="16"/>
      <c r="J31" s="996" t="s">
        <v>143</v>
      </c>
      <c r="K31" s="996"/>
      <c r="L31" s="996"/>
      <c r="M31" s="997"/>
      <c r="N31" s="28">
        <v>616</v>
      </c>
      <c r="O31" s="27">
        <v>1</v>
      </c>
      <c r="P31" s="26">
        <v>4</v>
      </c>
      <c r="Q31" s="12" t="s">
        <v>162</v>
      </c>
      <c r="R31" s="24" t="s">
        <v>140</v>
      </c>
      <c r="S31" s="25" t="s">
        <v>6</v>
      </c>
      <c r="T31" s="24" t="s">
        <v>9</v>
      </c>
      <c r="U31" s="23" t="s">
        <v>161</v>
      </c>
      <c r="V31" s="310" t="s">
        <v>142</v>
      </c>
      <c r="W31" s="294"/>
      <c r="X31" s="311">
        <v>3374.6</v>
      </c>
      <c r="Y31" s="311">
        <v>3474.8</v>
      </c>
      <c r="Z31" s="312">
        <v>3474.8</v>
      </c>
      <c r="AA31" s="8"/>
      <c r="AB31" s="3"/>
    </row>
    <row r="32" spans="1:28" ht="43.5" customHeight="1" x14ac:dyDescent="0.2">
      <c r="A32" s="21"/>
      <c r="B32" s="20"/>
      <c r="C32" s="110"/>
      <c r="D32" s="19"/>
      <c r="E32" s="37"/>
      <c r="F32" s="36"/>
      <c r="G32" s="36"/>
      <c r="H32" s="36"/>
      <c r="I32" s="36"/>
      <c r="J32" s="982" t="s">
        <v>57</v>
      </c>
      <c r="K32" s="982"/>
      <c r="L32" s="982"/>
      <c r="M32" s="983"/>
      <c r="N32" s="15">
        <v>616</v>
      </c>
      <c r="O32" s="14">
        <v>1</v>
      </c>
      <c r="P32" s="13">
        <v>4</v>
      </c>
      <c r="Q32" s="12" t="s">
        <v>162</v>
      </c>
      <c r="R32" s="24" t="s">
        <v>140</v>
      </c>
      <c r="S32" s="25" t="s">
        <v>6</v>
      </c>
      <c r="T32" s="24" t="s">
        <v>9</v>
      </c>
      <c r="U32" s="23" t="s">
        <v>161</v>
      </c>
      <c r="V32" s="304" t="s">
        <v>52</v>
      </c>
      <c r="W32" s="294"/>
      <c r="X32" s="305">
        <v>198.6</v>
      </c>
      <c r="Y32" s="305">
        <v>156.6</v>
      </c>
      <c r="Z32" s="306">
        <v>161.30000000000001</v>
      </c>
      <c r="AA32" s="8"/>
      <c r="AB32" s="3"/>
    </row>
    <row r="33" spans="1:28" ht="36" customHeight="1" x14ac:dyDescent="0.2">
      <c r="A33" s="21"/>
      <c r="B33" s="20"/>
      <c r="C33" s="110"/>
      <c r="D33" s="19"/>
      <c r="E33" s="37"/>
      <c r="F33" s="794"/>
      <c r="G33" s="794"/>
      <c r="H33" s="794"/>
      <c r="I33" s="794"/>
      <c r="J33" s="85"/>
      <c r="K33" s="85"/>
      <c r="L33" s="85"/>
      <c r="M33" s="792" t="s">
        <v>650</v>
      </c>
      <c r="N33" s="796">
        <v>616</v>
      </c>
      <c r="O33" s="790">
        <v>1</v>
      </c>
      <c r="P33" s="13">
        <v>4</v>
      </c>
      <c r="Q33" s="12"/>
      <c r="R33" s="24">
        <v>86</v>
      </c>
      <c r="S33" s="25">
        <v>0</v>
      </c>
      <c r="T33" s="24">
        <v>5</v>
      </c>
      <c r="U33" s="653">
        <v>0</v>
      </c>
      <c r="V33" s="539"/>
      <c r="W33" s="294"/>
      <c r="X33" s="531">
        <f>X34</f>
        <v>2</v>
      </c>
      <c r="Y33" s="531"/>
      <c r="Z33" s="531"/>
      <c r="AA33" s="8"/>
      <c r="AB33" s="3"/>
    </row>
    <row r="34" spans="1:28" ht="29.25" customHeight="1" x14ac:dyDescent="0.2">
      <c r="A34" s="21"/>
      <c r="B34" s="20"/>
      <c r="C34" s="110"/>
      <c r="D34" s="19"/>
      <c r="E34" s="37"/>
      <c r="F34" s="794"/>
      <c r="G34" s="794"/>
      <c r="H34" s="794"/>
      <c r="I34" s="794"/>
      <c r="J34" s="85"/>
      <c r="K34" s="85"/>
      <c r="L34" s="85"/>
      <c r="M34" s="792" t="s">
        <v>651</v>
      </c>
      <c r="N34" s="796">
        <v>616</v>
      </c>
      <c r="O34" s="790">
        <v>1</v>
      </c>
      <c r="P34" s="13">
        <v>4</v>
      </c>
      <c r="Q34" s="12"/>
      <c r="R34" s="24">
        <v>86</v>
      </c>
      <c r="S34" s="25">
        <v>0</v>
      </c>
      <c r="T34" s="24">
        <v>5</v>
      </c>
      <c r="U34" s="653">
        <v>7</v>
      </c>
      <c r="V34" s="539"/>
      <c r="W34" s="294"/>
      <c r="X34" s="531">
        <f>X35</f>
        <v>2</v>
      </c>
      <c r="Y34" s="531"/>
      <c r="Z34" s="531"/>
      <c r="AA34" s="8"/>
      <c r="AB34" s="3"/>
    </row>
    <row r="35" spans="1:28" ht="43.5" customHeight="1" x14ac:dyDescent="0.2">
      <c r="A35" s="21"/>
      <c r="B35" s="20"/>
      <c r="C35" s="110"/>
      <c r="D35" s="19"/>
      <c r="E35" s="37"/>
      <c r="F35" s="794"/>
      <c r="G35" s="794"/>
      <c r="H35" s="794"/>
      <c r="I35" s="794"/>
      <c r="J35" s="85"/>
      <c r="K35" s="85"/>
      <c r="L35" s="85"/>
      <c r="M35" s="792" t="s">
        <v>57</v>
      </c>
      <c r="N35" s="796">
        <v>616</v>
      </c>
      <c r="O35" s="790">
        <v>1</v>
      </c>
      <c r="P35" s="13">
        <v>4</v>
      </c>
      <c r="Q35" s="12"/>
      <c r="R35" s="24">
        <v>86</v>
      </c>
      <c r="S35" s="25">
        <v>0</v>
      </c>
      <c r="T35" s="24">
        <v>5</v>
      </c>
      <c r="U35" s="653">
        <v>7</v>
      </c>
      <c r="V35" s="809">
        <v>240</v>
      </c>
      <c r="W35" s="294"/>
      <c r="X35" s="305">
        <v>2</v>
      </c>
      <c r="Y35" s="305"/>
      <c r="Z35" s="305"/>
      <c r="AA35" s="8"/>
      <c r="AB35" s="3"/>
    </row>
    <row r="36" spans="1:28" ht="31.5" customHeight="1" x14ac:dyDescent="0.2">
      <c r="A36" s="21"/>
      <c r="B36" s="20"/>
      <c r="C36" s="110"/>
      <c r="D36" s="19"/>
      <c r="E36" s="37"/>
      <c r="F36" s="720"/>
      <c r="G36" s="720"/>
      <c r="H36" s="720"/>
      <c r="I36" s="720"/>
      <c r="J36" s="85"/>
      <c r="K36" s="85"/>
      <c r="L36" s="85"/>
      <c r="M36" s="718" t="s">
        <v>587</v>
      </c>
      <c r="N36" s="722">
        <v>616</v>
      </c>
      <c r="O36" s="716">
        <v>1</v>
      </c>
      <c r="P36" s="13">
        <v>4</v>
      </c>
      <c r="Q36" s="12"/>
      <c r="R36" s="24">
        <v>86</v>
      </c>
      <c r="S36" s="25">
        <v>0</v>
      </c>
      <c r="T36" s="24">
        <v>6</v>
      </c>
      <c r="U36" s="653">
        <v>0</v>
      </c>
      <c r="V36" s="539"/>
      <c r="W36" s="294"/>
      <c r="X36" s="531">
        <f t="shared" ref="X36:Z37" si="2">X37</f>
        <v>25</v>
      </c>
      <c r="Y36" s="531">
        <f t="shared" si="2"/>
        <v>25</v>
      </c>
      <c r="Z36" s="531">
        <f t="shared" si="2"/>
        <v>25</v>
      </c>
      <c r="AA36" s="8"/>
      <c r="AB36" s="3"/>
    </row>
    <row r="37" spans="1:28" ht="33.75" customHeight="1" x14ac:dyDescent="0.2">
      <c r="A37" s="21"/>
      <c r="B37" s="20"/>
      <c r="C37" s="110"/>
      <c r="D37" s="19"/>
      <c r="E37" s="37"/>
      <c r="F37" s="720"/>
      <c r="G37" s="720"/>
      <c r="H37" s="720"/>
      <c r="I37" s="720"/>
      <c r="J37" s="85"/>
      <c r="K37" s="85"/>
      <c r="L37" s="85"/>
      <c r="M37" s="718" t="s">
        <v>588</v>
      </c>
      <c r="N37" s="722">
        <v>616</v>
      </c>
      <c r="O37" s="716">
        <v>1</v>
      </c>
      <c r="P37" s="13">
        <v>4</v>
      </c>
      <c r="Q37" s="12"/>
      <c r="R37" s="24">
        <v>86</v>
      </c>
      <c r="S37" s="25">
        <v>0</v>
      </c>
      <c r="T37" s="24">
        <v>6</v>
      </c>
      <c r="U37" s="653">
        <v>90008</v>
      </c>
      <c r="V37" s="539"/>
      <c r="W37" s="294"/>
      <c r="X37" s="531">
        <f t="shared" si="2"/>
        <v>25</v>
      </c>
      <c r="Y37" s="531">
        <f t="shared" si="2"/>
        <v>25</v>
      </c>
      <c r="Z37" s="531">
        <f t="shared" si="2"/>
        <v>25</v>
      </c>
      <c r="AA37" s="8"/>
      <c r="AB37" s="3"/>
    </row>
    <row r="38" spans="1:28" ht="43.5" customHeight="1" x14ac:dyDescent="0.2">
      <c r="A38" s="21"/>
      <c r="B38" s="20"/>
      <c r="C38" s="110"/>
      <c r="D38" s="19"/>
      <c r="E38" s="37"/>
      <c r="F38" s="720"/>
      <c r="G38" s="720"/>
      <c r="H38" s="720"/>
      <c r="I38" s="720"/>
      <c r="J38" s="85"/>
      <c r="K38" s="85"/>
      <c r="L38" s="85"/>
      <c r="M38" s="718" t="s">
        <v>57</v>
      </c>
      <c r="N38" s="722">
        <v>616</v>
      </c>
      <c r="O38" s="716">
        <v>1</v>
      </c>
      <c r="P38" s="13">
        <v>4</v>
      </c>
      <c r="Q38" s="12"/>
      <c r="R38" s="24">
        <v>86</v>
      </c>
      <c r="S38" s="25">
        <v>0</v>
      </c>
      <c r="T38" s="24">
        <v>6</v>
      </c>
      <c r="U38" s="536">
        <v>90008</v>
      </c>
      <c r="V38" s="680">
        <v>240</v>
      </c>
      <c r="W38" s="294"/>
      <c r="X38" s="305">
        <v>25</v>
      </c>
      <c r="Y38" s="305">
        <v>25</v>
      </c>
      <c r="Z38" s="305">
        <v>25</v>
      </c>
      <c r="AA38" s="8"/>
      <c r="AB38" s="3"/>
    </row>
    <row r="39" spans="1:28" ht="43.5" customHeight="1" x14ac:dyDescent="0.2">
      <c r="A39" s="21"/>
      <c r="B39" s="20"/>
      <c r="C39" s="110"/>
      <c r="D39" s="19"/>
      <c r="E39" s="37"/>
      <c r="F39" s="725"/>
      <c r="G39" s="725"/>
      <c r="H39" s="725"/>
      <c r="I39" s="725"/>
      <c r="J39" s="85"/>
      <c r="K39" s="85"/>
      <c r="L39" s="85"/>
      <c r="M39" s="726" t="s">
        <v>589</v>
      </c>
      <c r="N39" s="728">
        <v>616</v>
      </c>
      <c r="O39" s="727">
        <v>1</v>
      </c>
      <c r="P39" s="13">
        <v>4</v>
      </c>
      <c r="Q39" s="12"/>
      <c r="R39" s="24">
        <v>86</v>
      </c>
      <c r="S39" s="25">
        <v>0</v>
      </c>
      <c r="T39" s="24">
        <v>10</v>
      </c>
      <c r="U39" s="536">
        <v>0</v>
      </c>
      <c r="V39" s="738"/>
      <c r="W39" s="294"/>
      <c r="X39" s="531">
        <f>X40</f>
        <v>4</v>
      </c>
      <c r="Y39" s="531"/>
      <c r="Z39" s="531"/>
      <c r="AA39" s="8"/>
      <c r="AB39" s="3"/>
    </row>
    <row r="40" spans="1:28" ht="62.25" customHeight="1" x14ac:dyDescent="0.2">
      <c r="A40" s="21"/>
      <c r="B40" s="20"/>
      <c r="C40" s="110"/>
      <c r="D40" s="19"/>
      <c r="E40" s="37"/>
      <c r="F40" s="725"/>
      <c r="G40" s="725"/>
      <c r="H40" s="725"/>
      <c r="I40" s="725"/>
      <c r="J40" s="85"/>
      <c r="K40" s="85"/>
      <c r="L40" s="85"/>
      <c r="M40" s="726" t="s">
        <v>590</v>
      </c>
      <c r="N40" s="728">
        <v>616</v>
      </c>
      <c r="O40" s="727">
        <v>1</v>
      </c>
      <c r="P40" s="13">
        <v>4</v>
      </c>
      <c r="Q40" s="12"/>
      <c r="R40" s="24">
        <v>86</v>
      </c>
      <c r="S40" s="25">
        <v>0</v>
      </c>
      <c r="T40" s="24">
        <v>10</v>
      </c>
      <c r="U40" s="536">
        <v>10040</v>
      </c>
      <c r="V40" s="738"/>
      <c r="W40" s="294"/>
      <c r="X40" s="531">
        <f>X41</f>
        <v>4</v>
      </c>
      <c r="Y40" s="531"/>
      <c r="Z40" s="531"/>
      <c r="AA40" s="8"/>
      <c r="AB40" s="3"/>
    </row>
    <row r="41" spans="1:28" ht="19.5" customHeight="1" x14ac:dyDescent="0.2">
      <c r="A41" s="21"/>
      <c r="B41" s="20"/>
      <c r="C41" s="110"/>
      <c r="D41" s="19"/>
      <c r="E41" s="37"/>
      <c r="F41" s="725"/>
      <c r="G41" s="725"/>
      <c r="H41" s="725"/>
      <c r="I41" s="725"/>
      <c r="J41" s="85"/>
      <c r="K41" s="85"/>
      <c r="L41" s="85"/>
      <c r="M41" s="726" t="s">
        <v>420</v>
      </c>
      <c r="N41" s="728">
        <v>616</v>
      </c>
      <c r="O41" s="727">
        <v>1</v>
      </c>
      <c r="P41" s="13">
        <v>4</v>
      </c>
      <c r="Q41" s="12"/>
      <c r="R41" s="24">
        <v>86</v>
      </c>
      <c r="S41" s="25">
        <v>0</v>
      </c>
      <c r="T41" s="24">
        <v>10</v>
      </c>
      <c r="U41" s="536">
        <v>10040</v>
      </c>
      <c r="V41" s="680" t="s">
        <v>591</v>
      </c>
      <c r="W41" s="294"/>
      <c r="X41" s="305">
        <v>4</v>
      </c>
      <c r="Y41" s="305"/>
      <c r="Z41" s="305"/>
      <c r="AA41" s="8"/>
      <c r="AB41" s="3"/>
    </row>
    <row r="42" spans="1:28" ht="81" customHeight="1" x14ac:dyDescent="0.2">
      <c r="A42" s="21"/>
      <c r="B42" s="20"/>
      <c r="C42" s="110"/>
      <c r="D42" s="19"/>
      <c r="E42" s="37"/>
      <c r="F42" s="774"/>
      <c r="G42" s="774"/>
      <c r="H42" s="774"/>
      <c r="I42" s="774"/>
      <c r="J42" s="85"/>
      <c r="K42" s="85"/>
      <c r="L42" s="85"/>
      <c r="M42" s="778" t="s">
        <v>612</v>
      </c>
      <c r="N42" s="782">
        <v>616</v>
      </c>
      <c r="O42" s="779">
        <v>1</v>
      </c>
      <c r="P42" s="13">
        <v>4</v>
      </c>
      <c r="Q42" s="12"/>
      <c r="R42" s="24">
        <v>0</v>
      </c>
      <c r="S42" s="25">
        <v>0</v>
      </c>
      <c r="T42" s="24">
        <v>0</v>
      </c>
      <c r="U42" s="536">
        <v>0</v>
      </c>
      <c r="V42" s="738"/>
      <c r="W42" s="294"/>
      <c r="X42" s="531">
        <f>X43</f>
        <v>0</v>
      </c>
      <c r="Y42" s="531"/>
      <c r="Z42" s="531"/>
      <c r="AA42" s="8"/>
      <c r="AB42" s="3"/>
    </row>
    <row r="43" spans="1:28" ht="28.5" customHeight="1" x14ac:dyDescent="0.2">
      <c r="A43" s="21"/>
      <c r="B43" s="20"/>
      <c r="C43" s="110"/>
      <c r="D43" s="19"/>
      <c r="E43" s="37"/>
      <c r="F43" s="774"/>
      <c r="G43" s="774"/>
      <c r="H43" s="774"/>
      <c r="I43" s="774"/>
      <c r="J43" s="85"/>
      <c r="K43" s="85"/>
      <c r="L43" s="85"/>
      <c r="M43" s="778" t="s">
        <v>95</v>
      </c>
      <c r="N43" s="782">
        <v>616</v>
      </c>
      <c r="O43" s="779">
        <v>1</v>
      </c>
      <c r="P43" s="13">
        <v>4</v>
      </c>
      <c r="Q43" s="12"/>
      <c r="R43" s="24">
        <v>85</v>
      </c>
      <c r="S43" s="25">
        <v>0</v>
      </c>
      <c r="T43" s="24">
        <v>0</v>
      </c>
      <c r="U43" s="536">
        <v>0</v>
      </c>
      <c r="V43" s="738"/>
      <c r="W43" s="294"/>
      <c r="X43" s="531">
        <f>X44</f>
        <v>0</v>
      </c>
      <c r="Y43" s="531"/>
      <c r="Z43" s="531"/>
      <c r="AA43" s="8"/>
      <c r="AB43" s="3"/>
    </row>
    <row r="44" spans="1:28" ht="28.5" customHeight="1" x14ac:dyDescent="0.2">
      <c r="A44" s="21"/>
      <c r="B44" s="20"/>
      <c r="C44" s="110"/>
      <c r="D44" s="19"/>
      <c r="E44" s="37"/>
      <c r="F44" s="774"/>
      <c r="G44" s="774"/>
      <c r="H44" s="774"/>
      <c r="I44" s="774"/>
      <c r="J44" s="85"/>
      <c r="K44" s="85"/>
      <c r="L44" s="85"/>
      <c r="M44" s="778" t="s">
        <v>613</v>
      </c>
      <c r="N44" s="782">
        <v>616</v>
      </c>
      <c r="O44" s="779">
        <v>1</v>
      </c>
      <c r="P44" s="13">
        <v>4</v>
      </c>
      <c r="Q44" s="12"/>
      <c r="R44" s="24">
        <v>85</v>
      </c>
      <c r="S44" s="25">
        <v>3</v>
      </c>
      <c r="T44" s="24">
        <v>5</v>
      </c>
      <c r="U44" s="536">
        <v>0</v>
      </c>
      <c r="V44" s="738"/>
      <c r="W44" s="294"/>
      <c r="X44" s="531">
        <f>X45</f>
        <v>0</v>
      </c>
      <c r="Y44" s="531"/>
      <c r="Z44" s="531"/>
      <c r="AA44" s="8"/>
      <c r="AB44" s="3"/>
    </row>
    <row r="45" spans="1:28" ht="21" customHeight="1" x14ac:dyDescent="0.2">
      <c r="A45" s="21"/>
      <c r="B45" s="20"/>
      <c r="C45" s="110"/>
      <c r="D45" s="19"/>
      <c r="E45" s="37"/>
      <c r="F45" s="774"/>
      <c r="G45" s="774"/>
      <c r="H45" s="774"/>
      <c r="I45" s="774"/>
      <c r="J45" s="85"/>
      <c r="K45" s="85"/>
      <c r="L45" s="85"/>
      <c r="M45" s="778" t="s">
        <v>614</v>
      </c>
      <c r="N45" s="782">
        <v>616</v>
      </c>
      <c r="O45" s="779">
        <v>1</v>
      </c>
      <c r="P45" s="13">
        <v>4</v>
      </c>
      <c r="Q45" s="12"/>
      <c r="R45" s="24">
        <v>85</v>
      </c>
      <c r="S45" s="25">
        <v>3</v>
      </c>
      <c r="T45" s="24">
        <v>5</v>
      </c>
      <c r="U45" s="536">
        <v>60004</v>
      </c>
      <c r="V45" s="738"/>
      <c r="W45" s="294"/>
      <c r="X45" s="531">
        <f>X46</f>
        <v>0</v>
      </c>
      <c r="Y45" s="531"/>
      <c r="Z45" s="531"/>
      <c r="AA45" s="8"/>
      <c r="AB45" s="3"/>
    </row>
    <row r="46" spans="1:28" ht="19.5" customHeight="1" x14ac:dyDescent="0.2">
      <c r="A46" s="21"/>
      <c r="B46" s="20"/>
      <c r="C46" s="110"/>
      <c r="D46" s="19"/>
      <c r="E46" s="37"/>
      <c r="F46" s="774"/>
      <c r="G46" s="774"/>
      <c r="H46" s="774"/>
      <c r="I46" s="774"/>
      <c r="J46" s="85"/>
      <c r="K46" s="85"/>
      <c r="L46" s="85"/>
      <c r="M46" s="778" t="s">
        <v>420</v>
      </c>
      <c r="N46" s="782">
        <v>616</v>
      </c>
      <c r="O46" s="779">
        <v>1</v>
      </c>
      <c r="P46" s="13">
        <v>4</v>
      </c>
      <c r="Q46" s="12"/>
      <c r="R46" s="24">
        <v>85</v>
      </c>
      <c r="S46" s="25">
        <v>3</v>
      </c>
      <c r="T46" s="24">
        <v>5</v>
      </c>
      <c r="U46" s="536">
        <v>60004</v>
      </c>
      <c r="V46" s="680" t="s">
        <v>591</v>
      </c>
      <c r="W46" s="294"/>
      <c r="X46" s="305"/>
      <c r="Y46" s="305"/>
      <c r="Z46" s="305"/>
      <c r="AA46" s="8"/>
      <c r="AB46" s="3"/>
    </row>
    <row r="47" spans="1:28" ht="47.25" customHeight="1" x14ac:dyDescent="0.25">
      <c r="A47" s="21"/>
      <c r="B47" s="20"/>
      <c r="C47" s="110"/>
      <c r="D47" s="19"/>
      <c r="E47" s="37"/>
      <c r="F47" s="662"/>
      <c r="G47" s="662"/>
      <c r="H47" s="662"/>
      <c r="I47" s="662"/>
      <c r="J47" s="85"/>
      <c r="K47" s="85"/>
      <c r="L47" s="85"/>
      <c r="M47" s="692" t="s">
        <v>539</v>
      </c>
      <c r="N47" s="671">
        <v>616</v>
      </c>
      <c r="O47" s="13">
        <v>1</v>
      </c>
      <c r="P47" s="13">
        <v>6</v>
      </c>
      <c r="Q47" s="535"/>
      <c r="R47" s="658">
        <v>75</v>
      </c>
      <c r="S47" s="11">
        <v>0</v>
      </c>
      <c r="T47" s="658">
        <v>0</v>
      </c>
      <c r="U47" s="536">
        <v>61002</v>
      </c>
      <c r="V47" s="539"/>
      <c r="W47" s="523"/>
      <c r="X47" s="540">
        <f>X48</f>
        <v>55.4</v>
      </c>
      <c r="Y47" s="540"/>
      <c r="Z47" s="540"/>
      <c r="AA47" s="8"/>
      <c r="AB47" s="3"/>
    </row>
    <row r="48" spans="1:28" ht="47.25" customHeight="1" x14ac:dyDescent="0.25">
      <c r="A48" s="21"/>
      <c r="B48" s="20"/>
      <c r="C48" s="110"/>
      <c r="D48" s="19"/>
      <c r="E48" s="37"/>
      <c r="F48" s="675"/>
      <c r="G48" s="675"/>
      <c r="H48" s="675"/>
      <c r="I48" s="675"/>
      <c r="J48" s="85"/>
      <c r="K48" s="85"/>
      <c r="L48" s="85"/>
      <c r="M48" s="693" t="s">
        <v>540</v>
      </c>
      <c r="N48" s="677">
        <v>616</v>
      </c>
      <c r="O48" s="13">
        <v>1</v>
      </c>
      <c r="P48" s="13">
        <v>6</v>
      </c>
      <c r="Q48" s="535"/>
      <c r="R48" s="676">
        <v>75</v>
      </c>
      <c r="S48" s="11">
        <v>0</v>
      </c>
      <c r="T48" s="676">
        <v>0</v>
      </c>
      <c r="U48" s="536">
        <v>61002</v>
      </c>
      <c r="V48" s="539"/>
      <c r="W48" s="523"/>
      <c r="X48" s="540">
        <f>X49</f>
        <v>55.4</v>
      </c>
      <c r="Y48" s="540"/>
      <c r="Z48" s="540"/>
      <c r="AA48" s="8"/>
      <c r="AB48" s="3"/>
    </row>
    <row r="49" spans="1:28" ht="26.25" customHeight="1" x14ac:dyDescent="0.2">
      <c r="A49" s="21"/>
      <c r="B49" s="20"/>
      <c r="C49" s="110"/>
      <c r="D49" s="19"/>
      <c r="E49" s="37"/>
      <c r="F49" s="662"/>
      <c r="G49" s="662"/>
      <c r="H49" s="662"/>
      <c r="I49" s="662"/>
      <c r="J49" s="85"/>
      <c r="K49" s="85"/>
      <c r="L49" s="85"/>
      <c r="M49" s="659" t="s">
        <v>420</v>
      </c>
      <c r="N49" s="671">
        <v>616</v>
      </c>
      <c r="O49" s="13">
        <v>1</v>
      </c>
      <c r="P49" s="13">
        <v>6</v>
      </c>
      <c r="Q49" s="535"/>
      <c r="R49" s="658">
        <v>75</v>
      </c>
      <c r="S49" s="11">
        <v>0</v>
      </c>
      <c r="T49" s="658">
        <v>0</v>
      </c>
      <c r="U49" s="536">
        <v>61002</v>
      </c>
      <c r="V49" s="680">
        <v>540</v>
      </c>
      <c r="W49" s="523"/>
      <c r="X49" s="524">
        <v>55.4</v>
      </c>
      <c r="Y49" s="524"/>
      <c r="Z49" s="524"/>
      <c r="AA49" s="8"/>
      <c r="AB49" s="3"/>
    </row>
    <row r="50" spans="1:28" ht="23.25" customHeight="1" x14ac:dyDescent="0.2">
      <c r="A50" s="21"/>
      <c r="B50" s="20"/>
      <c r="C50" s="110"/>
      <c r="D50" s="19"/>
      <c r="E50" s="987" t="s">
        <v>160</v>
      </c>
      <c r="F50" s="988"/>
      <c r="G50" s="988"/>
      <c r="H50" s="988"/>
      <c r="I50" s="988"/>
      <c r="J50" s="990"/>
      <c r="K50" s="990"/>
      <c r="L50" s="990"/>
      <c r="M50" s="991"/>
      <c r="N50" s="89">
        <v>616</v>
      </c>
      <c r="O50" s="90">
        <v>1</v>
      </c>
      <c r="P50" s="91">
        <v>13</v>
      </c>
      <c r="Q50" s="678" t="s">
        <v>1</v>
      </c>
      <c r="R50" s="111" t="s">
        <v>1</v>
      </c>
      <c r="S50" s="112" t="s">
        <v>1</v>
      </c>
      <c r="T50" s="111" t="s">
        <v>1</v>
      </c>
      <c r="U50" s="113" t="s">
        <v>1</v>
      </c>
      <c r="V50" s="307"/>
      <c r="W50" s="679"/>
      <c r="X50" s="308">
        <f>X51+X59+X65</f>
        <v>7856.4</v>
      </c>
      <c r="Y50" s="308">
        <f>Y51+Y59+Y65</f>
        <v>7671.2</v>
      </c>
      <c r="Z50" s="309">
        <f>Z51+Z59+Z65</f>
        <v>7639.3</v>
      </c>
      <c r="AA50" s="8"/>
      <c r="AB50" s="3"/>
    </row>
    <row r="51" spans="1:28" ht="29.25" customHeight="1" x14ac:dyDescent="0.2">
      <c r="A51" s="21"/>
      <c r="B51" s="20"/>
      <c r="C51" s="110"/>
      <c r="D51" s="19"/>
      <c r="E51" s="29"/>
      <c r="F51" s="984" t="s">
        <v>135</v>
      </c>
      <c r="G51" s="984"/>
      <c r="H51" s="984"/>
      <c r="I51" s="985"/>
      <c r="J51" s="985"/>
      <c r="K51" s="985"/>
      <c r="L51" s="985"/>
      <c r="M51" s="986"/>
      <c r="N51" s="28">
        <v>616</v>
      </c>
      <c r="O51" s="27">
        <v>1</v>
      </c>
      <c r="P51" s="26">
        <v>13</v>
      </c>
      <c r="Q51" s="12" t="s">
        <v>134</v>
      </c>
      <c r="R51" s="24" t="s">
        <v>131</v>
      </c>
      <c r="S51" s="25" t="s">
        <v>6</v>
      </c>
      <c r="T51" s="24" t="s">
        <v>5</v>
      </c>
      <c r="U51" s="23" t="s">
        <v>4</v>
      </c>
      <c r="V51" s="301"/>
      <c r="W51" s="294"/>
      <c r="X51" s="302">
        <f>X52+X55</f>
        <v>46.5</v>
      </c>
      <c r="Y51" s="302">
        <f>Y52+Y55</f>
        <v>45.3</v>
      </c>
      <c r="Z51" s="303">
        <f>Z52+Z55</f>
        <v>45.3</v>
      </c>
      <c r="AA51" s="8"/>
      <c r="AB51" s="3"/>
    </row>
    <row r="52" spans="1:28" ht="23.25" customHeight="1" x14ac:dyDescent="0.2">
      <c r="A52" s="21"/>
      <c r="B52" s="20"/>
      <c r="C52" s="110"/>
      <c r="D52" s="19"/>
      <c r="E52" s="18"/>
      <c r="F52" s="16"/>
      <c r="G52" s="16"/>
      <c r="H52" s="16"/>
      <c r="I52" s="984" t="s">
        <v>159</v>
      </c>
      <c r="J52" s="985"/>
      <c r="K52" s="985"/>
      <c r="L52" s="985"/>
      <c r="M52" s="986"/>
      <c r="N52" s="28">
        <v>616</v>
      </c>
      <c r="O52" s="27">
        <v>1</v>
      </c>
      <c r="P52" s="26">
        <v>13</v>
      </c>
      <c r="Q52" s="12" t="s">
        <v>158</v>
      </c>
      <c r="R52" s="24" t="s">
        <v>131</v>
      </c>
      <c r="S52" s="25" t="s">
        <v>6</v>
      </c>
      <c r="T52" s="24" t="s">
        <v>5</v>
      </c>
      <c r="U52" s="23" t="s">
        <v>157</v>
      </c>
      <c r="V52" s="301"/>
      <c r="W52" s="294"/>
      <c r="X52" s="302">
        <f>X53+X54</f>
        <v>6.5</v>
      </c>
      <c r="Y52" s="302">
        <f>Y53+Y54</f>
        <v>5.3</v>
      </c>
      <c r="Z52" s="303">
        <f>Z53+Z54</f>
        <v>5.3</v>
      </c>
      <c r="AA52" s="8"/>
      <c r="AB52" s="3"/>
    </row>
    <row r="53" spans="1:28" ht="23.25" customHeight="1" x14ac:dyDescent="0.2">
      <c r="A53" s="21"/>
      <c r="B53" s="20"/>
      <c r="C53" s="110"/>
      <c r="D53" s="19"/>
      <c r="E53" s="18"/>
      <c r="F53" s="17"/>
      <c r="G53" s="17"/>
      <c r="H53" s="17"/>
      <c r="I53" s="35"/>
      <c r="J53" s="982" t="s">
        <v>153</v>
      </c>
      <c r="K53" s="982"/>
      <c r="L53" s="982"/>
      <c r="M53" s="983"/>
      <c r="N53" s="15">
        <v>616</v>
      </c>
      <c r="O53" s="14">
        <v>1</v>
      </c>
      <c r="P53" s="13">
        <v>13</v>
      </c>
      <c r="Q53" s="12" t="s">
        <v>158</v>
      </c>
      <c r="R53" s="24" t="s">
        <v>131</v>
      </c>
      <c r="S53" s="25" t="s">
        <v>6</v>
      </c>
      <c r="T53" s="24" t="s">
        <v>5</v>
      </c>
      <c r="U53" s="23" t="s">
        <v>157</v>
      </c>
      <c r="V53" s="304" t="s">
        <v>150</v>
      </c>
      <c r="W53" s="294"/>
      <c r="X53" s="305">
        <v>6.5</v>
      </c>
      <c r="Y53" s="305">
        <v>5.3</v>
      </c>
      <c r="Z53" s="306">
        <v>5.3</v>
      </c>
      <c r="AA53" s="8"/>
      <c r="AB53" s="3"/>
    </row>
    <row r="54" spans="1:28" ht="23.25" customHeight="1" x14ac:dyDescent="0.2">
      <c r="A54" s="21"/>
      <c r="B54" s="20"/>
      <c r="C54" s="110"/>
      <c r="D54" s="19"/>
      <c r="E54" s="18"/>
      <c r="F54" s="17"/>
      <c r="G54" s="17"/>
      <c r="H54" s="17"/>
      <c r="I54" s="489"/>
      <c r="J54" s="85"/>
      <c r="K54" s="85"/>
      <c r="L54" s="85"/>
      <c r="M54" s="490" t="s">
        <v>153</v>
      </c>
      <c r="N54" s="494">
        <v>616</v>
      </c>
      <c r="O54" s="13">
        <v>1</v>
      </c>
      <c r="P54" s="13">
        <v>13</v>
      </c>
      <c r="Q54" s="535"/>
      <c r="R54" s="525">
        <v>75</v>
      </c>
      <c r="S54" s="11">
        <v>0</v>
      </c>
      <c r="T54" s="526">
        <v>0</v>
      </c>
      <c r="U54" s="536">
        <v>90009</v>
      </c>
      <c r="V54" s="551">
        <v>850</v>
      </c>
      <c r="W54" s="523"/>
      <c r="X54" s="524"/>
      <c r="Y54" s="524"/>
      <c r="Z54" s="524"/>
      <c r="AA54" s="8"/>
      <c r="AB54" s="3"/>
    </row>
    <row r="55" spans="1:28" ht="29.25" customHeight="1" x14ac:dyDescent="0.2">
      <c r="A55" s="21"/>
      <c r="B55" s="20"/>
      <c r="C55" s="110"/>
      <c r="D55" s="19"/>
      <c r="E55" s="18"/>
      <c r="F55" s="17"/>
      <c r="G55" s="17"/>
      <c r="H55" s="17"/>
      <c r="I55" s="984" t="s">
        <v>156</v>
      </c>
      <c r="J55" s="998"/>
      <c r="K55" s="998"/>
      <c r="L55" s="998"/>
      <c r="M55" s="999"/>
      <c r="N55" s="42">
        <v>616</v>
      </c>
      <c r="O55" s="41">
        <v>1</v>
      </c>
      <c r="P55" s="40">
        <v>13</v>
      </c>
      <c r="Q55" s="520" t="s">
        <v>152</v>
      </c>
      <c r="R55" s="114" t="s">
        <v>131</v>
      </c>
      <c r="S55" s="115" t="s">
        <v>6</v>
      </c>
      <c r="T55" s="114" t="s">
        <v>5</v>
      </c>
      <c r="U55" s="116" t="s">
        <v>151</v>
      </c>
      <c r="V55" s="313"/>
      <c r="W55" s="521"/>
      <c r="X55" s="314">
        <f>X56+X57+X58</f>
        <v>40</v>
      </c>
      <c r="Y55" s="314">
        <f>Y56+Y57+Y58</f>
        <v>40</v>
      </c>
      <c r="Z55" s="315">
        <f>Z56+Z57+Z58</f>
        <v>40</v>
      </c>
      <c r="AA55" s="8"/>
      <c r="AB55" s="3"/>
    </row>
    <row r="56" spans="1:28" ht="43.5" customHeight="1" x14ac:dyDescent="0.2">
      <c r="A56" s="21"/>
      <c r="B56" s="20"/>
      <c r="C56" s="110"/>
      <c r="D56" s="19"/>
      <c r="E56" s="18"/>
      <c r="F56" s="17"/>
      <c r="G56" s="17"/>
      <c r="H56" s="17"/>
      <c r="I56" s="16"/>
      <c r="J56" s="996" t="s">
        <v>57</v>
      </c>
      <c r="K56" s="996"/>
      <c r="L56" s="996"/>
      <c r="M56" s="997"/>
      <c r="N56" s="28">
        <v>616</v>
      </c>
      <c r="O56" s="27">
        <v>1</v>
      </c>
      <c r="P56" s="26">
        <v>13</v>
      </c>
      <c r="Q56" s="12" t="s">
        <v>152</v>
      </c>
      <c r="R56" s="24" t="s">
        <v>131</v>
      </c>
      <c r="S56" s="25" t="s">
        <v>6</v>
      </c>
      <c r="T56" s="24" t="s">
        <v>5</v>
      </c>
      <c r="U56" s="23" t="s">
        <v>151</v>
      </c>
      <c r="V56" s="310" t="s">
        <v>52</v>
      </c>
      <c r="W56" s="294"/>
      <c r="X56" s="311">
        <v>40</v>
      </c>
      <c r="Y56" s="311">
        <v>40</v>
      </c>
      <c r="Z56" s="312">
        <v>40</v>
      </c>
      <c r="AA56" s="8"/>
      <c r="AB56" s="3"/>
    </row>
    <row r="57" spans="1:28" ht="23.25" customHeight="1" x14ac:dyDescent="0.2">
      <c r="A57" s="21"/>
      <c r="B57" s="20"/>
      <c r="C57" s="110"/>
      <c r="D57" s="19"/>
      <c r="E57" s="18"/>
      <c r="F57" s="17"/>
      <c r="G57" s="17"/>
      <c r="H57" s="17"/>
      <c r="I57" s="17"/>
      <c r="J57" s="996" t="s">
        <v>155</v>
      </c>
      <c r="K57" s="996"/>
      <c r="L57" s="996"/>
      <c r="M57" s="997"/>
      <c r="N57" s="28">
        <v>616</v>
      </c>
      <c r="O57" s="27">
        <v>1</v>
      </c>
      <c r="P57" s="26">
        <v>13</v>
      </c>
      <c r="Q57" s="12" t="s">
        <v>152</v>
      </c>
      <c r="R57" s="24" t="s">
        <v>131</v>
      </c>
      <c r="S57" s="25" t="s">
        <v>6</v>
      </c>
      <c r="T57" s="24" t="s">
        <v>5</v>
      </c>
      <c r="U57" s="23">
        <v>90009</v>
      </c>
      <c r="V57" s="310" t="s">
        <v>154</v>
      </c>
      <c r="W57" s="294"/>
      <c r="X57" s="311"/>
      <c r="Y57" s="311"/>
      <c r="Z57" s="312"/>
      <c r="AA57" s="8"/>
      <c r="AB57" s="3"/>
    </row>
    <row r="58" spans="1:28" ht="23.25" customHeight="1" x14ac:dyDescent="0.2">
      <c r="A58" s="21"/>
      <c r="B58" s="20"/>
      <c r="C58" s="110"/>
      <c r="D58" s="38"/>
      <c r="E58" s="37"/>
      <c r="F58" s="36"/>
      <c r="G58" s="36"/>
      <c r="H58" s="36"/>
      <c r="I58" s="36"/>
      <c r="J58" s="982" t="s">
        <v>153</v>
      </c>
      <c r="K58" s="982"/>
      <c r="L58" s="982"/>
      <c r="M58" s="983"/>
      <c r="N58" s="15">
        <v>616</v>
      </c>
      <c r="O58" s="14">
        <v>1</v>
      </c>
      <c r="P58" s="13">
        <v>13</v>
      </c>
      <c r="Q58" s="12" t="s">
        <v>152</v>
      </c>
      <c r="R58" s="10" t="s">
        <v>131</v>
      </c>
      <c r="S58" s="11" t="s">
        <v>6</v>
      </c>
      <c r="T58" s="10" t="s">
        <v>5</v>
      </c>
      <c r="U58" s="9">
        <v>90009</v>
      </c>
      <c r="V58" s="304" t="s">
        <v>150</v>
      </c>
      <c r="W58" s="294"/>
      <c r="X58" s="305"/>
      <c r="Y58" s="305"/>
      <c r="Z58" s="306"/>
      <c r="AA58" s="8"/>
      <c r="AB58" s="3"/>
    </row>
    <row r="59" spans="1:28" ht="76.5" customHeight="1" x14ac:dyDescent="0.2">
      <c r="A59" s="21"/>
      <c r="B59" s="20"/>
      <c r="C59" s="110"/>
      <c r="D59" s="480"/>
      <c r="E59" s="37"/>
      <c r="F59" s="478"/>
      <c r="G59" s="478"/>
      <c r="H59" s="478"/>
      <c r="I59" s="478"/>
      <c r="J59" s="85"/>
      <c r="K59" s="85"/>
      <c r="L59" s="85"/>
      <c r="M59" s="476" t="s">
        <v>530</v>
      </c>
      <c r="N59" s="481">
        <v>616</v>
      </c>
      <c r="O59" s="13">
        <v>1</v>
      </c>
      <c r="P59" s="13">
        <v>13</v>
      </c>
      <c r="Q59" s="522"/>
      <c r="R59" s="974">
        <v>8600300000</v>
      </c>
      <c r="S59" s="975"/>
      <c r="T59" s="975"/>
      <c r="U59" s="976"/>
      <c r="V59" s="319"/>
      <c r="W59" s="527"/>
      <c r="X59" s="528">
        <f>X60+X63</f>
        <v>7092</v>
      </c>
      <c r="Y59" s="528">
        <f t="shared" ref="X59:Z60" si="3">Y60</f>
        <v>7258.5</v>
      </c>
      <c r="Z59" s="528">
        <f t="shared" si="3"/>
        <v>7263.5</v>
      </c>
      <c r="AA59" s="8"/>
      <c r="AB59" s="3"/>
    </row>
    <row r="60" spans="1:28" ht="45.75" customHeight="1" x14ac:dyDescent="0.2">
      <c r="A60" s="21"/>
      <c r="B60" s="20"/>
      <c r="C60" s="110"/>
      <c r="D60" s="480"/>
      <c r="E60" s="37"/>
      <c r="F60" s="478"/>
      <c r="G60" s="478"/>
      <c r="H60" s="478"/>
      <c r="I60" s="478"/>
      <c r="J60" s="85"/>
      <c r="K60" s="85"/>
      <c r="L60" s="85"/>
      <c r="M60" s="476" t="s">
        <v>495</v>
      </c>
      <c r="N60" s="481">
        <v>616</v>
      </c>
      <c r="O60" s="13">
        <v>1</v>
      </c>
      <c r="P60" s="13">
        <v>13</v>
      </c>
      <c r="Q60" s="522"/>
      <c r="R60" s="974">
        <v>8600370003</v>
      </c>
      <c r="S60" s="977"/>
      <c r="T60" s="977"/>
      <c r="U60" s="978"/>
      <c r="V60" s="319"/>
      <c r="W60" s="527"/>
      <c r="X60" s="528">
        <f t="shared" si="3"/>
        <v>6697</v>
      </c>
      <c r="Y60" s="528">
        <f t="shared" si="3"/>
        <v>7258.5</v>
      </c>
      <c r="Z60" s="528">
        <f t="shared" si="3"/>
        <v>7263.5</v>
      </c>
      <c r="AA60" s="8"/>
      <c r="AB60" s="3"/>
    </row>
    <row r="61" spans="1:28" ht="45.75" customHeight="1" x14ac:dyDescent="0.2">
      <c r="A61" s="21"/>
      <c r="B61" s="20"/>
      <c r="C61" s="110"/>
      <c r="D61" s="480"/>
      <c r="E61" s="37"/>
      <c r="F61" s="478"/>
      <c r="G61" s="478"/>
      <c r="H61" s="478"/>
      <c r="I61" s="478"/>
      <c r="J61" s="85"/>
      <c r="K61" s="85"/>
      <c r="L61" s="85"/>
      <c r="M61" s="476" t="s">
        <v>496</v>
      </c>
      <c r="N61" s="481">
        <v>616</v>
      </c>
      <c r="O61" s="13">
        <v>1</v>
      </c>
      <c r="P61" s="13">
        <v>13</v>
      </c>
      <c r="Q61" s="522"/>
      <c r="R61" s="974">
        <v>8600370003</v>
      </c>
      <c r="S61" s="977"/>
      <c r="T61" s="977"/>
      <c r="U61" s="978"/>
      <c r="V61" s="319"/>
      <c r="W61" s="527"/>
      <c r="X61" s="528">
        <f>X62+X64</f>
        <v>6697</v>
      </c>
      <c r="Y61" s="528">
        <f>Y62+Y64</f>
        <v>7258.5</v>
      </c>
      <c r="Z61" s="528">
        <f>Z62+Z64</f>
        <v>7263.5</v>
      </c>
      <c r="AA61" s="8"/>
      <c r="AB61" s="3"/>
    </row>
    <row r="62" spans="1:28" ht="28.5" customHeight="1" x14ac:dyDescent="0.2">
      <c r="A62" s="21"/>
      <c r="B62" s="20"/>
      <c r="C62" s="110"/>
      <c r="D62" s="480"/>
      <c r="E62" s="37"/>
      <c r="F62" s="478"/>
      <c r="G62" s="478"/>
      <c r="H62" s="478"/>
      <c r="I62" s="478"/>
      <c r="J62" s="85"/>
      <c r="K62" s="85"/>
      <c r="L62" s="85"/>
      <c r="M62" s="476" t="s">
        <v>143</v>
      </c>
      <c r="N62" s="481">
        <v>616</v>
      </c>
      <c r="O62" s="13">
        <v>1</v>
      </c>
      <c r="P62" s="13">
        <v>13</v>
      </c>
      <c r="Q62" s="522"/>
      <c r="R62" s="974">
        <v>8600370003</v>
      </c>
      <c r="S62" s="977"/>
      <c r="T62" s="977"/>
      <c r="U62" s="978"/>
      <c r="V62" s="529">
        <v>110</v>
      </c>
      <c r="W62" s="523"/>
      <c r="X62" s="524">
        <v>5512.9</v>
      </c>
      <c r="Y62" s="524">
        <v>6086.6</v>
      </c>
      <c r="Z62" s="524">
        <v>6086.6</v>
      </c>
      <c r="AA62" s="8"/>
      <c r="AB62" s="3"/>
    </row>
    <row r="63" spans="1:28" ht="46.5" customHeight="1" x14ac:dyDescent="0.2">
      <c r="A63" s="21"/>
      <c r="B63" s="20"/>
      <c r="C63" s="110"/>
      <c r="D63" s="761"/>
      <c r="E63" s="37"/>
      <c r="F63" s="759"/>
      <c r="G63" s="759"/>
      <c r="H63" s="759"/>
      <c r="I63" s="759"/>
      <c r="J63" s="85"/>
      <c r="K63" s="85"/>
      <c r="L63" s="85"/>
      <c r="M63" s="756" t="s">
        <v>605</v>
      </c>
      <c r="N63" s="762">
        <v>616</v>
      </c>
      <c r="O63" s="13">
        <v>1</v>
      </c>
      <c r="P63" s="13">
        <v>13</v>
      </c>
      <c r="Q63" s="522"/>
      <c r="R63" s="755">
        <v>86</v>
      </c>
      <c r="S63" s="771">
        <v>0</v>
      </c>
      <c r="T63" s="771">
        <v>1</v>
      </c>
      <c r="U63" s="772">
        <v>71111</v>
      </c>
      <c r="V63" s="529">
        <v>110</v>
      </c>
      <c r="W63" s="523"/>
      <c r="X63" s="524">
        <v>395</v>
      </c>
      <c r="Y63" s="524"/>
      <c r="Z63" s="524"/>
      <c r="AA63" s="8"/>
      <c r="AB63" s="3"/>
    </row>
    <row r="64" spans="1:28" ht="42.75" customHeight="1" x14ac:dyDescent="0.2">
      <c r="A64" s="21"/>
      <c r="B64" s="20"/>
      <c r="C64" s="110"/>
      <c r="D64" s="480"/>
      <c r="E64" s="37"/>
      <c r="F64" s="478"/>
      <c r="G64" s="478"/>
      <c r="H64" s="478"/>
      <c r="I64" s="478"/>
      <c r="J64" s="85"/>
      <c r="K64" s="85"/>
      <c r="L64" s="85"/>
      <c r="M64" s="476" t="s">
        <v>57</v>
      </c>
      <c r="N64" s="481">
        <v>616</v>
      </c>
      <c r="O64" s="13">
        <v>1</v>
      </c>
      <c r="P64" s="13">
        <v>13</v>
      </c>
      <c r="Q64" s="522"/>
      <c r="R64" s="979">
        <v>8600370003</v>
      </c>
      <c r="S64" s="980"/>
      <c r="T64" s="980"/>
      <c r="U64" s="981"/>
      <c r="V64" s="529">
        <v>240</v>
      </c>
      <c r="W64" s="523"/>
      <c r="X64" s="524">
        <v>1184.0999999999999</v>
      </c>
      <c r="Y64" s="524">
        <v>1171.9000000000001</v>
      </c>
      <c r="Z64" s="524">
        <v>1176.9000000000001</v>
      </c>
      <c r="AA64" s="8"/>
      <c r="AB64" s="3"/>
    </row>
    <row r="65" spans="1:28" ht="33.75" customHeight="1" x14ac:dyDescent="0.2">
      <c r="A65" s="21"/>
      <c r="B65" s="20"/>
      <c r="C65" s="110"/>
      <c r="D65" s="701"/>
      <c r="E65" s="37"/>
      <c r="F65" s="699"/>
      <c r="G65" s="699"/>
      <c r="H65" s="699"/>
      <c r="I65" s="699"/>
      <c r="J65" s="85"/>
      <c r="K65" s="85"/>
      <c r="L65" s="85"/>
      <c r="M65" s="696" t="s">
        <v>577</v>
      </c>
      <c r="N65" s="702">
        <v>616</v>
      </c>
      <c r="O65" s="13">
        <v>1</v>
      </c>
      <c r="P65" s="13">
        <v>13</v>
      </c>
      <c r="Q65" s="535"/>
      <c r="R65" s="707">
        <v>86</v>
      </c>
      <c r="S65" s="708">
        <v>0</v>
      </c>
      <c r="T65" s="708" t="s">
        <v>580</v>
      </c>
      <c r="U65" s="709" t="s">
        <v>4</v>
      </c>
      <c r="V65" s="706"/>
      <c r="W65" s="523"/>
      <c r="X65" s="540">
        <f t="shared" ref="X65:Z66" si="4">X66</f>
        <v>717.9</v>
      </c>
      <c r="Y65" s="540">
        <f t="shared" si="4"/>
        <v>367.4</v>
      </c>
      <c r="Z65" s="540">
        <f t="shared" si="4"/>
        <v>330.5</v>
      </c>
      <c r="AA65" s="8"/>
      <c r="AB65" s="3"/>
    </row>
    <row r="66" spans="1:28" ht="17.25" customHeight="1" x14ac:dyDescent="0.2">
      <c r="A66" s="21"/>
      <c r="B66" s="20"/>
      <c r="C66" s="110"/>
      <c r="D66" s="701"/>
      <c r="E66" s="37"/>
      <c r="F66" s="699"/>
      <c r="G66" s="699"/>
      <c r="H66" s="699"/>
      <c r="I66" s="699"/>
      <c r="J66" s="85"/>
      <c r="K66" s="85"/>
      <c r="L66" s="85"/>
      <c r="M66" s="696" t="s">
        <v>578</v>
      </c>
      <c r="N66" s="702">
        <v>616</v>
      </c>
      <c r="O66" s="13">
        <v>1</v>
      </c>
      <c r="P66" s="13">
        <v>13</v>
      </c>
      <c r="Q66" s="535"/>
      <c r="R66" s="707">
        <v>86</v>
      </c>
      <c r="S66" s="710">
        <v>0</v>
      </c>
      <c r="T66" s="710" t="s">
        <v>580</v>
      </c>
      <c r="U66" s="711">
        <v>95555</v>
      </c>
      <c r="V66" s="706"/>
      <c r="W66" s="523"/>
      <c r="X66" s="540">
        <f t="shared" si="4"/>
        <v>717.9</v>
      </c>
      <c r="Y66" s="540">
        <f t="shared" si="4"/>
        <v>367.4</v>
      </c>
      <c r="Z66" s="540">
        <f t="shared" si="4"/>
        <v>330.5</v>
      </c>
      <c r="AA66" s="8"/>
      <c r="AB66" s="3"/>
    </row>
    <row r="67" spans="1:28" ht="33.75" customHeight="1" x14ac:dyDescent="0.2">
      <c r="A67" s="21"/>
      <c r="B67" s="20"/>
      <c r="C67" s="110"/>
      <c r="D67" s="701"/>
      <c r="E67" s="37"/>
      <c r="F67" s="699"/>
      <c r="G67" s="699"/>
      <c r="H67" s="699"/>
      <c r="I67" s="699"/>
      <c r="J67" s="85"/>
      <c r="K67" s="85"/>
      <c r="L67" s="85"/>
      <c r="M67" s="696" t="s">
        <v>579</v>
      </c>
      <c r="N67" s="702">
        <v>616</v>
      </c>
      <c r="O67" s="13">
        <v>1</v>
      </c>
      <c r="P67" s="13">
        <v>13</v>
      </c>
      <c r="Q67" s="535"/>
      <c r="R67" s="707">
        <v>86</v>
      </c>
      <c r="S67" s="710">
        <v>0</v>
      </c>
      <c r="T67" s="710" t="s">
        <v>580</v>
      </c>
      <c r="U67" s="711" t="s">
        <v>581</v>
      </c>
      <c r="V67" s="551">
        <v>850</v>
      </c>
      <c r="W67" s="523"/>
      <c r="X67" s="524">
        <v>717.9</v>
      </c>
      <c r="Y67" s="524">
        <v>367.4</v>
      </c>
      <c r="Z67" s="524">
        <v>330.5</v>
      </c>
      <c r="AA67" s="8"/>
      <c r="AB67" s="3"/>
    </row>
    <row r="68" spans="1:28" ht="23.25" customHeight="1" x14ac:dyDescent="0.2">
      <c r="A68" s="21"/>
      <c r="B68" s="20"/>
      <c r="C68" s="110"/>
      <c r="D68" s="992" t="s">
        <v>149</v>
      </c>
      <c r="E68" s="993"/>
      <c r="F68" s="993"/>
      <c r="G68" s="993"/>
      <c r="H68" s="993"/>
      <c r="I68" s="993"/>
      <c r="J68" s="994"/>
      <c r="K68" s="994"/>
      <c r="L68" s="994"/>
      <c r="M68" s="995"/>
      <c r="N68" s="34">
        <v>616</v>
      </c>
      <c r="O68" s="33">
        <v>2</v>
      </c>
      <c r="P68" s="32" t="s">
        <v>1</v>
      </c>
      <c r="Q68" s="520" t="s">
        <v>1</v>
      </c>
      <c r="R68" s="117" t="s">
        <v>1</v>
      </c>
      <c r="S68" s="118" t="s">
        <v>1</v>
      </c>
      <c r="T68" s="117" t="s">
        <v>1</v>
      </c>
      <c r="U68" s="119" t="s">
        <v>1</v>
      </c>
      <c r="V68" s="316"/>
      <c r="W68" s="521"/>
      <c r="X68" s="812">
        <f t="shared" ref="X68:Z71" si="5">X69</f>
        <v>263.64600000000002</v>
      </c>
      <c r="Y68" s="812">
        <f t="shared" si="5"/>
        <v>272.49599999999998</v>
      </c>
      <c r="Z68" s="813">
        <f t="shared" si="5"/>
        <v>282.08600000000001</v>
      </c>
      <c r="AA68" s="8"/>
      <c r="AB68" s="3"/>
    </row>
    <row r="69" spans="1:28" ht="23.25" customHeight="1" x14ac:dyDescent="0.2">
      <c r="A69" s="21"/>
      <c r="B69" s="20"/>
      <c r="C69" s="110"/>
      <c r="D69" s="30"/>
      <c r="E69" s="987" t="s">
        <v>148</v>
      </c>
      <c r="F69" s="988"/>
      <c r="G69" s="988"/>
      <c r="H69" s="988"/>
      <c r="I69" s="988"/>
      <c r="J69" s="988"/>
      <c r="K69" s="988"/>
      <c r="L69" s="988"/>
      <c r="M69" s="989"/>
      <c r="N69" s="94">
        <v>616</v>
      </c>
      <c r="O69" s="95">
        <v>2</v>
      </c>
      <c r="P69" s="96">
        <v>3</v>
      </c>
      <c r="Q69" s="92" t="s">
        <v>1</v>
      </c>
      <c r="R69" s="97" t="s">
        <v>1</v>
      </c>
      <c r="S69" s="98" t="s">
        <v>1</v>
      </c>
      <c r="T69" s="97" t="s">
        <v>1</v>
      </c>
      <c r="U69" s="99" t="s">
        <v>1</v>
      </c>
      <c r="V69" s="297"/>
      <c r="W69" s="298"/>
      <c r="X69" s="814">
        <f t="shared" si="5"/>
        <v>263.64600000000002</v>
      </c>
      <c r="Y69" s="814">
        <f t="shared" si="5"/>
        <v>272.49599999999998</v>
      </c>
      <c r="Z69" s="815">
        <f t="shared" si="5"/>
        <v>282.08600000000001</v>
      </c>
      <c r="AA69" s="8"/>
      <c r="AB69" s="3"/>
    </row>
    <row r="70" spans="1:28" ht="79.5" customHeight="1" x14ac:dyDescent="0.2">
      <c r="A70" s="21"/>
      <c r="B70" s="20"/>
      <c r="C70" s="110"/>
      <c r="D70" s="19"/>
      <c r="E70" s="29"/>
      <c r="F70" s="984" t="s">
        <v>529</v>
      </c>
      <c r="G70" s="984"/>
      <c r="H70" s="985"/>
      <c r="I70" s="985"/>
      <c r="J70" s="985"/>
      <c r="K70" s="985"/>
      <c r="L70" s="985"/>
      <c r="M70" s="986"/>
      <c r="N70" s="28">
        <v>616</v>
      </c>
      <c r="O70" s="27">
        <v>2</v>
      </c>
      <c r="P70" s="26">
        <v>3</v>
      </c>
      <c r="Q70" s="12" t="s">
        <v>147</v>
      </c>
      <c r="R70" s="24" t="s">
        <v>140</v>
      </c>
      <c r="S70" s="25" t="s">
        <v>6</v>
      </c>
      <c r="T70" s="24" t="s">
        <v>5</v>
      </c>
      <c r="U70" s="23" t="s">
        <v>4</v>
      </c>
      <c r="V70" s="301"/>
      <c r="W70" s="294"/>
      <c r="X70" s="816">
        <f t="shared" si="5"/>
        <v>263.64600000000002</v>
      </c>
      <c r="Y70" s="816">
        <f t="shared" si="5"/>
        <v>272.49599999999998</v>
      </c>
      <c r="Z70" s="817">
        <f t="shared" si="5"/>
        <v>282.08600000000001</v>
      </c>
      <c r="AA70" s="8"/>
      <c r="AB70" s="3"/>
    </row>
    <row r="71" spans="1:28" ht="43.5" customHeight="1" x14ac:dyDescent="0.2">
      <c r="A71" s="21"/>
      <c r="B71" s="20"/>
      <c r="C71" s="110"/>
      <c r="D71" s="19"/>
      <c r="E71" s="18"/>
      <c r="F71" s="16"/>
      <c r="G71" s="16"/>
      <c r="H71" s="984" t="s">
        <v>146</v>
      </c>
      <c r="I71" s="985"/>
      <c r="J71" s="985"/>
      <c r="K71" s="985"/>
      <c r="L71" s="985"/>
      <c r="M71" s="986"/>
      <c r="N71" s="28">
        <v>616</v>
      </c>
      <c r="O71" s="27">
        <v>2</v>
      </c>
      <c r="P71" s="26">
        <v>3</v>
      </c>
      <c r="Q71" s="12" t="s">
        <v>145</v>
      </c>
      <c r="R71" s="24" t="s">
        <v>140</v>
      </c>
      <c r="S71" s="25" t="s">
        <v>6</v>
      </c>
      <c r="T71" s="24" t="s">
        <v>139</v>
      </c>
      <c r="U71" s="23" t="s">
        <v>4</v>
      </c>
      <c r="V71" s="301"/>
      <c r="W71" s="294"/>
      <c r="X71" s="816">
        <f t="shared" si="5"/>
        <v>263.64600000000002</v>
      </c>
      <c r="Y71" s="816">
        <f t="shared" si="5"/>
        <v>272.49599999999998</v>
      </c>
      <c r="Z71" s="817">
        <f t="shared" si="5"/>
        <v>282.08600000000001</v>
      </c>
      <c r="AA71" s="8"/>
      <c r="AB71" s="3"/>
    </row>
    <row r="72" spans="1:28" ht="43.5" customHeight="1" x14ac:dyDescent="0.2">
      <c r="A72" s="21"/>
      <c r="B72" s="20"/>
      <c r="C72" s="110"/>
      <c r="D72" s="19"/>
      <c r="E72" s="18"/>
      <c r="F72" s="17"/>
      <c r="G72" s="17"/>
      <c r="H72" s="16"/>
      <c r="I72" s="984" t="s">
        <v>144</v>
      </c>
      <c r="J72" s="985"/>
      <c r="K72" s="985"/>
      <c r="L72" s="985"/>
      <c r="M72" s="986"/>
      <c r="N72" s="28">
        <v>616</v>
      </c>
      <c r="O72" s="27">
        <v>2</v>
      </c>
      <c r="P72" s="26">
        <v>3</v>
      </c>
      <c r="Q72" s="12" t="s">
        <v>141</v>
      </c>
      <c r="R72" s="24" t="s">
        <v>140</v>
      </c>
      <c r="S72" s="25" t="s">
        <v>6</v>
      </c>
      <c r="T72" s="24" t="s">
        <v>139</v>
      </c>
      <c r="U72" s="23" t="s">
        <v>138</v>
      </c>
      <c r="V72" s="301"/>
      <c r="W72" s="294"/>
      <c r="X72" s="816">
        <f>X74+X73</f>
        <v>263.64600000000002</v>
      </c>
      <c r="Y72" s="816">
        <f>Y74+Y73</f>
        <v>272.49599999999998</v>
      </c>
      <c r="Z72" s="817">
        <f>Z74+Z73</f>
        <v>282.08600000000001</v>
      </c>
      <c r="AA72" s="8"/>
      <c r="AB72" s="3"/>
    </row>
    <row r="73" spans="1:28" ht="29.25" customHeight="1" x14ac:dyDescent="0.2">
      <c r="A73" s="21"/>
      <c r="B73" s="20"/>
      <c r="C73" s="110"/>
      <c r="D73" s="19"/>
      <c r="E73" s="18"/>
      <c r="F73" s="17"/>
      <c r="G73" s="17"/>
      <c r="H73" s="17"/>
      <c r="I73" s="16"/>
      <c r="J73" s="996" t="s">
        <v>143</v>
      </c>
      <c r="K73" s="996"/>
      <c r="L73" s="996"/>
      <c r="M73" s="997"/>
      <c r="N73" s="28">
        <v>616</v>
      </c>
      <c r="O73" s="27">
        <v>2</v>
      </c>
      <c r="P73" s="26">
        <v>3</v>
      </c>
      <c r="Q73" s="12" t="s">
        <v>141</v>
      </c>
      <c r="R73" s="24" t="s">
        <v>140</v>
      </c>
      <c r="S73" s="25" t="s">
        <v>6</v>
      </c>
      <c r="T73" s="24" t="s">
        <v>139</v>
      </c>
      <c r="U73" s="23" t="s">
        <v>138</v>
      </c>
      <c r="V73" s="310" t="s">
        <v>142</v>
      </c>
      <c r="W73" s="294"/>
      <c r="X73" s="810">
        <v>263.64600000000002</v>
      </c>
      <c r="Y73" s="810" t="s">
        <v>654</v>
      </c>
      <c r="Z73" s="811" t="s">
        <v>652</v>
      </c>
      <c r="AA73" s="8"/>
      <c r="AB73" s="3"/>
    </row>
    <row r="74" spans="1:28" ht="43.5" customHeight="1" x14ac:dyDescent="0.2">
      <c r="A74" s="21"/>
      <c r="B74" s="20"/>
      <c r="C74" s="110"/>
      <c r="D74" s="38"/>
      <c r="E74" s="37"/>
      <c r="F74" s="36"/>
      <c r="G74" s="36"/>
      <c r="H74" s="36"/>
      <c r="I74" s="36"/>
      <c r="J74" s="982" t="s">
        <v>57</v>
      </c>
      <c r="K74" s="982"/>
      <c r="L74" s="982"/>
      <c r="M74" s="983"/>
      <c r="N74" s="15">
        <v>616</v>
      </c>
      <c r="O74" s="14">
        <v>2</v>
      </c>
      <c r="P74" s="13">
        <v>3</v>
      </c>
      <c r="Q74" s="12" t="s">
        <v>141</v>
      </c>
      <c r="R74" s="10" t="s">
        <v>140</v>
      </c>
      <c r="S74" s="11" t="s">
        <v>6</v>
      </c>
      <c r="T74" s="10" t="s">
        <v>139</v>
      </c>
      <c r="U74" s="9" t="s">
        <v>138</v>
      </c>
      <c r="V74" s="304" t="s">
        <v>52</v>
      </c>
      <c r="W74" s="294"/>
      <c r="X74" s="305"/>
      <c r="Y74" s="305"/>
      <c r="Z74" s="306"/>
      <c r="AA74" s="8"/>
      <c r="AB74" s="3"/>
    </row>
    <row r="75" spans="1:28" ht="29.25" customHeight="1" x14ac:dyDescent="0.2">
      <c r="A75" s="21"/>
      <c r="B75" s="20"/>
      <c r="C75" s="110"/>
      <c r="D75" s="992" t="s">
        <v>137</v>
      </c>
      <c r="E75" s="993"/>
      <c r="F75" s="993"/>
      <c r="G75" s="993"/>
      <c r="H75" s="993"/>
      <c r="I75" s="993"/>
      <c r="J75" s="994"/>
      <c r="K75" s="994"/>
      <c r="L75" s="994"/>
      <c r="M75" s="995"/>
      <c r="N75" s="34">
        <v>616</v>
      </c>
      <c r="O75" s="33">
        <v>3</v>
      </c>
      <c r="P75" s="32" t="s">
        <v>1</v>
      </c>
      <c r="Q75" s="12" t="s">
        <v>1</v>
      </c>
      <c r="R75" s="117" t="s">
        <v>1</v>
      </c>
      <c r="S75" s="118" t="s">
        <v>1</v>
      </c>
      <c r="T75" s="117" t="s">
        <v>1</v>
      </c>
      <c r="U75" s="119" t="s">
        <v>1</v>
      </c>
      <c r="V75" s="316"/>
      <c r="W75" s="294"/>
      <c r="X75" s="317">
        <f>X76+X80+X86+X92</f>
        <v>376.5</v>
      </c>
      <c r="Y75" s="317">
        <f>Y76+Y80+Y86+Y92</f>
        <v>376.5</v>
      </c>
      <c r="Z75" s="318">
        <f>Z76+Z80+Z86+Z92</f>
        <v>376.5</v>
      </c>
      <c r="AA75" s="8"/>
      <c r="AB75" s="3"/>
    </row>
    <row r="76" spans="1:28" ht="23.25" customHeight="1" x14ac:dyDescent="0.2">
      <c r="A76" s="21"/>
      <c r="B76" s="20"/>
      <c r="C76" s="110"/>
      <c r="D76" s="30"/>
      <c r="E76" s="987" t="s">
        <v>136</v>
      </c>
      <c r="F76" s="988"/>
      <c r="G76" s="988"/>
      <c r="H76" s="988"/>
      <c r="I76" s="988"/>
      <c r="J76" s="988"/>
      <c r="K76" s="988"/>
      <c r="L76" s="988"/>
      <c r="M76" s="989"/>
      <c r="N76" s="94">
        <v>616</v>
      </c>
      <c r="O76" s="95">
        <v>3</v>
      </c>
      <c r="P76" s="96">
        <v>4</v>
      </c>
      <c r="Q76" s="92" t="s">
        <v>1</v>
      </c>
      <c r="R76" s="97" t="s">
        <v>1</v>
      </c>
      <c r="S76" s="98" t="s">
        <v>1</v>
      </c>
      <c r="T76" s="97" t="s">
        <v>1</v>
      </c>
      <c r="U76" s="99" t="s">
        <v>1</v>
      </c>
      <c r="V76" s="297"/>
      <c r="W76" s="298"/>
      <c r="X76" s="299">
        <f t="shared" ref="X76:Z78" si="6">X77</f>
        <v>23.5</v>
      </c>
      <c r="Y76" s="299">
        <f t="shared" si="6"/>
        <v>23.5</v>
      </c>
      <c r="Z76" s="300">
        <f t="shared" si="6"/>
        <v>23.5</v>
      </c>
      <c r="AA76" s="8"/>
      <c r="AB76" s="3"/>
    </row>
    <row r="77" spans="1:28" ht="29.25" customHeight="1" x14ac:dyDescent="0.2">
      <c r="A77" s="21"/>
      <c r="B77" s="20"/>
      <c r="C77" s="110"/>
      <c r="D77" s="19"/>
      <c r="E77" s="29"/>
      <c r="F77" s="984" t="s">
        <v>135</v>
      </c>
      <c r="G77" s="984"/>
      <c r="H77" s="984"/>
      <c r="I77" s="985"/>
      <c r="J77" s="985"/>
      <c r="K77" s="985"/>
      <c r="L77" s="985"/>
      <c r="M77" s="986"/>
      <c r="N77" s="28">
        <v>616</v>
      </c>
      <c r="O77" s="27">
        <v>3</v>
      </c>
      <c r="P77" s="26">
        <v>4</v>
      </c>
      <c r="Q77" s="12" t="s">
        <v>134</v>
      </c>
      <c r="R77" s="24">
        <v>75</v>
      </c>
      <c r="S77" s="25" t="s">
        <v>6</v>
      </c>
      <c r="T77" s="24" t="s">
        <v>5</v>
      </c>
      <c r="U77" s="23" t="s">
        <v>4</v>
      </c>
      <c r="V77" s="301"/>
      <c r="W77" s="294"/>
      <c r="X77" s="302">
        <f t="shared" si="6"/>
        <v>23.5</v>
      </c>
      <c r="Y77" s="302">
        <f t="shared" si="6"/>
        <v>23.5</v>
      </c>
      <c r="Z77" s="303">
        <f t="shared" si="6"/>
        <v>23.5</v>
      </c>
      <c r="AA77" s="8"/>
      <c r="AB77" s="3"/>
    </row>
    <row r="78" spans="1:28" ht="126.75" customHeight="1" x14ac:dyDescent="0.2">
      <c r="A78" s="21"/>
      <c r="B78" s="20"/>
      <c r="C78" s="110"/>
      <c r="D78" s="19"/>
      <c r="E78" s="18"/>
      <c r="F78" s="16"/>
      <c r="G78" s="16"/>
      <c r="H78" s="16"/>
      <c r="I78" s="984" t="s">
        <v>133</v>
      </c>
      <c r="J78" s="985"/>
      <c r="K78" s="985"/>
      <c r="L78" s="985"/>
      <c r="M78" s="986"/>
      <c r="N78" s="28">
        <v>616</v>
      </c>
      <c r="O78" s="27">
        <v>3</v>
      </c>
      <c r="P78" s="26">
        <v>4</v>
      </c>
      <c r="Q78" s="12" t="s">
        <v>132</v>
      </c>
      <c r="R78" s="24">
        <v>75</v>
      </c>
      <c r="S78" s="25" t="s">
        <v>6</v>
      </c>
      <c r="T78" s="24" t="s">
        <v>5</v>
      </c>
      <c r="U78" s="23">
        <v>59302</v>
      </c>
      <c r="V78" s="301"/>
      <c r="W78" s="294"/>
      <c r="X78" s="302">
        <f t="shared" si="6"/>
        <v>23.5</v>
      </c>
      <c r="Y78" s="302">
        <f t="shared" si="6"/>
        <v>23.5</v>
      </c>
      <c r="Z78" s="303">
        <f t="shared" si="6"/>
        <v>23.5</v>
      </c>
      <c r="AA78" s="8"/>
      <c r="AB78" s="3"/>
    </row>
    <row r="79" spans="1:28" ht="43.5" customHeight="1" x14ac:dyDescent="0.2">
      <c r="A79" s="21"/>
      <c r="B79" s="20"/>
      <c r="C79" s="110"/>
      <c r="D79" s="19"/>
      <c r="E79" s="37"/>
      <c r="F79" s="36"/>
      <c r="G79" s="36"/>
      <c r="H79" s="36"/>
      <c r="I79" s="35"/>
      <c r="J79" s="982" t="s">
        <v>57</v>
      </c>
      <c r="K79" s="982"/>
      <c r="L79" s="982"/>
      <c r="M79" s="983"/>
      <c r="N79" s="15">
        <v>616</v>
      </c>
      <c r="O79" s="14">
        <v>3</v>
      </c>
      <c r="P79" s="13">
        <v>4</v>
      </c>
      <c r="Q79" s="12" t="s">
        <v>132</v>
      </c>
      <c r="R79" s="10">
        <v>75</v>
      </c>
      <c r="S79" s="11" t="s">
        <v>6</v>
      </c>
      <c r="T79" s="10" t="s">
        <v>5</v>
      </c>
      <c r="U79" s="9">
        <v>59302</v>
      </c>
      <c r="V79" s="304" t="s">
        <v>52</v>
      </c>
      <c r="W79" s="294"/>
      <c r="X79" s="305">
        <v>23.5</v>
      </c>
      <c r="Y79" s="305">
        <v>23.5</v>
      </c>
      <c r="Z79" s="306">
        <v>23.5</v>
      </c>
      <c r="AA79" s="8"/>
      <c r="AB79" s="3"/>
    </row>
    <row r="80" spans="1:28" ht="30.75" customHeight="1" x14ac:dyDescent="0.2">
      <c r="A80" s="21"/>
      <c r="B80" s="20"/>
      <c r="C80" s="110"/>
      <c r="D80" s="19"/>
      <c r="E80" s="987" t="s">
        <v>624</v>
      </c>
      <c r="F80" s="988"/>
      <c r="G80" s="988"/>
      <c r="H80" s="988"/>
      <c r="I80" s="988"/>
      <c r="J80" s="990"/>
      <c r="K80" s="990"/>
      <c r="L80" s="990"/>
      <c r="M80" s="991"/>
      <c r="N80" s="89">
        <v>616</v>
      </c>
      <c r="O80" s="90">
        <v>3</v>
      </c>
      <c r="P80" s="91">
        <v>9</v>
      </c>
      <c r="Q80" s="92" t="s">
        <v>1</v>
      </c>
      <c r="R80" s="111" t="s">
        <v>1</v>
      </c>
      <c r="S80" s="112" t="s">
        <v>1</v>
      </c>
      <c r="T80" s="111" t="s">
        <v>1</v>
      </c>
      <c r="U80" s="113" t="s">
        <v>1</v>
      </c>
      <c r="V80" s="307"/>
      <c r="W80" s="298"/>
      <c r="X80" s="308">
        <f>X81</f>
        <v>0</v>
      </c>
      <c r="Y80" s="308">
        <f>Y81</f>
        <v>0</v>
      </c>
      <c r="Z80" s="309">
        <f>Z81</f>
        <v>0</v>
      </c>
      <c r="AA80" s="8"/>
      <c r="AB80" s="3"/>
    </row>
    <row r="81" spans="1:28" ht="78" customHeight="1" x14ac:dyDescent="0.2">
      <c r="A81" s="21"/>
      <c r="B81" s="20"/>
      <c r="C81" s="110"/>
      <c r="D81" s="19"/>
      <c r="E81" s="29"/>
      <c r="F81" s="984" t="s">
        <v>20</v>
      </c>
      <c r="G81" s="985"/>
      <c r="H81" s="985"/>
      <c r="I81" s="985"/>
      <c r="J81" s="985"/>
      <c r="K81" s="985"/>
      <c r="L81" s="985"/>
      <c r="M81" s="986"/>
      <c r="N81" s="28">
        <v>616</v>
      </c>
      <c r="O81" s="27">
        <v>3</v>
      </c>
      <c r="P81" s="26">
        <v>9</v>
      </c>
      <c r="Q81" s="12" t="s">
        <v>19</v>
      </c>
      <c r="R81" s="24" t="s">
        <v>11</v>
      </c>
      <c r="S81" s="25" t="s">
        <v>6</v>
      </c>
      <c r="T81" s="24" t="s">
        <v>5</v>
      </c>
      <c r="U81" s="23" t="s">
        <v>4</v>
      </c>
      <c r="V81" s="301"/>
      <c r="W81" s="294"/>
      <c r="X81" s="302">
        <f t="shared" ref="X81:Z83" si="7">X82</f>
        <v>0</v>
      </c>
      <c r="Y81" s="302">
        <f t="shared" si="7"/>
        <v>0</v>
      </c>
      <c r="Z81" s="303">
        <f t="shared" si="7"/>
        <v>0</v>
      </c>
      <c r="AA81" s="8"/>
      <c r="AB81" s="3"/>
    </row>
    <row r="82" spans="1:28" ht="57.75" customHeight="1" x14ac:dyDescent="0.2">
      <c r="A82" s="21"/>
      <c r="B82" s="20"/>
      <c r="C82" s="110"/>
      <c r="D82" s="19"/>
      <c r="E82" s="18"/>
      <c r="F82" s="16"/>
      <c r="G82" s="984" t="s">
        <v>128</v>
      </c>
      <c r="H82" s="985"/>
      <c r="I82" s="985"/>
      <c r="J82" s="985"/>
      <c r="K82" s="985"/>
      <c r="L82" s="985"/>
      <c r="M82" s="986"/>
      <c r="N82" s="28">
        <v>616</v>
      </c>
      <c r="O82" s="27">
        <v>3</v>
      </c>
      <c r="P82" s="26">
        <v>9</v>
      </c>
      <c r="Q82" s="12" t="s">
        <v>127</v>
      </c>
      <c r="R82" s="24" t="s">
        <v>11</v>
      </c>
      <c r="S82" s="25" t="s">
        <v>122</v>
      </c>
      <c r="T82" s="24" t="s">
        <v>5</v>
      </c>
      <c r="U82" s="23" t="s">
        <v>4</v>
      </c>
      <c r="V82" s="301"/>
      <c r="W82" s="294"/>
      <c r="X82" s="302">
        <f t="shared" si="7"/>
        <v>0</v>
      </c>
      <c r="Y82" s="302">
        <f t="shared" si="7"/>
        <v>0</v>
      </c>
      <c r="Z82" s="303">
        <f t="shared" si="7"/>
        <v>0</v>
      </c>
      <c r="AA82" s="8"/>
      <c r="AB82" s="3"/>
    </row>
    <row r="83" spans="1:28" ht="43.5" customHeight="1" x14ac:dyDescent="0.2">
      <c r="A83" s="21"/>
      <c r="B83" s="20"/>
      <c r="C83" s="110"/>
      <c r="D83" s="19"/>
      <c r="E83" s="18"/>
      <c r="F83" s="17"/>
      <c r="G83" s="16"/>
      <c r="H83" s="984" t="s">
        <v>126</v>
      </c>
      <c r="I83" s="985"/>
      <c r="J83" s="985"/>
      <c r="K83" s="985"/>
      <c r="L83" s="985"/>
      <c r="M83" s="986"/>
      <c r="N83" s="28">
        <v>616</v>
      </c>
      <c r="O83" s="27">
        <v>3</v>
      </c>
      <c r="P83" s="26">
        <v>9</v>
      </c>
      <c r="Q83" s="12" t="s">
        <v>125</v>
      </c>
      <c r="R83" s="24" t="s">
        <v>11</v>
      </c>
      <c r="S83" s="25" t="s">
        <v>122</v>
      </c>
      <c r="T83" s="24" t="s">
        <v>9</v>
      </c>
      <c r="U83" s="23" t="s">
        <v>4</v>
      </c>
      <c r="V83" s="301"/>
      <c r="W83" s="294"/>
      <c r="X83" s="302">
        <f t="shared" si="7"/>
        <v>0</v>
      </c>
      <c r="Y83" s="302">
        <f t="shared" si="7"/>
        <v>0</v>
      </c>
      <c r="Z83" s="303">
        <f t="shared" si="7"/>
        <v>0</v>
      </c>
      <c r="AA83" s="8"/>
      <c r="AB83" s="3"/>
    </row>
    <row r="84" spans="1:28" ht="43.5" customHeight="1" x14ac:dyDescent="0.2">
      <c r="A84" s="21"/>
      <c r="B84" s="20"/>
      <c r="C84" s="110"/>
      <c r="D84" s="19"/>
      <c r="E84" s="18"/>
      <c r="F84" s="17"/>
      <c r="G84" s="17"/>
      <c r="H84" s="16"/>
      <c r="I84" s="984" t="s">
        <v>124</v>
      </c>
      <c r="J84" s="985"/>
      <c r="K84" s="985"/>
      <c r="L84" s="985"/>
      <c r="M84" s="986"/>
      <c r="N84" s="28">
        <v>616</v>
      </c>
      <c r="O84" s="27">
        <v>3</v>
      </c>
      <c r="P84" s="26">
        <v>9</v>
      </c>
      <c r="Q84" s="12" t="s">
        <v>123</v>
      </c>
      <c r="R84" s="24" t="s">
        <v>11</v>
      </c>
      <c r="S84" s="25" t="s">
        <v>122</v>
      </c>
      <c r="T84" s="24" t="s">
        <v>9</v>
      </c>
      <c r="U84" s="23" t="s">
        <v>121</v>
      </c>
      <c r="V84" s="301"/>
      <c r="W84" s="294"/>
      <c r="X84" s="302">
        <f>X85</f>
        <v>0</v>
      </c>
      <c r="Y84" s="302">
        <f>Y85</f>
        <v>0</v>
      </c>
      <c r="Z84" s="303">
        <f>Z85</f>
        <v>0</v>
      </c>
      <c r="AA84" s="8"/>
      <c r="AB84" s="3"/>
    </row>
    <row r="85" spans="1:28" ht="43.5" customHeight="1" x14ac:dyDescent="0.2">
      <c r="A85" s="21"/>
      <c r="B85" s="20"/>
      <c r="C85" s="110"/>
      <c r="D85" s="19"/>
      <c r="E85" s="37"/>
      <c r="F85" s="36"/>
      <c r="G85" s="36"/>
      <c r="H85" s="36"/>
      <c r="I85" s="35"/>
      <c r="J85" s="982" t="s">
        <v>57</v>
      </c>
      <c r="K85" s="982"/>
      <c r="L85" s="982"/>
      <c r="M85" s="983"/>
      <c r="N85" s="15">
        <v>616</v>
      </c>
      <c r="O85" s="14">
        <v>3</v>
      </c>
      <c r="P85" s="13">
        <v>9</v>
      </c>
      <c r="Q85" s="12" t="s">
        <v>123</v>
      </c>
      <c r="R85" s="10" t="s">
        <v>11</v>
      </c>
      <c r="S85" s="11" t="s">
        <v>122</v>
      </c>
      <c r="T85" s="10" t="s">
        <v>9</v>
      </c>
      <c r="U85" s="9" t="s">
        <v>121</v>
      </c>
      <c r="V85" s="304" t="s">
        <v>52</v>
      </c>
      <c r="W85" s="294"/>
      <c r="X85" s="305"/>
      <c r="Y85" s="305"/>
      <c r="Z85" s="306"/>
      <c r="AA85" s="8"/>
      <c r="AB85" s="3"/>
    </row>
    <row r="86" spans="1:28" ht="57.75" customHeight="1" x14ac:dyDescent="0.2">
      <c r="A86" s="21"/>
      <c r="B86" s="20"/>
      <c r="C86" s="110"/>
      <c r="D86" s="19"/>
      <c r="E86" s="987" t="s">
        <v>625</v>
      </c>
      <c r="F86" s="988"/>
      <c r="G86" s="988"/>
      <c r="H86" s="988"/>
      <c r="I86" s="988"/>
      <c r="J86" s="990"/>
      <c r="K86" s="990"/>
      <c r="L86" s="990"/>
      <c r="M86" s="991"/>
      <c r="N86" s="89">
        <v>616</v>
      </c>
      <c r="O86" s="90">
        <v>3</v>
      </c>
      <c r="P86" s="91">
        <v>10</v>
      </c>
      <c r="Q86" s="92" t="s">
        <v>1</v>
      </c>
      <c r="R86" s="111" t="s">
        <v>1</v>
      </c>
      <c r="S86" s="112" t="s">
        <v>1</v>
      </c>
      <c r="T86" s="111" t="s">
        <v>1</v>
      </c>
      <c r="U86" s="113" t="s">
        <v>1</v>
      </c>
      <c r="V86" s="307"/>
      <c r="W86" s="298"/>
      <c r="X86" s="308">
        <f t="shared" ref="X86:Z90" si="8">X87</f>
        <v>353</v>
      </c>
      <c r="Y86" s="308">
        <f t="shared" si="8"/>
        <v>353</v>
      </c>
      <c r="Z86" s="309">
        <f t="shared" si="8"/>
        <v>353</v>
      </c>
      <c r="AA86" s="8"/>
      <c r="AB86" s="3"/>
    </row>
    <row r="87" spans="1:28" ht="78.75" customHeight="1" x14ac:dyDescent="0.2">
      <c r="A87" s="21"/>
      <c r="B87" s="20"/>
      <c r="C87" s="110"/>
      <c r="D87" s="19"/>
      <c r="E87" s="29"/>
      <c r="F87" s="984" t="s">
        <v>531</v>
      </c>
      <c r="G87" s="985"/>
      <c r="H87" s="985"/>
      <c r="I87" s="985"/>
      <c r="J87" s="985"/>
      <c r="K87" s="985"/>
      <c r="L87" s="985"/>
      <c r="M87" s="986"/>
      <c r="N87" s="28">
        <v>616</v>
      </c>
      <c r="O87" s="27">
        <v>3</v>
      </c>
      <c r="P87" s="26">
        <v>10</v>
      </c>
      <c r="Q87" s="12" t="s">
        <v>19</v>
      </c>
      <c r="R87" s="24">
        <v>85</v>
      </c>
      <c r="S87" s="25" t="s">
        <v>6</v>
      </c>
      <c r="T87" s="24" t="s">
        <v>5</v>
      </c>
      <c r="U87" s="23" t="s">
        <v>4</v>
      </c>
      <c r="V87" s="301"/>
      <c r="W87" s="294"/>
      <c r="X87" s="302">
        <f t="shared" si="8"/>
        <v>353</v>
      </c>
      <c r="Y87" s="302">
        <f t="shared" si="8"/>
        <v>353</v>
      </c>
      <c r="Z87" s="303">
        <f t="shared" si="8"/>
        <v>353</v>
      </c>
      <c r="AA87" s="8"/>
      <c r="AB87" s="3"/>
    </row>
    <row r="88" spans="1:28" ht="23.25" customHeight="1" x14ac:dyDescent="0.2">
      <c r="A88" s="21"/>
      <c r="B88" s="20"/>
      <c r="C88" s="110"/>
      <c r="D88" s="19"/>
      <c r="E88" s="18"/>
      <c r="F88" s="16"/>
      <c r="G88" s="984" t="s">
        <v>119</v>
      </c>
      <c r="H88" s="985"/>
      <c r="I88" s="985"/>
      <c r="J88" s="985"/>
      <c r="K88" s="985"/>
      <c r="L88" s="985"/>
      <c r="M88" s="986"/>
      <c r="N88" s="28">
        <v>616</v>
      </c>
      <c r="O88" s="27">
        <v>3</v>
      </c>
      <c r="P88" s="26">
        <v>10</v>
      </c>
      <c r="Q88" s="12" t="s">
        <v>118</v>
      </c>
      <c r="R88" s="24">
        <v>85</v>
      </c>
      <c r="S88" s="25">
        <v>9</v>
      </c>
      <c r="T88" s="24">
        <v>1</v>
      </c>
      <c r="U88" s="23" t="s">
        <v>4</v>
      </c>
      <c r="V88" s="301"/>
      <c r="W88" s="294"/>
      <c r="X88" s="302">
        <f t="shared" si="8"/>
        <v>353</v>
      </c>
      <c r="Y88" s="302">
        <f t="shared" si="8"/>
        <v>353</v>
      </c>
      <c r="Z88" s="303">
        <f t="shared" si="8"/>
        <v>353</v>
      </c>
      <c r="AA88" s="8"/>
      <c r="AB88" s="3"/>
    </row>
    <row r="89" spans="1:28" ht="43.5" customHeight="1" x14ac:dyDescent="0.2">
      <c r="A89" s="21"/>
      <c r="B89" s="20"/>
      <c r="C89" s="110"/>
      <c r="D89" s="19"/>
      <c r="E89" s="18"/>
      <c r="F89" s="17"/>
      <c r="G89" s="16"/>
      <c r="H89" s="984" t="s">
        <v>117</v>
      </c>
      <c r="I89" s="985"/>
      <c r="J89" s="985"/>
      <c r="K89" s="985"/>
      <c r="L89" s="985"/>
      <c r="M89" s="986"/>
      <c r="N89" s="28">
        <v>616</v>
      </c>
      <c r="O89" s="27">
        <v>3</v>
      </c>
      <c r="P89" s="26">
        <v>10</v>
      </c>
      <c r="Q89" s="12" t="s">
        <v>116</v>
      </c>
      <c r="R89" s="24">
        <v>85</v>
      </c>
      <c r="S89" s="25">
        <v>9</v>
      </c>
      <c r="T89" s="24" t="s">
        <v>9</v>
      </c>
      <c r="U89" s="23">
        <v>90053</v>
      </c>
      <c r="V89" s="301"/>
      <c r="W89" s="294"/>
      <c r="X89" s="302">
        <f t="shared" si="8"/>
        <v>353</v>
      </c>
      <c r="Y89" s="302">
        <f t="shared" si="8"/>
        <v>353</v>
      </c>
      <c r="Z89" s="303">
        <f t="shared" si="8"/>
        <v>353</v>
      </c>
      <c r="AA89" s="8"/>
      <c r="AB89" s="3"/>
    </row>
    <row r="90" spans="1:28" ht="43.5" customHeight="1" x14ac:dyDescent="0.2">
      <c r="A90" s="21"/>
      <c r="B90" s="20"/>
      <c r="C90" s="110"/>
      <c r="D90" s="19"/>
      <c r="E90" s="18"/>
      <c r="F90" s="17"/>
      <c r="G90" s="17"/>
      <c r="H90" s="16"/>
      <c r="I90" s="984" t="s">
        <v>115</v>
      </c>
      <c r="J90" s="985"/>
      <c r="K90" s="985"/>
      <c r="L90" s="985"/>
      <c r="M90" s="986"/>
      <c r="N90" s="28">
        <v>616</v>
      </c>
      <c r="O90" s="27">
        <v>3</v>
      </c>
      <c r="P90" s="26">
        <v>10</v>
      </c>
      <c r="Q90" s="12" t="s">
        <v>114</v>
      </c>
      <c r="R90" s="24" t="s">
        <v>11</v>
      </c>
      <c r="S90" s="25">
        <v>9</v>
      </c>
      <c r="T90" s="24" t="s">
        <v>9</v>
      </c>
      <c r="U90" s="23">
        <v>90053</v>
      </c>
      <c r="V90" s="301"/>
      <c r="W90" s="294"/>
      <c r="X90" s="302">
        <f t="shared" si="8"/>
        <v>353</v>
      </c>
      <c r="Y90" s="302">
        <f t="shared" si="8"/>
        <v>353</v>
      </c>
      <c r="Z90" s="303">
        <f t="shared" si="8"/>
        <v>353</v>
      </c>
      <c r="AA90" s="8"/>
      <c r="AB90" s="3"/>
    </row>
    <row r="91" spans="1:28" ht="43.5" customHeight="1" x14ac:dyDescent="0.2">
      <c r="A91" s="21"/>
      <c r="B91" s="20"/>
      <c r="C91" s="110"/>
      <c r="D91" s="38"/>
      <c r="E91" s="37"/>
      <c r="F91" s="36"/>
      <c r="G91" s="36"/>
      <c r="H91" s="36"/>
      <c r="I91" s="35"/>
      <c r="J91" s="982" t="s">
        <v>57</v>
      </c>
      <c r="K91" s="982"/>
      <c r="L91" s="982"/>
      <c r="M91" s="983"/>
      <c r="N91" s="15">
        <v>616</v>
      </c>
      <c r="O91" s="14">
        <v>3</v>
      </c>
      <c r="P91" s="13">
        <v>10</v>
      </c>
      <c r="Q91" s="12" t="s">
        <v>114</v>
      </c>
      <c r="R91" s="24" t="s">
        <v>11</v>
      </c>
      <c r="S91" s="25">
        <v>9</v>
      </c>
      <c r="T91" s="24" t="s">
        <v>9</v>
      </c>
      <c r="U91" s="23">
        <v>90053</v>
      </c>
      <c r="V91" s="304" t="s">
        <v>52</v>
      </c>
      <c r="W91" s="294"/>
      <c r="X91" s="305">
        <v>353</v>
      </c>
      <c r="Y91" s="305">
        <v>353</v>
      </c>
      <c r="Z91" s="306">
        <v>353</v>
      </c>
      <c r="AA91" s="8"/>
      <c r="AB91" s="3"/>
    </row>
    <row r="92" spans="1:28" ht="43.5" customHeight="1" x14ac:dyDescent="0.2">
      <c r="A92" s="21"/>
      <c r="B92" s="20"/>
      <c r="C92" s="110"/>
      <c r="D92" s="485"/>
      <c r="E92" s="37"/>
      <c r="F92" s="488"/>
      <c r="G92" s="488"/>
      <c r="H92" s="488"/>
      <c r="I92" s="489"/>
      <c r="J92" s="85"/>
      <c r="K92" s="85"/>
      <c r="L92" s="85"/>
      <c r="M92" s="541" t="s">
        <v>504</v>
      </c>
      <c r="N92" s="542">
        <v>616</v>
      </c>
      <c r="O92" s="543">
        <v>3</v>
      </c>
      <c r="P92" s="543">
        <v>14</v>
      </c>
      <c r="Q92" s="544"/>
      <c r="R92" s="545"/>
      <c r="S92" s="546"/>
      <c r="T92" s="545"/>
      <c r="U92" s="547"/>
      <c r="V92" s="548"/>
      <c r="W92" s="549"/>
      <c r="X92" s="550">
        <f t="shared" ref="X92:Z94" si="9">X93</f>
        <v>0</v>
      </c>
      <c r="Y92" s="550">
        <f t="shared" si="9"/>
        <v>0</v>
      </c>
      <c r="Z92" s="550">
        <f t="shared" si="9"/>
        <v>0</v>
      </c>
      <c r="AA92" s="8"/>
      <c r="AB92" s="3"/>
    </row>
    <row r="93" spans="1:28" ht="23.25" customHeight="1" x14ac:dyDescent="0.2">
      <c r="A93" s="21"/>
      <c r="B93" s="20"/>
      <c r="C93" s="110"/>
      <c r="D93" s="485"/>
      <c r="E93" s="37"/>
      <c r="F93" s="488"/>
      <c r="G93" s="488"/>
      <c r="H93" s="488"/>
      <c r="I93" s="489"/>
      <c r="J93" s="85"/>
      <c r="K93" s="85"/>
      <c r="L93" s="85"/>
      <c r="M93" s="490" t="s">
        <v>505</v>
      </c>
      <c r="N93" s="494">
        <v>616</v>
      </c>
      <c r="O93" s="13">
        <v>3</v>
      </c>
      <c r="P93" s="13">
        <v>14</v>
      </c>
      <c r="Q93" s="535"/>
      <c r="R93" s="526">
        <v>75</v>
      </c>
      <c r="S93" s="11">
        <v>0</v>
      </c>
      <c r="T93" s="526">
        <v>0</v>
      </c>
      <c r="U93" s="536">
        <v>0</v>
      </c>
      <c r="V93" s="539"/>
      <c r="W93" s="523"/>
      <c r="X93" s="540">
        <f t="shared" si="9"/>
        <v>0</v>
      </c>
      <c r="Y93" s="540">
        <f t="shared" si="9"/>
        <v>0</v>
      </c>
      <c r="Z93" s="540">
        <f t="shared" si="9"/>
        <v>0</v>
      </c>
      <c r="AA93" s="8"/>
      <c r="AB93" s="3"/>
    </row>
    <row r="94" spans="1:28" ht="63" customHeight="1" x14ac:dyDescent="0.2">
      <c r="A94" s="21"/>
      <c r="B94" s="20"/>
      <c r="C94" s="110"/>
      <c r="D94" s="485"/>
      <c r="E94" s="37"/>
      <c r="F94" s="488"/>
      <c r="G94" s="488"/>
      <c r="H94" s="488"/>
      <c r="I94" s="489"/>
      <c r="J94" s="85"/>
      <c r="K94" s="85"/>
      <c r="L94" s="85"/>
      <c r="M94" s="490" t="s">
        <v>506</v>
      </c>
      <c r="N94" s="494">
        <v>616</v>
      </c>
      <c r="O94" s="13">
        <v>3</v>
      </c>
      <c r="P94" s="13">
        <v>14</v>
      </c>
      <c r="Q94" s="535"/>
      <c r="R94" s="526">
        <v>75</v>
      </c>
      <c r="S94" s="11">
        <v>0</v>
      </c>
      <c r="T94" s="526">
        <v>0</v>
      </c>
      <c r="U94" s="536">
        <v>90003</v>
      </c>
      <c r="V94" s="539"/>
      <c r="W94" s="523"/>
      <c r="X94" s="540">
        <f t="shared" si="9"/>
        <v>0</v>
      </c>
      <c r="Y94" s="540">
        <f t="shared" si="9"/>
        <v>0</v>
      </c>
      <c r="Z94" s="540">
        <f t="shared" si="9"/>
        <v>0</v>
      </c>
      <c r="AA94" s="8"/>
      <c r="AB94" s="3"/>
    </row>
    <row r="95" spans="1:28" ht="43.5" customHeight="1" x14ac:dyDescent="0.2">
      <c r="A95" s="21"/>
      <c r="B95" s="20"/>
      <c r="C95" s="110"/>
      <c r="D95" s="485"/>
      <c r="E95" s="37"/>
      <c r="F95" s="488"/>
      <c r="G95" s="488"/>
      <c r="H95" s="488"/>
      <c r="I95" s="489"/>
      <c r="J95" s="85"/>
      <c r="K95" s="85"/>
      <c r="L95" s="85"/>
      <c r="M95" s="490" t="s">
        <v>57</v>
      </c>
      <c r="N95" s="494">
        <v>616</v>
      </c>
      <c r="O95" s="13">
        <v>3</v>
      </c>
      <c r="P95" s="13">
        <v>14</v>
      </c>
      <c r="Q95" s="535"/>
      <c r="R95" s="526">
        <v>75</v>
      </c>
      <c r="S95" s="11">
        <v>0</v>
      </c>
      <c r="T95" s="526">
        <v>0</v>
      </c>
      <c r="U95" s="536">
        <v>90003</v>
      </c>
      <c r="V95" s="551">
        <v>240</v>
      </c>
      <c r="W95" s="523"/>
      <c r="X95" s="524"/>
      <c r="Y95" s="524"/>
      <c r="Z95" s="524"/>
      <c r="AA95" s="8"/>
      <c r="AB95" s="3"/>
    </row>
    <row r="96" spans="1:28" ht="23.25" customHeight="1" x14ac:dyDescent="0.2">
      <c r="A96" s="21"/>
      <c r="B96" s="20"/>
      <c r="C96" s="110"/>
      <c r="D96" s="992" t="s">
        <v>112</v>
      </c>
      <c r="E96" s="993"/>
      <c r="F96" s="993"/>
      <c r="G96" s="993"/>
      <c r="H96" s="993"/>
      <c r="I96" s="993"/>
      <c r="J96" s="994"/>
      <c r="K96" s="994"/>
      <c r="L96" s="994"/>
      <c r="M96" s="995"/>
      <c r="N96" s="34">
        <v>616</v>
      </c>
      <c r="O96" s="33">
        <v>4</v>
      </c>
      <c r="P96" s="32" t="s">
        <v>1</v>
      </c>
      <c r="Q96" s="520" t="s">
        <v>1</v>
      </c>
      <c r="R96" s="117" t="s">
        <v>1</v>
      </c>
      <c r="S96" s="118" t="s">
        <v>1</v>
      </c>
      <c r="T96" s="117" t="s">
        <v>1</v>
      </c>
      <c r="U96" s="119" t="s">
        <v>1</v>
      </c>
      <c r="V96" s="316"/>
      <c r="W96" s="521"/>
      <c r="X96" s="317">
        <f>X97+X107</f>
        <v>2431</v>
      </c>
      <c r="Y96" s="317">
        <f>Y97+Y107</f>
        <v>2615</v>
      </c>
      <c r="Z96" s="318">
        <f>Z97+Z107</f>
        <v>3018.1</v>
      </c>
      <c r="AA96" s="8"/>
      <c r="AB96" s="3"/>
    </row>
    <row r="97" spans="1:28" ht="23.25" customHeight="1" x14ac:dyDescent="0.2">
      <c r="A97" s="21"/>
      <c r="B97" s="20"/>
      <c r="C97" s="110"/>
      <c r="D97" s="30"/>
      <c r="E97" s="987" t="s">
        <v>111</v>
      </c>
      <c r="F97" s="988"/>
      <c r="G97" s="988"/>
      <c r="H97" s="988"/>
      <c r="I97" s="988"/>
      <c r="J97" s="988"/>
      <c r="K97" s="988"/>
      <c r="L97" s="988"/>
      <c r="M97" s="989"/>
      <c r="N97" s="94">
        <v>616</v>
      </c>
      <c r="O97" s="95">
        <v>4</v>
      </c>
      <c r="P97" s="96">
        <v>9</v>
      </c>
      <c r="Q97" s="92" t="s">
        <v>1</v>
      </c>
      <c r="R97" s="97" t="s">
        <v>1</v>
      </c>
      <c r="S97" s="98" t="s">
        <v>1</v>
      </c>
      <c r="T97" s="97" t="s">
        <v>1</v>
      </c>
      <c r="U97" s="99" t="s">
        <v>1</v>
      </c>
      <c r="V97" s="297"/>
      <c r="W97" s="298"/>
      <c r="X97" s="299">
        <f t="shared" ref="X97:Z98" si="10">X98</f>
        <v>2358.6</v>
      </c>
      <c r="Y97" s="299">
        <f t="shared" si="10"/>
        <v>2415</v>
      </c>
      <c r="Z97" s="300">
        <f t="shared" si="10"/>
        <v>2466</v>
      </c>
      <c r="AA97" s="8"/>
      <c r="AB97" s="3"/>
    </row>
    <row r="98" spans="1:28" ht="78" customHeight="1" x14ac:dyDescent="0.2">
      <c r="A98" s="21"/>
      <c r="B98" s="20"/>
      <c r="C98" s="110"/>
      <c r="D98" s="19"/>
      <c r="E98" s="29"/>
      <c r="F98" s="984" t="s">
        <v>653</v>
      </c>
      <c r="G98" s="985"/>
      <c r="H98" s="985"/>
      <c r="I98" s="985"/>
      <c r="J98" s="985"/>
      <c r="K98" s="985"/>
      <c r="L98" s="985"/>
      <c r="M98" s="986"/>
      <c r="N98" s="28">
        <v>616</v>
      </c>
      <c r="O98" s="27">
        <v>4</v>
      </c>
      <c r="P98" s="26">
        <v>9</v>
      </c>
      <c r="Q98" s="12" t="s">
        <v>19</v>
      </c>
      <c r="R98" s="24" t="s">
        <v>11</v>
      </c>
      <c r="S98" s="25" t="s">
        <v>6</v>
      </c>
      <c r="T98" s="24" t="s">
        <v>5</v>
      </c>
      <c r="U98" s="23" t="s">
        <v>4</v>
      </c>
      <c r="V98" s="301"/>
      <c r="W98" s="294"/>
      <c r="X98" s="302">
        <f t="shared" si="10"/>
        <v>2358.6</v>
      </c>
      <c r="Y98" s="302">
        <f t="shared" si="10"/>
        <v>2415</v>
      </c>
      <c r="Z98" s="303">
        <f t="shared" si="10"/>
        <v>2466</v>
      </c>
      <c r="AA98" s="8"/>
      <c r="AB98" s="3"/>
    </row>
    <row r="99" spans="1:28" ht="23.25" customHeight="1" x14ac:dyDescent="0.2">
      <c r="A99" s="21"/>
      <c r="B99" s="20"/>
      <c r="C99" s="110"/>
      <c r="D99" s="19"/>
      <c r="E99" s="18"/>
      <c r="F99" s="16"/>
      <c r="G99" s="984" t="s">
        <v>110</v>
      </c>
      <c r="H99" s="985"/>
      <c r="I99" s="985"/>
      <c r="J99" s="985"/>
      <c r="K99" s="985"/>
      <c r="L99" s="985"/>
      <c r="M99" s="986"/>
      <c r="N99" s="28">
        <v>616</v>
      </c>
      <c r="O99" s="27">
        <v>4</v>
      </c>
      <c r="P99" s="26">
        <v>9</v>
      </c>
      <c r="Q99" s="12" t="s">
        <v>109</v>
      </c>
      <c r="R99" s="24" t="s">
        <v>11</v>
      </c>
      <c r="S99" s="25" t="s">
        <v>32</v>
      </c>
      <c r="T99" s="24" t="s">
        <v>5</v>
      </c>
      <c r="U99" s="23" t="s">
        <v>4</v>
      </c>
      <c r="V99" s="301"/>
      <c r="W99" s="294"/>
      <c r="X99" s="302">
        <f>X100+X103</f>
        <v>2358.6</v>
      </c>
      <c r="Y99" s="302">
        <f>Y100+Y103</f>
        <v>2415</v>
      </c>
      <c r="Z99" s="303">
        <f>Z100+Z103</f>
        <v>2466</v>
      </c>
      <c r="AA99" s="8"/>
      <c r="AB99" s="3"/>
    </row>
    <row r="100" spans="1:28" ht="43.5" customHeight="1" x14ac:dyDescent="0.2">
      <c r="A100" s="21"/>
      <c r="B100" s="20"/>
      <c r="C100" s="110"/>
      <c r="D100" s="19"/>
      <c r="E100" s="18"/>
      <c r="F100" s="17"/>
      <c r="G100" s="16"/>
      <c r="H100" s="984" t="s">
        <v>108</v>
      </c>
      <c r="I100" s="985"/>
      <c r="J100" s="985"/>
      <c r="K100" s="985"/>
      <c r="L100" s="985"/>
      <c r="M100" s="986"/>
      <c r="N100" s="28">
        <v>616</v>
      </c>
      <c r="O100" s="27">
        <v>4</v>
      </c>
      <c r="P100" s="26">
        <v>9</v>
      </c>
      <c r="Q100" s="12" t="s">
        <v>107</v>
      </c>
      <c r="R100" s="24" t="s">
        <v>11</v>
      </c>
      <c r="S100" s="25" t="s">
        <v>32</v>
      </c>
      <c r="T100" s="24" t="s">
        <v>104</v>
      </c>
      <c r="U100" s="23" t="s">
        <v>4</v>
      </c>
      <c r="V100" s="301"/>
      <c r="W100" s="294"/>
      <c r="X100" s="302">
        <f t="shared" ref="X100:Z100" si="11">X101</f>
        <v>0</v>
      </c>
      <c r="Y100" s="302">
        <f t="shared" si="11"/>
        <v>0</v>
      </c>
      <c r="Z100" s="303">
        <f t="shared" si="11"/>
        <v>0</v>
      </c>
      <c r="AA100" s="8"/>
      <c r="AB100" s="3"/>
    </row>
    <row r="101" spans="1:28" ht="29.25" customHeight="1" x14ac:dyDescent="0.2">
      <c r="A101" s="21"/>
      <c r="B101" s="20"/>
      <c r="C101" s="110"/>
      <c r="D101" s="19"/>
      <c r="E101" s="18"/>
      <c r="F101" s="17"/>
      <c r="G101" s="17"/>
      <c r="H101" s="16"/>
      <c r="I101" s="984" t="s">
        <v>106</v>
      </c>
      <c r="J101" s="985"/>
      <c r="K101" s="985"/>
      <c r="L101" s="985"/>
      <c r="M101" s="986"/>
      <c r="N101" s="28">
        <v>616</v>
      </c>
      <c r="O101" s="27">
        <v>4</v>
      </c>
      <c r="P101" s="26">
        <v>9</v>
      </c>
      <c r="Q101" s="12" t="s">
        <v>105</v>
      </c>
      <c r="R101" s="24" t="s">
        <v>11</v>
      </c>
      <c r="S101" s="25" t="s">
        <v>32</v>
      </c>
      <c r="T101" s="24" t="s">
        <v>104</v>
      </c>
      <c r="U101" s="23" t="s">
        <v>103</v>
      </c>
      <c r="V101" s="301"/>
      <c r="W101" s="294"/>
      <c r="X101" s="302">
        <f>X102</f>
        <v>0</v>
      </c>
      <c r="Y101" s="302">
        <f>Y102</f>
        <v>0</v>
      </c>
      <c r="Z101" s="303">
        <f>Z102</f>
        <v>0</v>
      </c>
      <c r="AA101" s="8"/>
      <c r="AB101" s="3"/>
    </row>
    <row r="102" spans="1:28" ht="43.5" customHeight="1" x14ac:dyDescent="0.2">
      <c r="A102" s="21"/>
      <c r="B102" s="20"/>
      <c r="C102" s="110"/>
      <c r="D102" s="19"/>
      <c r="E102" s="18"/>
      <c r="F102" s="17"/>
      <c r="G102" s="17"/>
      <c r="H102" s="36"/>
      <c r="I102" s="35"/>
      <c r="J102" s="982" t="s">
        <v>57</v>
      </c>
      <c r="K102" s="982"/>
      <c r="L102" s="982"/>
      <c r="M102" s="983"/>
      <c r="N102" s="15">
        <v>616</v>
      </c>
      <c r="O102" s="14">
        <v>4</v>
      </c>
      <c r="P102" s="13">
        <v>9</v>
      </c>
      <c r="Q102" s="12" t="s">
        <v>105</v>
      </c>
      <c r="R102" s="10" t="s">
        <v>11</v>
      </c>
      <c r="S102" s="11" t="s">
        <v>32</v>
      </c>
      <c r="T102" s="10" t="s">
        <v>104</v>
      </c>
      <c r="U102" s="9" t="s">
        <v>103</v>
      </c>
      <c r="V102" s="304" t="s">
        <v>52</v>
      </c>
      <c r="W102" s="294"/>
      <c r="X102" s="305"/>
      <c r="Y102" s="305"/>
      <c r="Z102" s="306"/>
      <c r="AA102" s="8"/>
      <c r="AB102" s="3"/>
    </row>
    <row r="103" spans="1:28" ht="43.5" customHeight="1" x14ac:dyDescent="0.2">
      <c r="A103" s="21"/>
      <c r="B103" s="20"/>
      <c r="C103" s="110"/>
      <c r="D103" s="19"/>
      <c r="E103" s="18"/>
      <c r="F103" s="17"/>
      <c r="G103" s="17"/>
      <c r="H103" s="984" t="s">
        <v>102</v>
      </c>
      <c r="I103" s="985"/>
      <c r="J103" s="998"/>
      <c r="K103" s="998"/>
      <c r="L103" s="998"/>
      <c r="M103" s="999"/>
      <c r="N103" s="42">
        <v>616</v>
      </c>
      <c r="O103" s="41">
        <v>4</v>
      </c>
      <c r="P103" s="40">
        <v>9</v>
      </c>
      <c r="Q103" s="12" t="s">
        <v>101</v>
      </c>
      <c r="R103" s="114" t="s">
        <v>11</v>
      </c>
      <c r="S103" s="115" t="s">
        <v>32</v>
      </c>
      <c r="T103" s="114" t="s">
        <v>98</v>
      </c>
      <c r="U103" s="116" t="s">
        <v>4</v>
      </c>
      <c r="V103" s="313"/>
      <c r="W103" s="294"/>
      <c r="X103" s="302">
        <f t="shared" ref="X103:Z103" si="12">X104</f>
        <v>2358.6</v>
      </c>
      <c r="Y103" s="302">
        <f t="shared" si="12"/>
        <v>2415</v>
      </c>
      <c r="Z103" s="303">
        <f t="shared" si="12"/>
        <v>2466</v>
      </c>
      <c r="AA103" s="8"/>
      <c r="AB103" s="3"/>
    </row>
    <row r="104" spans="1:28" ht="29.25" customHeight="1" x14ac:dyDescent="0.2">
      <c r="A104" s="21"/>
      <c r="B104" s="20"/>
      <c r="C104" s="110"/>
      <c r="D104" s="19"/>
      <c r="E104" s="18"/>
      <c r="F104" s="17"/>
      <c r="G104" s="17"/>
      <c r="H104" s="16"/>
      <c r="I104" s="984" t="s">
        <v>100</v>
      </c>
      <c r="J104" s="985"/>
      <c r="K104" s="985"/>
      <c r="L104" s="985"/>
      <c r="M104" s="986"/>
      <c r="N104" s="28">
        <v>616</v>
      </c>
      <c r="O104" s="27">
        <v>4</v>
      </c>
      <c r="P104" s="26">
        <v>9</v>
      </c>
      <c r="Q104" s="12" t="s">
        <v>99</v>
      </c>
      <c r="R104" s="24" t="s">
        <v>11</v>
      </c>
      <c r="S104" s="25" t="s">
        <v>32</v>
      </c>
      <c r="T104" s="24" t="s">
        <v>98</v>
      </c>
      <c r="U104" s="23" t="s">
        <v>97</v>
      </c>
      <c r="V104" s="301"/>
      <c r="W104" s="294"/>
      <c r="X104" s="302">
        <f>X106+X105</f>
        <v>2358.6</v>
      </c>
      <c r="Y104" s="302">
        <f>Y106+Y105</f>
        <v>2415</v>
      </c>
      <c r="Z104" s="303">
        <f>Z106+Z105</f>
        <v>2466</v>
      </c>
      <c r="AA104" s="8"/>
      <c r="AB104" s="3"/>
    </row>
    <row r="105" spans="1:28" ht="46.5" customHeight="1" x14ac:dyDescent="0.2">
      <c r="A105" s="21"/>
      <c r="B105" s="20"/>
      <c r="C105" s="110"/>
      <c r="D105" s="19"/>
      <c r="E105" s="37"/>
      <c r="F105" s="794"/>
      <c r="G105" s="794"/>
      <c r="H105" s="795"/>
      <c r="I105" s="795"/>
      <c r="J105" s="793"/>
      <c r="K105" s="793"/>
      <c r="L105" s="793"/>
      <c r="M105" s="794" t="s">
        <v>57</v>
      </c>
      <c r="N105" s="28">
        <v>616</v>
      </c>
      <c r="O105" s="791">
        <v>4</v>
      </c>
      <c r="P105" s="26">
        <v>9</v>
      </c>
      <c r="Q105" s="12"/>
      <c r="R105" s="24">
        <v>85</v>
      </c>
      <c r="S105" s="25">
        <v>6</v>
      </c>
      <c r="T105" s="24">
        <v>3</v>
      </c>
      <c r="U105" s="23">
        <v>90038</v>
      </c>
      <c r="V105" s="819">
        <v>240</v>
      </c>
      <c r="W105" s="818"/>
      <c r="X105" s="311">
        <v>1863.3</v>
      </c>
      <c r="Y105" s="311">
        <v>1863</v>
      </c>
      <c r="Z105" s="312">
        <v>1863</v>
      </c>
      <c r="AA105" s="8"/>
      <c r="AB105" s="3"/>
    </row>
    <row r="106" spans="1:28" ht="43.5" customHeight="1" x14ac:dyDescent="0.2">
      <c r="A106" s="21"/>
      <c r="B106" s="20"/>
      <c r="C106" s="110"/>
      <c r="D106" s="19"/>
      <c r="E106" s="37"/>
      <c r="F106" s="36"/>
      <c r="G106" s="36"/>
      <c r="H106" s="36"/>
      <c r="I106" s="35"/>
      <c r="J106" s="982" t="s">
        <v>57</v>
      </c>
      <c r="K106" s="982"/>
      <c r="L106" s="982"/>
      <c r="M106" s="983"/>
      <c r="N106" s="15">
        <v>616</v>
      </c>
      <c r="O106" s="14">
        <v>4</v>
      </c>
      <c r="P106" s="13">
        <v>9</v>
      </c>
      <c r="Q106" s="12" t="s">
        <v>99</v>
      </c>
      <c r="R106" s="10" t="s">
        <v>11</v>
      </c>
      <c r="S106" s="11" t="s">
        <v>32</v>
      </c>
      <c r="T106" s="10" t="s">
        <v>98</v>
      </c>
      <c r="U106" s="9" t="s">
        <v>97</v>
      </c>
      <c r="V106" s="304" t="s">
        <v>52</v>
      </c>
      <c r="W106" s="294"/>
      <c r="X106" s="305">
        <v>495.3</v>
      </c>
      <c r="Y106" s="305">
        <v>552</v>
      </c>
      <c r="Z106" s="306">
        <v>603</v>
      </c>
      <c r="AA106" s="8"/>
      <c r="AB106" s="3"/>
    </row>
    <row r="107" spans="1:28" ht="29.25" customHeight="1" x14ac:dyDescent="0.2">
      <c r="A107" s="21"/>
      <c r="B107" s="20"/>
      <c r="C107" s="110"/>
      <c r="D107" s="19"/>
      <c r="E107" s="987" t="s">
        <v>96</v>
      </c>
      <c r="F107" s="988"/>
      <c r="G107" s="988"/>
      <c r="H107" s="988"/>
      <c r="I107" s="988"/>
      <c r="J107" s="990"/>
      <c r="K107" s="990"/>
      <c r="L107" s="990"/>
      <c r="M107" s="991"/>
      <c r="N107" s="89">
        <v>616</v>
      </c>
      <c r="O107" s="90">
        <v>4</v>
      </c>
      <c r="P107" s="91">
        <v>12</v>
      </c>
      <c r="Q107" s="92" t="s">
        <v>1</v>
      </c>
      <c r="R107" s="111" t="s">
        <v>1</v>
      </c>
      <c r="S107" s="112" t="s">
        <v>1</v>
      </c>
      <c r="T107" s="111" t="s">
        <v>1</v>
      </c>
      <c r="U107" s="113" t="s">
        <v>1</v>
      </c>
      <c r="V107" s="307"/>
      <c r="W107" s="298"/>
      <c r="X107" s="299">
        <f t="shared" ref="X107:Z110" si="13">X108</f>
        <v>72.400000000000006</v>
      </c>
      <c r="Y107" s="299">
        <f t="shared" si="13"/>
        <v>200</v>
      </c>
      <c r="Z107" s="300">
        <f t="shared" si="13"/>
        <v>552.1</v>
      </c>
      <c r="AA107" s="8"/>
      <c r="AB107" s="3"/>
    </row>
    <row r="108" spans="1:28" ht="75.75" customHeight="1" x14ac:dyDescent="0.2">
      <c r="A108" s="21"/>
      <c r="B108" s="20"/>
      <c r="C108" s="110"/>
      <c r="D108" s="19"/>
      <c r="E108" s="29"/>
      <c r="F108" s="984" t="s">
        <v>531</v>
      </c>
      <c r="G108" s="985"/>
      <c r="H108" s="985"/>
      <c r="I108" s="985"/>
      <c r="J108" s="985"/>
      <c r="K108" s="985"/>
      <c r="L108" s="985"/>
      <c r="M108" s="986"/>
      <c r="N108" s="28">
        <v>616</v>
      </c>
      <c r="O108" s="27">
        <v>4</v>
      </c>
      <c r="P108" s="26">
        <v>12</v>
      </c>
      <c r="Q108" s="12" t="s">
        <v>19</v>
      </c>
      <c r="R108" s="24" t="s">
        <v>11</v>
      </c>
      <c r="S108" s="25" t="s">
        <v>6</v>
      </c>
      <c r="T108" s="24" t="s">
        <v>5</v>
      </c>
      <c r="U108" s="23" t="s">
        <v>4</v>
      </c>
      <c r="V108" s="301"/>
      <c r="W108" s="294"/>
      <c r="X108" s="302">
        <f t="shared" si="13"/>
        <v>72.400000000000006</v>
      </c>
      <c r="Y108" s="302">
        <f t="shared" si="13"/>
        <v>200</v>
      </c>
      <c r="Z108" s="303">
        <f t="shared" si="13"/>
        <v>552.1</v>
      </c>
      <c r="AA108" s="8"/>
      <c r="AB108" s="3"/>
    </row>
    <row r="109" spans="1:28" ht="29.25" customHeight="1" x14ac:dyDescent="0.2">
      <c r="A109" s="21"/>
      <c r="B109" s="20"/>
      <c r="C109" s="110"/>
      <c r="D109" s="19"/>
      <c r="E109" s="18"/>
      <c r="F109" s="16"/>
      <c r="G109" s="984" t="s">
        <v>95</v>
      </c>
      <c r="H109" s="985"/>
      <c r="I109" s="985"/>
      <c r="J109" s="985"/>
      <c r="K109" s="985"/>
      <c r="L109" s="985"/>
      <c r="M109" s="986"/>
      <c r="N109" s="28">
        <v>616</v>
      </c>
      <c r="O109" s="27">
        <v>4</v>
      </c>
      <c r="P109" s="26">
        <v>12</v>
      </c>
      <c r="Q109" s="12" t="s">
        <v>94</v>
      </c>
      <c r="R109" s="24" t="s">
        <v>11</v>
      </c>
      <c r="S109" s="25">
        <v>1</v>
      </c>
      <c r="T109" s="24" t="s">
        <v>5</v>
      </c>
      <c r="U109" s="23" t="s">
        <v>4</v>
      </c>
      <c r="V109" s="301"/>
      <c r="W109" s="294"/>
      <c r="X109" s="302">
        <f>X110+X113</f>
        <v>72.400000000000006</v>
      </c>
      <c r="Y109" s="302">
        <f>Y110+Y113</f>
        <v>200</v>
      </c>
      <c r="Z109" s="303">
        <f>Z110+Z113</f>
        <v>552.1</v>
      </c>
      <c r="AA109" s="8"/>
      <c r="AB109" s="3"/>
    </row>
    <row r="110" spans="1:28" ht="24" customHeight="1" x14ac:dyDescent="0.2">
      <c r="A110" s="21"/>
      <c r="B110" s="20"/>
      <c r="C110" s="110"/>
      <c r="D110" s="19"/>
      <c r="E110" s="18"/>
      <c r="F110" s="17"/>
      <c r="G110" s="16"/>
      <c r="H110" s="984" t="s">
        <v>834</v>
      </c>
      <c r="I110" s="985"/>
      <c r="J110" s="985"/>
      <c r="K110" s="985"/>
      <c r="L110" s="985"/>
      <c r="M110" s="986"/>
      <c r="N110" s="28">
        <v>616</v>
      </c>
      <c r="O110" s="27">
        <v>4</v>
      </c>
      <c r="P110" s="26">
        <v>12</v>
      </c>
      <c r="Q110" s="12" t="s">
        <v>93</v>
      </c>
      <c r="R110" s="24" t="s">
        <v>11</v>
      </c>
      <c r="S110" s="25" t="s">
        <v>89</v>
      </c>
      <c r="T110" s="24">
        <v>0</v>
      </c>
      <c r="U110" s="23" t="s">
        <v>4</v>
      </c>
      <c r="V110" s="301"/>
      <c r="W110" s="294"/>
      <c r="X110" s="302">
        <f t="shared" si="13"/>
        <v>0</v>
      </c>
      <c r="Y110" s="302">
        <f t="shared" si="13"/>
        <v>0</v>
      </c>
      <c r="Z110" s="303">
        <f t="shared" si="13"/>
        <v>352.1</v>
      </c>
      <c r="AA110" s="8"/>
      <c r="AB110" s="3"/>
    </row>
    <row r="111" spans="1:28" ht="47.25" customHeight="1" x14ac:dyDescent="0.2">
      <c r="A111" s="21"/>
      <c r="B111" s="20"/>
      <c r="C111" s="110"/>
      <c r="D111" s="19"/>
      <c r="E111" s="18"/>
      <c r="F111" s="17"/>
      <c r="G111" s="17"/>
      <c r="H111" s="16"/>
      <c r="I111" s="984" t="s">
        <v>835</v>
      </c>
      <c r="J111" s="985"/>
      <c r="K111" s="985"/>
      <c r="L111" s="985"/>
      <c r="M111" s="986"/>
      <c r="N111" s="28">
        <v>616</v>
      </c>
      <c r="O111" s="27">
        <v>4</v>
      </c>
      <c r="P111" s="26">
        <v>12</v>
      </c>
      <c r="Q111" s="12" t="s">
        <v>92</v>
      </c>
      <c r="R111" s="24" t="s">
        <v>11</v>
      </c>
      <c r="S111" s="25" t="s">
        <v>89</v>
      </c>
      <c r="T111" s="24">
        <v>3</v>
      </c>
      <c r="U111" s="23">
        <v>0</v>
      </c>
      <c r="V111" s="301"/>
      <c r="W111" s="294"/>
      <c r="X111" s="302">
        <f>X112</f>
        <v>0</v>
      </c>
      <c r="Y111" s="302">
        <f>Y112</f>
        <v>0</v>
      </c>
      <c r="Z111" s="303">
        <f>Z112</f>
        <v>352.1</v>
      </c>
      <c r="AA111" s="8"/>
      <c r="AB111" s="3"/>
    </row>
    <row r="112" spans="1:28" ht="138.75" customHeight="1" x14ac:dyDescent="0.2">
      <c r="A112" s="21"/>
      <c r="B112" s="20"/>
      <c r="C112" s="110"/>
      <c r="D112" s="19"/>
      <c r="E112" s="18"/>
      <c r="F112" s="17"/>
      <c r="G112" s="17"/>
      <c r="H112" s="36"/>
      <c r="I112" s="35"/>
      <c r="J112" s="982" t="s">
        <v>831</v>
      </c>
      <c r="K112" s="982"/>
      <c r="L112" s="982"/>
      <c r="M112" s="983"/>
      <c r="N112" s="15">
        <v>616</v>
      </c>
      <c r="O112" s="14">
        <v>4</v>
      </c>
      <c r="P112" s="13">
        <v>12</v>
      </c>
      <c r="Q112" s="12" t="s">
        <v>92</v>
      </c>
      <c r="R112" s="10" t="s">
        <v>11</v>
      </c>
      <c r="S112" s="11" t="s">
        <v>89</v>
      </c>
      <c r="T112" s="10">
        <v>3</v>
      </c>
      <c r="U112" s="9" t="s">
        <v>836</v>
      </c>
      <c r="V112" s="529">
        <v>240</v>
      </c>
      <c r="W112" s="294"/>
      <c r="X112" s="305"/>
      <c r="Y112" s="305"/>
      <c r="Z112" s="306">
        <v>352.1</v>
      </c>
      <c r="AA112" s="8"/>
      <c r="AB112" s="3"/>
    </row>
    <row r="113" spans="1:28" ht="43.5" customHeight="1" x14ac:dyDescent="0.2">
      <c r="A113" s="21"/>
      <c r="B113" s="20"/>
      <c r="C113" s="110"/>
      <c r="D113" s="19"/>
      <c r="E113" s="18"/>
      <c r="F113" s="17"/>
      <c r="G113" s="17"/>
      <c r="H113" s="984" t="s">
        <v>507</v>
      </c>
      <c r="I113" s="985"/>
      <c r="J113" s="998"/>
      <c r="K113" s="998"/>
      <c r="L113" s="998"/>
      <c r="M113" s="999"/>
      <c r="N113" s="42">
        <v>616</v>
      </c>
      <c r="O113" s="41">
        <v>4</v>
      </c>
      <c r="P113" s="40">
        <v>12</v>
      </c>
      <c r="Q113" s="12" t="s">
        <v>91</v>
      </c>
      <c r="R113" s="114" t="s">
        <v>11</v>
      </c>
      <c r="S113" s="115">
        <v>1</v>
      </c>
      <c r="T113" s="114">
        <v>2</v>
      </c>
      <c r="U113" s="116" t="s">
        <v>4</v>
      </c>
      <c r="V113" s="313"/>
      <c r="W113" s="294"/>
      <c r="X113" s="302">
        <f t="shared" ref="X113:Z114" si="14">X114</f>
        <v>72.400000000000006</v>
      </c>
      <c r="Y113" s="302">
        <f t="shared" si="14"/>
        <v>200</v>
      </c>
      <c r="Z113" s="303">
        <f t="shared" si="14"/>
        <v>200</v>
      </c>
      <c r="AA113" s="8"/>
      <c r="AB113" s="3"/>
    </row>
    <row r="114" spans="1:28" ht="29.25" customHeight="1" x14ac:dyDescent="0.2">
      <c r="A114" s="21"/>
      <c r="B114" s="20"/>
      <c r="C114" s="110"/>
      <c r="D114" s="19"/>
      <c r="E114" s="18"/>
      <c r="F114" s="17"/>
      <c r="G114" s="17"/>
      <c r="H114" s="16"/>
      <c r="I114" s="984" t="s">
        <v>508</v>
      </c>
      <c r="J114" s="985"/>
      <c r="K114" s="985"/>
      <c r="L114" s="985"/>
      <c r="M114" s="986"/>
      <c r="N114" s="28">
        <v>616</v>
      </c>
      <c r="O114" s="27">
        <v>4</v>
      </c>
      <c r="P114" s="26">
        <v>12</v>
      </c>
      <c r="Q114" s="12" t="s">
        <v>90</v>
      </c>
      <c r="R114" s="24" t="s">
        <v>11</v>
      </c>
      <c r="S114" s="25">
        <v>1</v>
      </c>
      <c r="T114" s="24">
        <v>2</v>
      </c>
      <c r="U114" s="23">
        <v>90044</v>
      </c>
      <c r="V114" s="301"/>
      <c r="W114" s="294"/>
      <c r="X114" s="302">
        <f t="shared" si="14"/>
        <v>72.400000000000006</v>
      </c>
      <c r="Y114" s="302">
        <f t="shared" si="14"/>
        <v>200</v>
      </c>
      <c r="Z114" s="303">
        <f t="shared" si="14"/>
        <v>200</v>
      </c>
      <c r="AA114" s="8"/>
      <c r="AB114" s="3"/>
    </row>
    <row r="115" spans="1:28" ht="45" customHeight="1" x14ac:dyDescent="0.2">
      <c r="A115" s="21"/>
      <c r="B115" s="20"/>
      <c r="C115" s="110"/>
      <c r="D115" s="38"/>
      <c r="E115" s="37"/>
      <c r="F115" s="36"/>
      <c r="G115" s="36"/>
      <c r="H115" s="36"/>
      <c r="I115" s="35"/>
      <c r="J115" s="982" t="s">
        <v>57</v>
      </c>
      <c r="K115" s="982"/>
      <c r="L115" s="982"/>
      <c r="M115" s="983"/>
      <c r="N115" s="15">
        <v>616</v>
      </c>
      <c r="O115" s="14">
        <v>4</v>
      </c>
      <c r="P115" s="13">
        <v>12</v>
      </c>
      <c r="Q115" s="12" t="s">
        <v>90</v>
      </c>
      <c r="R115" s="10" t="s">
        <v>11</v>
      </c>
      <c r="S115" s="11">
        <v>1</v>
      </c>
      <c r="T115" s="10">
        <v>2</v>
      </c>
      <c r="U115" s="9">
        <v>90044</v>
      </c>
      <c r="V115" s="529">
        <v>240</v>
      </c>
      <c r="W115" s="294"/>
      <c r="X115" s="305">
        <v>72.400000000000006</v>
      </c>
      <c r="Y115" s="305">
        <v>200</v>
      </c>
      <c r="Z115" s="306">
        <v>200</v>
      </c>
      <c r="AA115" s="8"/>
      <c r="AB115" s="3"/>
    </row>
    <row r="116" spans="1:28" ht="29.25" customHeight="1" x14ac:dyDescent="0.2">
      <c r="A116" s="21"/>
      <c r="B116" s="20"/>
      <c r="C116" s="110"/>
      <c r="D116" s="992" t="s">
        <v>88</v>
      </c>
      <c r="E116" s="993"/>
      <c r="F116" s="993"/>
      <c r="G116" s="993"/>
      <c r="H116" s="993"/>
      <c r="I116" s="993"/>
      <c r="J116" s="994"/>
      <c r="K116" s="994"/>
      <c r="L116" s="994"/>
      <c r="M116" s="995"/>
      <c r="N116" s="34">
        <v>616</v>
      </c>
      <c r="O116" s="33">
        <v>5</v>
      </c>
      <c r="P116" s="32" t="s">
        <v>1</v>
      </c>
      <c r="Q116" s="12" t="s">
        <v>1</v>
      </c>
      <c r="R116" s="117" t="s">
        <v>1</v>
      </c>
      <c r="S116" s="118" t="s">
        <v>1</v>
      </c>
      <c r="T116" s="117" t="s">
        <v>1</v>
      </c>
      <c r="U116" s="119" t="s">
        <v>1</v>
      </c>
      <c r="V116" s="316"/>
      <c r="W116" s="294"/>
      <c r="X116" s="317">
        <f>X117+X125+X131</f>
        <v>2386</v>
      </c>
      <c r="Y116" s="317">
        <f>Y117+Y125+Y131</f>
        <v>2612.1000000000004</v>
      </c>
      <c r="Z116" s="318">
        <f>Z117+Z125+Z131</f>
        <v>3152.5</v>
      </c>
      <c r="AA116" s="8"/>
      <c r="AB116" s="3"/>
    </row>
    <row r="117" spans="1:28" ht="23.25" customHeight="1" x14ac:dyDescent="0.2">
      <c r="A117" s="21"/>
      <c r="B117" s="20"/>
      <c r="C117" s="110"/>
      <c r="D117" s="30"/>
      <c r="E117" s="987" t="s">
        <v>87</v>
      </c>
      <c r="F117" s="988"/>
      <c r="G117" s="988"/>
      <c r="H117" s="988"/>
      <c r="I117" s="988"/>
      <c r="J117" s="988"/>
      <c r="K117" s="988"/>
      <c r="L117" s="988"/>
      <c r="M117" s="989"/>
      <c r="N117" s="94">
        <v>616</v>
      </c>
      <c r="O117" s="95">
        <v>5</v>
      </c>
      <c r="P117" s="96">
        <v>1</v>
      </c>
      <c r="Q117" s="92" t="s">
        <v>1</v>
      </c>
      <c r="R117" s="97" t="s">
        <v>1</v>
      </c>
      <c r="S117" s="98" t="s">
        <v>1</v>
      </c>
      <c r="T117" s="97" t="s">
        <v>1</v>
      </c>
      <c r="U117" s="99" t="s">
        <v>1</v>
      </c>
      <c r="V117" s="297"/>
      <c r="W117" s="298"/>
      <c r="X117" s="299">
        <f t="shared" ref="X117:Z120" si="15">X118</f>
        <v>4.5</v>
      </c>
      <c r="Y117" s="299">
        <f t="shared" si="15"/>
        <v>4.9000000000000004</v>
      </c>
      <c r="Z117" s="300">
        <f t="shared" si="15"/>
        <v>5</v>
      </c>
      <c r="AA117" s="8"/>
      <c r="AB117" s="3"/>
    </row>
    <row r="118" spans="1:28" ht="78.75" customHeight="1" x14ac:dyDescent="0.2">
      <c r="A118" s="21"/>
      <c r="B118" s="20"/>
      <c r="C118" s="110"/>
      <c r="D118" s="19"/>
      <c r="E118" s="29"/>
      <c r="F118" s="984" t="s">
        <v>653</v>
      </c>
      <c r="G118" s="985"/>
      <c r="H118" s="985"/>
      <c r="I118" s="985"/>
      <c r="J118" s="985"/>
      <c r="K118" s="985"/>
      <c r="L118" s="985"/>
      <c r="M118" s="986"/>
      <c r="N118" s="28">
        <v>616</v>
      </c>
      <c r="O118" s="27">
        <v>5</v>
      </c>
      <c r="P118" s="26">
        <v>1</v>
      </c>
      <c r="Q118" s="12" t="s">
        <v>19</v>
      </c>
      <c r="R118" s="24" t="s">
        <v>11</v>
      </c>
      <c r="S118" s="25" t="s">
        <v>6</v>
      </c>
      <c r="T118" s="24" t="s">
        <v>5</v>
      </c>
      <c r="U118" s="23" t="s">
        <v>4</v>
      </c>
      <c r="V118" s="301"/>
      <c r="W118" s="294"/>
      <c r="X118" s="302">
        <f t="shared" si="15"/>
        <v>4.5</v>
      </c>
      <c r="Y118" s="302">
        <f t="shared" si="15"/>
        <v>4.9000000000000004</v>
      </c>
      <c r="Z118" s="303">
        <f t="shared" si="15"/>
        <v>5</v>
      </c>
      <c r="AA118" s="8"/>
      <c r="AB118" s="3"/>
    </row>
    <row r="119" spans="1:28" ht="23.25" customHeight="1" x14ac:dyDescent="0.2">
      <c r="A119" s="21"/>
      <c r="B119" s="20"/>
      <c r="C119" s="110"/>
      <c r="D119" s="19"/>
      <c r="E119" s="18"/>
      <c r="F119" s="16"/>
      <c r="G119" s="984" t="s">
        <v>86</v>
      </c>
      <c r="H119" s="985"/>
      <c r="I119" s="985"/>
      <c r="J119" s="985"/>
      <c r="K119" s="985"/>
      <c r="L119" s="985"/>
      <c r="M119" s="986"/>
      <c r="N119" s="28">
        <v>616</v>
      </c>
      <c r="O119" s="27">
        <v>5</v>
      </c>
      <c r="P119" s="26">
        <v>1</v>
      </c>
      <c r="Q119" s="12" t="s">
        <v>85</v>
      </c>
      <c r="R119" s="24" t="s">
        <v>11</v>
      </c>
      <c r="S119" s="25" t="s">
        <v>80</v>
      </c>
      <c r="T119" s="24" t="s">
        <v>5</v>
      </c>
      <c r="U119" s="23" t="s">
        <v>4</v>
      </c>
      <c r="V119" s="301"/>
      <c r="W119" s="294"/>
      <c r="X119" s="302">
        <f>X120+X123</f>
        <v>4.5</v>
      </c>
      <c r="Y119" s="302">
        <f>Y120+Y123</f>
        <v>4.9000000000000004</v>
      </c>
      <c r="Z119" s="303">
        <f>Z120+Z123</f>
        <v>5</v>
      </c>
      <c r="AA119" s="8"/>
      <c r="AB119" s="3"/>
    </row>
    <row r="120" spans="1:28" ht="29.25" customHeight="1" x14ac:dyDescent="0.2">
      <c r="A120" s="21"/>
      <c r="B120" s="20"/>
      <c r="C120" s="110"/>
      <c r="D120" s="19"/>
      <c r="E120" s="18"/>
      <c r="F120" s="17"/>
      <c r="G120" s="16"/>
      <c r="H120" s="984" t="s">
        <v>84</v>
      </c>
      <c r="I120" s="985"/>
      <c r="J120" s="985"/>
      <c r="K120" s="985"/>
      <c r="L120" s="985"/>
      <c r="M120" s="986"/>
      <c r="N120" s="28">
        <v>616</v>
      </c>
      <c r="O120" s="27">
        <v>5</v>
      </c>
      <c r="P120" s="26">
        <v>1</v>
      </c>
      <c r="Q120" s="12" t="s">
        <v>83</v>
      </c>
      <c r="R120" s="24" t="s">
        <v>11</v>
      </c>
      <c r="S120" s="25" t="s">
        <v>80</v>
      </c>
      <c r="T120" s="24" t="s">
        <v>79</v>
      </c>
      <c r="U120" s="23" t="s">
        <v>4</v>
      </c>
      <c r="V120" s="301"/>
      <c r="W120" s="294"/>
      <c r="X120" s="302">
        <f t="shared" si="15"/>
        <v>4.5</v>
      </c>
      <c r="Y120" s="302">
        <f t="shared" si="15"/>
        <v>4.9000000000000004</v>
      </c>
      <c r="Z120" s="303">
        <f t="shared" si="15"/>
        <v>5</v>
      </c>
      <c r="AA120" s="8"/>
      <c r="AB120" s="3"/>
    </row>
    <row r="121" spans="1:28" ht="23.25" customHeight="1" x14ac:dyDescent="0.2">
      <c r="A121" s="21"/>
      <c r="B121" s="20"/>
      <c r="C121" s="110"/>
      <c r="D121" s="19"/>
      <c r="E121" s="18"/>
      <c r="F121" s="17"/>
      <c r="G121" s="17"/>
      <c r="H121" s="16"/>
      <c r="I121" s="984" t="s">
        <v>82</v>
      </c>
      <c r="J121" s="985"/>
      <c r="K121" s="985"/>
      <c r="L121" s="985"/>
      <c r="M121" s="986"/>
      <c r="N121" s="28">
        <v>616</v>
      </c>
      <c r="O121" s="27">
        <v>5</v>
      </c>
      <c r="P121" s="26">
        <v>1</v>
      </c>
      <c r="Q121" s="12" t="s">
        <v>81</v>
      </c>
      <c r="R121" s="24" t="s">
        <v>11</v>
      </c>
      <c r="S121" s="25" t="s">
        <v>80</v>
      </c>
      <c r="T121" s="24" t="s">
        <v>79</v>
      </c>
      <c r="U121" s="23" t="s">
        <v>78</v>
      </c>
      <c r="V121" s="301"/>
      <c r="W121" s="294"/>
      <c r="X121" s="302">
        <f>X122</f>
        <v>4.5</v>
      </c>
      <c r="Y121" s="302">
        <f>Y122</f>
        <v>4.9000000000000004</v>
      </c>
      <c r="Z121" s="303">
        <f>Z122</f>
        <v>5</v>
      </c>
      <c r="AA121" s="8"/>
      <c r="AB121" s="3"/>
    </row>
    <row r="122" spans="1:28" ht="43.5" customHeight="1" x14ac:dyDescent="0.2">
      <c r="A122" s="21"/>
      <c r="B122" s="20"/>
      <c r="C122" s="110"/>
      <c r="D122" s="19"/>
      <c r="E122" s="37"/>
      <c r="F122" s="36"/>
      <c r="G122" s="36"/>
      <c r="H122" s="36"/>
      <c r="I122" s="35"/>
      <c r="J122" s="982" t="s">
        <v>57</v>
      </c>
      <c r="K122" s="982"/>
      <c r="L122" s="982"/>
      <c r="M122" s="983"/>
      <c r="N122" s="15">
        <v>616</v>
      </c>
      <c r="O122" s="14">
        <v>5</v>
      </c>
      <c r="P122" s="13">
        <v>1</v>
      </c>
      <c r="Q122" s="12" t="s">
        <v>81</v>
      </c>
      <c r="R122" s="10" t="s">
        <v>11</v>
      </c>
      <c r="S122" s="11" t="s">
        <v>80</v>
      </c>
      <c r="T122" s="10" t="s">
        <v>79</v>
      </c>
      <c r="U122" s="9" t="s">
        <v>78</v>
      </c>
      <c r="V122" s="304" t="s">
        <v>52</v>
      </c>
      <c r="W122" s="294"/>
      <c r="X122" s="305">
        <v>4.5</v>
      </c>
      <c r="Y122" s="305">
        <v>4.9000000000000004</v>
      </c>
      <c r="Z122" s="306">
        <v>5</v>
      </c>
      <c r="AA122" s="8"/>
      <c r="AB122" s="3"/>
    </row>
    <row r="123" spans="1:28" ht="36" customHeight="1" x14ac:dyDescent="0.2">
      <c r="A123" s="21"/>
      <c r="B123" s="20"/>
      <c r="C123" s="110"/>
      <c r="D123" s="19"/>
      <c r="E123" s="37"/>
      <c r="F123" s="743"/>
      <c r="G123" s="743"/>
      <c r="H123" s="743"/>
      <c r="I123" s="744"/>
      <c r="J123" s="85"/>
      <c r="K123" s="85"/>
      <c r="L123" s="85"/>
      <c r="M123" s="745" t="s">
        <v>597</v>
      </c>
      <c r="N123" s="748">
        <v>616</v>
      </c>
      <c r="O123" s="13">
        <v>5</v>
      </c>
      <c r="P123" s="13">
        <v>1</v>
      </c>
      <c r="Q123" s="12"/>
      <c r="R123" s="747">
        <v>85</v>
      </c>
      <c r="S123" s="11">
        <v>4</v>
      </c>
      <c r="T123" s="747">
        <v>2</v>
      </c>
      <c r="U123" s="536" t="s">
        <v>598</v>
      </c>
      <c r="V123" s="530"/>
      <c r="W123" s="294"/>
      <c r="X123" s="302">
        <f>X124</f>
        <v>0</v>
      </c>
      <c r="Y123" s="302">
        <f>Y124</f>
        <v>0</v>
      </c>
      <c r="Z123" s="303">
        <f>Z124</f>
        <v>0</v>
      </c>
      <c r="AA123" s="8"/>
      <c r="AB123" s="3"/>
    </row>
    <row r="124" spans="1:28" ht="43.5" customHeight="1" x14ac:dyDescent="0.2">
      <c r="A124" s="21"/>
      <c r="B124" s="20"/>
      <c r="C124" s="110"/>
      <c r="D124" s="19"/>
      <c r="E124" s="37"/>
      <c r="F124" s="743"/>
      <c r="G124" s="743"/>
      <c r="H124" s="743"/>
      <c r="I124" s="744"/>
      <c r="J124" s="85"/>
      <c r="K124" s="85"/>
      <c r="L124" s="85"/>
      <c r="M124" s="745" t="s">
        <v>57</v>
      </c>
      <c r="N124" s="748">
        <v>616</v>
      </c>
      <c r="O124" s="13">
        <v>5</v>
      </c>
      <c r="P124" s="13">
        <v>1</v>
      </c>
      <c r="Q124" s="12"/>
      <c r="R124" s="747">
        <v>85</v>
      </c>
      <c r="S124" s="11">
        <v>4</v>
      </c>
      <c r="T124" s="747">
        <v>2</v>
      </c>
      <c r="U124" s="536" t="s">
        <v>599</v>
      </c>
      <c r="V124" s="712" t="s">
        <v>600</v>
      </c>
      <c r="W124" s="294"/>
      <c r="X124" s="311"/>
      <c r="Y124" s="311"/>
      <c r="Z124" s="312"/>
      <c r="AA124" s="8"/>
      <c r="AB124" s="3"/>
    </row>
    <row r="125" spans="1:28" ht="23.25" customHeight="1" x14ac:dyDescent="0.2">
      <c r="A125" s="21"/>
      <c r="B125" s="20"/>
      <c r="C125" s="110"/>
      <c r="D125" s="19"/>
      <c r="E125" s="987" t="s">
        <v>77</v>
      </c>
      <c r="F125" s="988"/>
      <c r="G125" s="988"/>
      <c r="H125" s="988"/>
      <c r="I125" s="988"/>
      <c r="J125" s="990"/>
      <c r="K125" s="990"/>
      <c r="L125" s="990"/>
      <c r="M125" s="991"/>
      <c r="N125" s="89">
        <v>616</v>
      </c>
      <c r="O125" s="90">
        <v>5</v>
      </c>
      <c r="P125" s="91">
        <v>2</v>
      </c>
      <c r="Q125" s="92" t="s">
        <v>1</v>
      </c>
      <c r="R125" s="111" t="s">
        <v>1</v>
      </c>
      <c r="S125" s="112" t="s">
        <v>1</v>
      </c>
      <c r="T125" s="111" t="s">
        <v>1</v>
      </c>
      <c r="U125" s="113" t="s">
        <v>1</v>
      </c>
      <c r="V125" s="307"/>
      <c r="W125" s="298"/>
      <c r="X125" s="299">
        <f t="shared" ref="X125:Z128" si="16">X126</f>
        <v>1350.7</v>
      </c>
      <c r="Y125" s="299">
        <f t="shared" si="16"/>
        <v>1351</v>
      </c>
      <c r="Z125" s="300">
        <f t="shared" si="16"/>
        <v>1351</v>
      </c>
      <c r="AA125" s="8"/>
      <c r="AB125" s="3"/>
    </row>
    <row r="126" spans="1:28" ht="79.5" customHeight="1" x14ac:dyDescent="0.2">
      <c r="A126" s="21"/>
      <c r="B126" s="20"/>
      <c r="C126" s="110"/>
      <c r="D126" s="19"/>
      <c r="E126" s="29"/>
      <c r="F126" s="984" t="s">
        <v>653</v>
      </c>
      <c r="G126" s="985"/>
      <c r="H126" s="985"/>
      <c r="I126" s="985"/>
      <c r="J126" s="985"/>
      <c r="K126" s="985"/>
      <c r="L126" s="985"/>
      <c r="M126" s="986"/>
      <c r="N126" s="28">
        <v>616</v>
      </c>
      <c r="O126" s="27">
        <v>5</v>
      </c>
      <c r="P126" s="26">
        <v>2</v>
      </c>
      <c r="Q126" s="12" t="s">
        <v>19</v>
      </c>
      <c r="R126" s="24" t="s">
        <v>11</v>
      </c>
      <c r="S126" s="25" t="s">
        <v>6</v>
      </c>
      <c r="T126" s="24" t="s">
        <v>5</v>
      </c>
      <c r="U126" s="23" t="s">
        <v>4</v>
      </c>
      <c r="V126" s="301"/>
      <c r="W126" s="294"/>
      <c r="X126" s="302">
        <f t="shared" si="16"/>
        <v>1350.7</v>
      </c>
      <c r="Y126" s="302">
        <f t="shared" si="16"/>
        <v>1351</v>
      </c>
      <c r="Z126" s="303">
        <f t="shared" si="16"/>
        <v>1351</v>
      </c>
      <c r="AA126" s="8"/>
      <c r="AB126" s="3"/>
    </row>
    <row r="127" spans="1:28" ht="43.5" customHeight="1" x14ac:dyDescent="0.2">
      <c r="A127" s="21"/>
      <c r="B127" s="20"/>
      <c r="C127" s="110"/>
      <c r="D127" s="19"/>
      <c r="E127" s="18"/>
      <c r="F127" s="16"/>
      <c r="G127" s="984" t="s">
        <v>76</v>
      </c>
      <c r="H127" s="985"/>
      <c r="I127" s="985"/>
      <c r="J127" s="985"/>
      <c r="K127" s="985"/>
      <c r="L127" s="985"/>
      <c r="M127" s="986"/>
      <c r="N127" s="28">
        <v>616</v>
      </c>
      <c r="O127" s="27">
        <v>5</v>
      </c>
      <c r="P127" s="26">
        <v>2</v>
      </c>
      <c r="Q127" s="12" t="s">
        <v>75</v>
      </c>
      <c r="R127" s="24" t="s">
        <v>11</v>
      </c>
      <c r="S127" s="25" t="s">
        <v>70</v>
      </c>
      <c r="T127" s="24" t="s">
        <v>5</v>
      </c>
      <c r="U127" s="23" t="s">
        <v>4</v>
      </c>
      <c r="V127" s="301"/>
      <c r="W127" s="294"/>
      <c r="X127" s="302">
        <f t="shared" si="16"/>
        <v>1350.7</v>
      </c>
      <c r="Y127" s="302">
        <f t="shared" si="16"/>
        <v>1351</v>
      </c>
      <c r="Z127" s="303">
        <f t="shared" si="16"/>
        <v>1351</v>
      </c>
      <c r="AA127" s="8"/>
      <c r="AB127" s="3"/>
    </row>
    <row r="128" spans="1:28" ht="29.25" customHeight="1" x14ac:dyDescent="0.2">
      <c r="A128" s="21"/>
      <c r="B128" s="20"/>
      <c r="C128" s="110"/>
      <c r="D128" s="19"/>
      <c r="E128" s="18"/>
      <c r="F128" s="17"/>
      <c r="G128" s="16"/>
      <c r="H128" s="984" t="s">
        <v>74</v>
      </c>
      <c r="I128" s="985"/>
      <c r="J128" s="985"/>
      <c r="K128" s="985"/>
      <c r="L128" s="985"/>
      <c r="M128" s="986"/>
      <c r="N128" s="28">
        <v>616</v>
      </c>
      <c r="O128" s="27">
        <v>5</v>
      </c>
      <c r="P128" s="26">
        <v>2</v>
      </c>
      <c r="Q128" s="12" t="s">
        <v>73</v>
      </c>
      <c r="R128" s="24" t="s">
        <v>11</v>
      </c>
      <c r="S128" s="25" t="s">
        <v>70</v>
      </c>
      <c r="T128" s="24" t="s">
        <v>54</v>
      </c>
      <c r="U128" s="23" t="s">
        <v>4</v>
      </c>
      <c r="V128" s="301"/>
      <c r="W128" s="294"/>
      <c r="X128" s="302">
        <f t="shared" si="16"/>
        <v>1350.7</v>
      </c>
      <c r="Y128" s="302">
        <f t="shared" si="16"/>
        <v>1351</v>
      </c>
      <c r="Z128" s="303">
        <f t="shared" si="16"/>
        <v>1351</v>
      </c>
      <c r="AA128" s="8"/>
      <c r="AB128" s="3"/>
    </row>
    <row r="129" spans="1:28" ht="29.25" customHeight="1" x14ac:dyDescent="0.2">
      <c r="A129" s="21"/>
      <c r="B129" s="20"/>
      <c r="C129" s="110"/>
      <c r="D129" s="19"/>
      <c r="E129" s="18"/>
      <c r="F129" s="17"/>
      <c r="G129" s="17"/>
      <c r="H129" s="16"/>
      <c r="I129" s="984" t="s">
        <v>72</v>
      </c>
      <c r="J129" s="985"/>
      <c r="K129" s="985"/>
      <c r="L129" s="985"/>
      <c r="M129" s="986"/>
      <c r="N129" s="28">
        <v>616</v>
      </c>
      <c r="O129" s="27">
        <v>5</v>
      </c>
      <c r="P129" s="26">
        <v>2</v>
      </c>
      <c r="Q129" s="12" t="s">
        <v>71</v>
      </c>
      <c r="R129" s="24" t="s">
        <v>11</v>
      </c>
      <c r="S129" s="25" t="s">
        <v>70</v>
      </c>
      <c r="T129" s="24" t="s">
        <v>54</v>
      </c>
      <c r="U129" s="23" t="s">
        <v>69</v>
      </c>
      <c r="V129" s="301"/>
      <c r="W129" s="294"/>
      <c r="X129" s="302">
        <f>X130</f>
        <v>1350.7</v>
      </c>
      <c r="Y129" s="302">
        <f>Y130</f>
        <v>1351</v>
      </c>
      <c r="Z129" s="303">
        <f>Z130</f>
        <v>1351</v>
      </c>
      <c r="AA129" s="8"/>
      <c r="AB129" s="3"/>
    </row>
    <row r="130" spans="1:28" ht="43.5" customHeight="1" x14ac:dyDescent="0.2">
      <c r="A130" s="21"/>
      <c r="B130" s="20"/>
      <c r="C130" s="110"/>
      <c r="D130" s="19"/>
      <c r="E130" s="37"/>
      <c r="F130" s="36"/>
      <c r="G130" s="36"/>
      <c r="H130" s="36"/>
      <c r="I130" s="35"/>
      <c r="J130" s="982" t="s">
        <v>57</v>
      </c>
      <c r="K130" s="982"/>
      <c r="L130" s="982"/>
      <c r="M130" s="983"/>
      <c r="N130" s="15">
        <v>616</v>
      </c>
      <c r="O130" s="14">
        <v>5</v>
      </c>
      <c r="P130" s="13">
        <v>2</v>
      </c>
      <c r="Q130" s="12" t="s">
        <v>71</v>
      </c>
      <c r="R130" s="10" t="s">
        <v>11</v>
      </c>
      <c r="S130" s="11" t="s">
        <v>70</v>
      </c>
      <c r="T130" s="10" t="s">
        <v>54</v>
      </c>
      <c r="U130" s="9" t="s">
        <v>69</v>
      </c>
      <c r="V130" s="304" t="s">
        <v>52</v>
      </c>
      <c r="W130" s="294"/>
      <c r="X130" s="305">
        <v>1350.7</v>
      </c>
      <c r="Y130" s="305">
        <v>1351</v>
      </c>
      <c r="Z130" s="306">
        <v>1351</v>
      </c>
      <c r="AA130" s="8"/>
      <c r="AB130" s="3"/>
    </row>
    <row r="131" spans="1:28" ht="23.25" customHeight="1" x14ac:dyDescent="0.2">
      <c r="A131" s="21"/>
      <c r="B131" s="20"/>
      <c r="C131" s="110"/>
      <c r="D131" s="19"/>
      <c r="E131" s="987" t="s">
        <v>68</v>
      </c>
      <c r="F131" s="988"/>
      <c r="G131" s="988"/>
      <c r="H131" s="988"/>
      <c r="I131" s="988"/>
      <c r="J131" s="990"/>
      <c r="K131" s="990"/>
      <c r="L131" s="990"/>
      <c r="M131" s="991"/>
      <c r="N131" s="89">
        <v>616</v>
      </c>
      <c r="O131" s="90">
        <v>5</v>
      </c>
      <c r="P131" s="91">
        <v>3</v>
      </c>
      <c r="Q131" s="92" t="s">
        <v>1</v>
      </c>
      <c r="R131" s="111" t="s">
        <v>1</v>
      </c>
      <c r="S131" s="112" t="s">
        <v>1</v>
      </c>
      <c r="T131" s="111" t="s">
        <v>1</v>
      </c>
      <c r="U131" s="113" t="s">
        <v>1</v>
      </c>
      <c r="V131" s="307"/>
      <c r="W131" s="298"/>
      <c r="X131" s="308">
        <f t="shared" ref="X131:Z132" si="17">X132</f>
        <v>1030.8000000000002</v>
      </c>
      <c r="Y131" s="308">
        <f t="shared" si="17"/>
        <v>1256.2</v>
      </c>
      <c r="Z131" s="309">
        <f t="shared" si="17"/>
        <v>1796.5</v>
      </c>
      <c r="AA131" s="8"/>
      <c r="AB131" s="3"/>
    </row>
    <row r="132" spans="1:28" ht="90" customHeight="1" x14ac:dyDescent="0.2">
      <c r="A132" s="21"/>
      <c r="B132" s="20"/>
      <c r="C132" s="110"/>
      <c r="D132" s="19"/>
      <c r="E132" s="29"/>
      <c r="F132" s="984" t="s">
        <v>653</v>
      </c>
      <c r="G132" s="985"/>
      <c r="H132" s="985"/>
      <c r="I132" s="985"/>
      <c r="J132" s="985"/>
      <c r="K132" s="985"/>
      <c r="L132" s="985"/>
      <c r="M132" s="986"/>
      <c r="N132" s="28">
        <v>616</v>
      </c>
      <c r="O132" s="27">
        <v>5</v>
      </c>
      <c r="P132" s="26">
        <v>3</v>
      </c>
      <c r="Q132" s="12" t="s">
        <v>19</v>
      </c>
      <c r="R132" s="24" t="s">
        <v>11</v>
      </c>
      <c r="S132" s="25" t="s">
        <v>6</v>
      </c>
      <c r="T132" s="24" t="s">
        <v>5</v>
      </c>
      <c r="U132" s="23" t="s">
        <v>4</v>
      </c>
      <c r="V132" s="301"/>
      <c r="W132" s="294"/>
      <c r="X132" s="302">
        <f t="shared" si="17"/>
        <v>1030.8000000000002</v>
      </c>
      <c r="Y132" s="302">
        <f t="shared" si="17"/>
        <v>1256.2</v>
      </c>
      <c r="Z132" s="303">
        <f t="shared" si="17"/>
        <v>1796.5</v>
      </c>
      <c r="AA132" s="8"/>
      <c r="AB132" s="3"/>
    </row>
    <row r="133" spans="1:28" ht="29.25" customHeight="1" x14ac:dyDescent="0.2">
      <c r="A133" s="21"/>
      <c r="B133" s="20"/>
      <c r="C133" s="110"/>
      <c r="D133" s="19"/>
      <c r="E133" s="18"/>
      <c r="F133" s="16"/>
      <c r="G133" s="984" t="s">
        <v>67</v>
      </c>
      <c r="H133" s="985"/>
      <c r="I133" s="985"/>
      <c r="J133" s="985"/>
      <c r="K133" s="985"/>
      <c r="L133" s="985"/>
      <c r="M133" s="986"/>
      <c r="N133" s="28">
        <v>616</v>
      </c>
      <c r="O133" s="27">
        <v>5</v>
      </c>
      <c r="P133" s="26">
        <v>3</v>
      </c>
      <c r="Q133" s="12" t="s">
        <v>66</v>
      </c>
      <c r="R133" s="24" t="s">
        <v>11</v>
      </c>
      <c r="S133" s="25" t="s">
        <v>55</v>
      </c>
      <c r="T133" s="24" t="s">
        <v>5</v>
      </c>
      <c r="U133" s="23" t="s">
        <v>4</v>
      </c>
      <c r="V133" s="301"/>
      <c r="W133" s="294"/>
      <c r="X133" s="302">
        <f>X134+X137</f>
        <v>1030.8000000000002</v>
      </c>
      <c r="Y133" s="302">
        <f>Y134+Y137</f>
        <v>1256.2</v>
      </c>
      <c r="Z133" s="303">
        <f>Z134+Z137</f>
        <v>1796.5</v>
      </c>
      <c r="AA133" s="8"/>
      <c r="AB133" s="3"/>
    </row>
    <row r="134" spans="1:28" ht="29.25" customHeight="1" x14ac:dyDescent="0.2">
      <c r="A134" s="21"/>
      <c r="B134" s="20"/>
      <c r="C134" s="110"/>
      <c r="D134" s="19"/>
      <c r="E134" s="18"/>
      <c r="F134" s="17"/>
      <c r="G134" s="16"/>
      <c r="H134" s="984" t="s">
        <v>65</v>
      </c>
      <c r="I134" s="985"/>
      <c r="J134" s="985"/>
      <c r="K134" s="985"/>
      <c r="L134" s="985"/>
      <c r="M134" s="986"/>
      <c r="N134" s="28">
        <v>616</v>
      </c>
      <c r="O134" s="27">
        <v>5</v>
      </c>
      <c r="P134" s="26">
        <v>3</v>
      </c>
      <c r="Q134" s="12" t="s">
        <v>64</v>
      </c>
      <c r="R134" s="24" t="s">
        <v>11</v>
      </c>
      <c r="S134" s="25" t="s">
        <v>55</v>
      </c>
      <c r="T134" s="24" t="s">
        <v>9</v>
      </c>
      <c r="U134" s="23" t="s">
        <v>4</v>
      </c>
      <c r="V134" s="301"/>
      <c r="W134" s="294"/>
      <c r="X134" s="302">
        <f t="shared" ref="X134:Z135" si="18">X135</f>
        <v>302.10000000000002</v>
      </c>
      <c r="Y134" s="302">
        <f t="shared" si="18"/>
        <v>527.5</v>
      </c>
      <c r="Z134" s="303">
        <f t="shared" si="18"/>
        <v>1067.8</v>
      </c>
      <c r="AA134" s="8"/>
      <c r="AB134" s="3"/>
    </row>
    <row r="135" spans="1:28" ht="23.25" customHeight="1" x14ac:dyDescent="0.2">
      <c r="A135" s="21"/>
      <c r="B135" s="20"/>
      <c r="C135" s="110"/>
      <c r="D135" s="19"/>
      <c r="E135" s="18"/>
      <c r="F135" s="17"/>
      <c r="G135" s="17"/>
      <c r="H135" s="16"/>
      <c r="I135" s="984" t="s">
        <v>63</v>
      </c>
      <c r="J135" s="985"/>
      <c r="K135" s="985"/>
      <c r="L135" s="985"/>
      <c r="M135" s="986"/>
      <c r="N135" s="28">
        <v>616</v>
      </c>
      <c r="O135" s="27">
        <v>5</v>
      </c>
      <c r="P135" s="26">
        <v>3</v>
      </c>
      <c r="Q135" s="12" t="s">
        <v>62</v>
      </c>
      <c r="R135" s="24" t="s">
        <v>11</v>
      </c>
      <c r="S135" s="25" t="s">
        <v>55</v>
      </c>
      <c r="T135" s="24" t="s">
        <v>9</v>
      </c>
      <c r="U135" s="23" t="s">
        <v>61</v>
      </c>
      <c r="V135" s="301"/>
      <c r="W135" s="294"/>
      <c r="X135" s="302">
        <f t="shared" si="18"/>
        <v>302.10000000000002</v>
      </c>
      <c r="Y135" s="302">
        <f t="shared" si="18"/>
        <v>527.5</v>
      </c>
      <c r="Z135" s="303">
        <f>Z136</f>
        <v>1067.8</v>
      </c>
      <c r="AA135" s="8"/>
      <c r="AB135" s="3"/>
    </row>
    <row r="136" spans="1:28" ht="43.5" customHeight="1" x14ac:dyDescent="0.2">
      <c r="A136" s="21"/>
      <c r="B136" s="20"/>
      <c r="C136" s="110"/>
      <c r="D136" s="19"/>
      <c r="E136" s="18"/>
      <c r="F136" s="17"/>
      <c r="G136" s="17"/>
      <c r="H136" s="36"/>
      <c r="I136" s="35"/>
      <c r="J136" s="982" t="s">
        <v>57</v>
      </c>
      <c r="K136" s="982"/>
      <c r="L136" s="982"/>
      <c r="M136" s="983"/>
      <c r="N136" s="15">
        <v>616</v>
      </c>
      <c r="O136" s="14">
        <v>5</v>
      </c>
      <c r="P136" s="13">
        <v>3</v>
      </c>
      <c r="Q136" s="12" t="s">
        <v>62</v>
      </c>
      <c r="R136" s="10" t="s">
        <v>11</v>
      </c>
      <c r="S136" s="11" t="s">
        <v>55</v>
      </c>
      <c r="T136" s="10" t="s">
        <v>9</v>
      </c>
      <c r="U136" s="9" t="s">
        <v>61</v>
      </c>
      <c r="V136" s="304" t="s">
        <v>52</v>
      </c>
      <c r="W136" s="294"/>
      <c r="X136" s="305">
        <v>302.10000000000002</v>
      </c>
      <c r="Y136" s="305">
        <v>527.5</v>
      </c>
      <c r="Z136" s="306">
        <v>1067.8</v>
      </c>
      <c r="AA136" s="8"/>
      <c r="AB136" s="3"/>
    </row>
    <row r="137" spans="1:28" ht="23.25" customHeight="1" x14ac:dyDescent="0.2">
      <c r="A137" s="21"/>
      <c r="B137" s="20"/>
      <c r="C137" s="110"/>
      <c r="D137" s="19"/>
      <c r="E137" s="18"/>
      <c r="F137" s="17"/>
      <c r="G137" s="17"/>
      <c r="H137" s="984" t="s">
        <v>60</v>
      </c>
      <c r="I137" s="985"/>
      <c r="J137" s="998"/>
      <c r="K137" s="998"/>
      <c r="L137" s="998"/>
      <c r="M137" s="999"/>
      <c r="N137" s="42">
        <v>616</v>
      </c>
      <c r="O137" s="41">
        <v>5</v>
      </c>
      <c r="P137" s="40">
        <v>3</v>
      </c>
      <c r="Q137" s="12" t="s">
        <v>59</v>
      </c>
      <c r="R137" s="114" t="s">
        <v>11</v>
      </c>
      <c r="S137" s="115" t="s">
        <v>55</v>
      </c>
      <c r="T137" s="114" t="s">
        <v>54</v>
      </c>
      <c r="U137" s="116" t="s">
        <v>4</v>
      </c>
      <c r="V137" s="313"/>
      <c r="W137" s="294"/>
      <c r="X137" s="314">
        <f t="shared" ref="X137:Z138" si="19">X138</f>
        <v>728.7</v>
      </c>
      <c r="Y137" s="314">
        <f>Y138</f>
        <v>728.7</v>
      </c>
      <c r="Z137" s="315">
        <f t="shared" si="19"/>
        <v>728.7</v>
      </c>
      <c r="AA137" s="8"/>
      <c r="AB137" s="3"/>
    </row>
    <row r="138" spans="1:28" ht="23.25" customHeight="1" x14ac:dyDescent="0.2">
      <c r="A138" s="21"/>
      <c r="B138" s="20"/>
      <c r="C138" s="110"/>
      <c r="D138" s="19"/>
      <c r="E138" s="18"/>
      <c r="F138" s="17"/>
      <c r="G138" s="17"/>
      <c r="H138" s="16"/>
      <c r="I138" s="984" t="s">
        <v>58</v>
      </c>
      <c r="J138" s="985"/>
      <c r="K138" s="985"/>
      <c r="L138" s="985"/>
      <c r="M138" s="986"/>
      <c r="N138" s="28">
        <v>616</v>
      </c>
      <c r="O138" s="27">
        <v>5</v>
      </c>
      <c r="P138" s="26">
        <v>3</v>
      </c>
      <c r="Q138" s="12" t="s">
        <v>56</v>
      </c>
      <c r="R138" s="24" t="s">
        <v>11</v>
      </c>
      <c r="S138" s="25" t="s">
        <v>55</v>
      </c>
      <c r="T138" s="24" t="s">
        <v>54</v>
      </c>
      <c r="U138" s="23" t="s">
        <v>53</v>
      </c>
      <c r="V138" s="301"/>
      <c r="W138" s="294"/>
      <c r="X138" s="302">
        <f>X139</f>
        <v>728.7</v>
      </c>
      <c r="Y138" s="302">
        <f t="shared" si="19"/>
        <v>728.7</v>
      </c>
      <c r="Z138" s="303">
        <f t="shared" si="19"/>
        <v>728.7</v>
      </c>
      <c r="AA138" s="8"/>
      <c r="AB138" s="3"/>
    </row>
    <row r="139" spans="1:28" ht="43.5" customHeight="1" x14ac:dyDescent="0.2">
      <c r="A139" s="21"/>
      <c r="B139" s="20"/>
      <c r="C139" s="110"/>
      <c r="D139" s="38"/>
      <c r="E139" s="37"/>
      <c r="F139" s="36"/>
      <c r="G139" s="36"/>
      <c r="H139" s="36"/>
      <c r="I139" s="35"/>
      <c r="J139" s="982" t="s">
        <v>57</v>
      </c>
      <c r="K139" s="982"/>
      <c r="L139" s="982"/>
      <c r="M139" s="983"/>
      <c r="N139" s="15">
        <v>616</v>
      </c>
      <c r="O139" s="14">
        <v>5</v>
      </c>
      <c r="P139" s="13">
        <v>3</v>
      </c>
      <c r="Q139" s="12" t="s">
        <v>56</v>
      </c>
      <c r="R139" s="10" t="s">
        <v>11</v>
      </c>
      <c r="S139" s="11" t="s">
        <v>55</v>
      </c>
      <c r="T139" s="10" t="s">
        <v>54</v>
      </c>
      <c r="U139" s="9" t="s">
        <v>53</v>
      </c>
      <c r="V139" s="304" t="s">
        <v>52</v>
      </c>
      <c r="W139" s="294"/>
      <c r="X139" s="305">
        <v>728.7</v>
      </c>
      <c r="Y139" s="305">
        <v>728.7</v>
      </c>
      <c r="Z139" s="306">
        <v>728.7</v>
      </c>
      <c r="AA139" s="8"/>
      <c r="AB139" s="3"/>
    </row>
    <row r="140" spans="1:28" ht="23.25" customHeight="1" x14ac:dyDescent="0.2">
      <c r="A140" s="21"/>
      <c r="B140" s="20"/>
      <c r="C140" s="110"/>
      <c r="D140" s="992" t="s">
        <v>51</v>
      </c>
      <c r="E140" s="993"/>
      <c r="F140" s="993"/>
      <c r="G140" s="993"/>
      <c r="H140" s="993"/>
      <c r="I140" s="993"/>
      <c r="J140" s="994"/>
      <c r="K140" s="994"/>
      <c r="L140" s="994"/>
      <c r="M140" s="995"/>
      <c r="N140" s="34">
        <v>616</v>
      </c>
      <c r="O140" s="33">
        <v>8</v>
      </c>
      <c r="P140" s="32" t="s">
        <v>1</v>
      </c>
      <c r="Q140" s="12" t="s">
        <v>1</v>
      </c>
      <c r="R140" s="117" t="s">
        <v>1</v>
      </c>
      <c r="S140" s="118" t="s">
        <v>1</v>
      </c>
      <c r="T140" s="117" t="s">
        <v>1</v>
      </c>
      <c r="U140" s="119" t="s">
        <v>1</v>
      </c>
      <c r="V140" s="316"/>
      <c r="W140" s="294"/>
      <c r="X140" s="317">
        <f>X141</f>
        <v>3534.5</v>
      </c>
      <c r="Y140" s="317">
        <f>Y141</f>
        <v>3205.5</v>
      </c>
      <c r="Z140" s="318">
        <f>Z141</f>
        <v>3208</v>
      </c>
      <c r="AA140" s="8"/>
      <c r="AB140" s="3"/>
    </row>
    <row r="141" spans="1:28" ht="23.25" customHeight="1" x14ac:dyDescent="0.2">
      <c r="A141" s="21"/>
      <c r="B141" s="20"/>
      <c r="C141" s="110"/>
      <c r="D141" s="30"/>
      <c r="E141" s="987" t="s">
        <v>50</v>
      </c>
      <c r="F141" s="988"/>
      <c r="G141" s="988"/>
      <c r="H141" s="988"/>
      <c r="I141" s="988"/>
      <c r="J141" s="988"/>
      <c r="K141" s="988"/>
      <c r="L141" s="988"/>
      <c r="M141" s="989"/>
      <c r="N141" s="94">
        <v>616</v>
      </c>
      <c r="O141" s="95">
        <v>8</v>
      </c>
      <c r="P141" s="96">
        <v>1</v>
      </c>
      <c r="Q141" s="92" t="s">
        <v>1</v>
      </c>
      <c r="R141" s="97" t="s">
        <v>1</v>
      </c>
      <c r="S141" s="98" t="s">
        <v>1</v>
      </c>
      <c r="T141" s="97" t="s">
        <v>1</v>
      </c>
      <c r="U141" s="99" t="s">
        <v>1</v>
      </c>
      <c r="V141" s="297"/>
      <c r="W141" s="298"/>
      <c r="X141" s="299">
        <f t="shared" ref="X141:Z144" si="20">X142</f>
        <v>3534.5</v>
      </c>
      <c r="Y141" s="299">
        <f t="shared" si="20"/>
        <v>3205.5</v>
      </c>
      <c r="Z141" s="300">
        <f t="shared" si="20"/>
        <v>3208</v>
      </c>
      <c r="AA141" s="8"/>
      <c r="AB141" s="3"/>
    </row>
    <row r="142" spans="1:28" ht="29.25" customHeight="1" x14ac:dyDescent="0.2">
      <c r="A142" s="21"/>
      <c r="B142" s="20"/>
      <c r="C142" s="110"/>
      <c r="D142" s="19"/>
      <c r="E142" s="29"/>
      <c r="F142" s="984" t="s">
        <v>532</v>
      </c>
      <c r="G142" s="985"/>
      <c r="H142" s="985"/>
      <c r="I142" s="985"/>
      <c r="J142" s="985"/>
      <c r="K142" s="985"/>
      <c r="L142" s="985"/>
      <c r="M142" s="986"/>
      <c r="N142" s="28">
        <v>616</v>
      </c>
      <c r="O142" s="27">
        <v>8</v>
      </c>
      <c r="P142" s="26">
        <v>1</v>
      </c>
      <c r="Q142" s="12" t="s">
        <v>49</v>
      </c>
      <c r="R142" s="24" t="s">
        <v>33</v>
      </c>
      <c r="S142" s="25" t="s">
        <v>6</v>
      </c>
      <c r="T142" s="24" t="s">
        <v>5</v>
      </c>
      <c r="U142" s="23" t="s">
        <v>4</v>
      </c>
      <c r="V142" s="301"/>
      <c r="W142" s="294"/>
      <c r="X142" s="302">
        <f>X143+X147</f>
        <v>3534.5</v>
      </c>
      <c r="Y142" s="302">
        <f>Y143+Y147</f>
        <v>3205.5</v>
      </c>
      <c r="Z142" s="303">
        <f>Z143+Z147</f>
        <v>3208</v>
      </c>
      <c r="AA142" s="8"/>
      <c r="AB142" s="3"/>
    </row>
    <row r="143" spans="1:28" ht="23.25" customHeight="1" x14ac:dyDescent="0.2">
      <c r="A143" s="21"/>
      <c r="B143" s="20"/>
      <c r="C143" s="110"/>
      <c r="D143" s="19"/>
      <c r="E143" s="18"/>
      <c r="F143" s="16"/>
      <c r="G143" s="984" t="s">
        <v>48</v>
      </c>
      <c r="H143" s="985"/>
      <c r="I143" s="985"/>
      <c r="J143" s="985"/>
      <c r="K143" s="985"/>
      <c r="L143" s="985"/>
      <c r="M143" s="986"/>
      <c r="N143" s="28">
        <v>616</v>
      </c>
      <c r="O143" s="27">
        <v>8</v>
      </c>
      <c r="P143" s="26">
        <v>1</v>
      </c>
      <c r="Q143" s="12" t="s">
        <v>47</v>
      </c>
      <c r="R143" s="24" t="s">
        <v>33</v>
      </c>
      <c r="S143" s="25" t="s">
        <v>42</v>
      </c>
      <c r="T143" s="24" t="s">
        <v>5</v>
      </c>
      <c r="U143" s="23" t="s">
        <v>4</v>
      </c>
      <c r="V143" s="301"/>
      <c r="W143" s="294"/>
      <c r="X143" s="302">
        <f t="shared" si="20"/>
        <v>0</v>
      </c>
      <c r="Y143" s="302"/>
      <c r="Z143" s="303">
        <f t="shared" si="20"/>
        <v>0</v>
      </c>
      <c r="AA143" s="8"/>
      <c r="AB143" s="3"/>
    </row>
    <row r="144" spans="1:28" ht="29.25" customHeight="1" x14ac:dyDescent="0.2">
      <c r="A144" s="21"/>
      <c r="B144" s="20"/>
      <c r="C144" s="110"/>
      <c r="D144" s="19"/>
      <c r="E144" s="18"/>
      <c r="F144" s="17"/>
      <c r="G144" s="16"/>
      <c r="H144" s="984" t="s">
        <v>46</v>
      </c>
      <c r="I144" s="985"/>
      <c r="J144" s="985"/>
      <c r="K144" s="985"/>
      <c r="L144" s="985"/>
      <c r="M144" s="986"/>
      <c r="N144" s="28">
        <v>616</v>
      </c>
      <c r="O144" s="27">
        <v>8</v>
      </c>
      <c r="P144" s="26">
        <v>1</v>
      </c>
      <c r="Q144" s="12" t="s">
        <v>45</v>
      </c>
      <c r="R144" s="24" t="s">
        <v>33</v>
      </c>
      <c r="S144" s="25" t="s">
        <v>42</v>
      </c>
      <c r="T144" s="24" t="s">
        <v>9</v>
      </c>
      <c r="U144" s="23" t="s">
        <v>4</v>
      </c>
      <c r="V144" s="301"/>
      <c r="W144" s="294"/>
      <c r="X144" s="302">
        <f t="shared" si="20"/>
        <v>0</v>
      </c>
      <c r="Y144" s="302">
        <f t="shared" si="20"/>
        <v>0</v>
      </c>
      <c r="Z144" s="303">
        <f t="shared" si="20"/>
        <v>0</v>
      </c>
      <c r="AA144" s="8"/>
      <c r="AB144" s="3"/>
    </row>
    <row r="145" spans="1:28" ht="23.25" customHeight="1" x14ac:dyDescent="0.2">
      <c r="A145" s="21"/>
      <c r="B145" s="20"/>
      <c r="C145" s="110"/>
      <c r="D145" s="19"/>
      <c r="E145" s="18"/>
      <c r="F145" s="17"/>
      <c r="G145" s="17"/>
      <c r="H145" s="16"/>
      <c r="I145" s="984" t="s">
        <v>44</v>
      </c>
      <c r="J145" s="985"/>
      <c r="K145" s="985"/>
      <c r="L145" s="985"/>
      <c r="M145" s="986"/>
      <c r="N145" s="28">
        <v>616</v>
      </c>
      <c r="O145" s="27">
        <v>8</v>
      </c>
      <c r="P145" s="26">
        <v>1</v>
      </c>
      <c r="Q145" s="12" t="s">
        <v>43</v>
      </c>
      <c r="R145" s="24" t="s">
        <v>33</v>
      </c>
      <c r="S145" s="25" t="s">
        <v>42</v>
      </c>
      <c r="T145" s="24" t="s">
        <v>9</v>
      </c>
      <c r="U145" s="23" t="s">
        <v>41</v>
      </c>
      <c r="V145" s="301"/>
      <c r="W145" s="294"/>
      <c r="X145" s="302">
        <f>X146</f>
        <v>0</v>
      </c>
      <c r="Y145" s="302">
        <f>Y146</f>
        <v>0</v>
      </c>
      <c r="Z145" s="303">
        <f>Z146</f>
        <v>0</v>
      </c>
      <c r="AA145" s="8"/>
      <c r="AB145" s="3"/>
    </row>
    <row r="146" spans="1:28" ht="23.25" customHeight="1" x14ac:dyDescent="0.2">
      <c r="A146" s="21"/>
      <c r="B146" s="20"/>
      <c r="C146" s="110"/>
      <c r="D146" s="19"/>
      <c r="E146" s="18"/>
      <c r="F146" s="17"/>
      <c r="G146" s="36"/>
      <c r="H146" s="36"/>
      <c r="I146" s="35"/>
      <c r="J146" s="982" t="s">
        <v>35</v>
      </c>
      <c r="K146" s="982"/>
      <c r="L146" s="982"/>
      <c r="M146" s="983"/>
      <c r="N146" s="15">
        <v>616</v>
      </c>
      <c r="O146" s="14">
        <v>8</v>
      </c>
      <c r="P146" s="13">
        <v>1</v>
      </c>
      <c r="Q146" s="12" t="s">
        <v>43</v>
      </c>
      <c r="R146" s="10" t="s">
        <v>33</v>
      </c>
      <c r="S146" s="11" t="s">
        <v>42</v>
      </c>
      <c r="T146" s="10" t="s">
        <v>9</v>
      </c>
      <c r="U146" s="9" t="s">
        <v>41</v>
      </c>
      <c r="V146" s="304" t="s">
        <v>30</v>
      </c>
      <c r="W146" s="294"/>
      <c r="X146" s="305"/>
      <c r="Y146" s="305"/>
      <c r="Z146" s="306"/>
      <c r="AA146" s="8"/>
      <c r="AB146" s="3"/>
    </row>
    <row r="147" spans="1:28" ht="23.25" customHeight="1" x14ac:dyDescent="0.2">
      <c r="A147" s="21"/>
      <c r="B147" s="20"/>
      <c r="C147" s="110"/>
      <c r="D147" s="19"/>
      <c r="E147" s="18"/>
      <c r="F147" s="17"/>
      <c r="G147" s="984" t="s">
        <v>40</v>
      </c>
      <c r="H147" s="985"/>
      <c r="I147" s="985"/>
      <c r="J147" s="998"/>
      <c r="K147" s="998"/>
      <c r="L147" s="998"/>
      <c r="M147" s="999"/>
      <c r="N147" s="42">
        <v>616</v>
      </c>
      <c r="O147" s="41">
        <v>8</v>
      </c>
      <c r="P147" s="40">
        <v>1</v>
      </c>
      <c r="Q147" s="12" t="s">
        <v>39</v>
      </c>
      <c r="R147" s="114" t="s">
        <v>33</v>
      </c>
      <c r="S147" s="115" t="s">
        <v>32</v>
      </c>
      <c r="T147" s="114" t="s">
        <v>5</v>
      </c>
      <c r="U147" s="116" t="s">
        <v>4</v>
      </c>
      <c r="V147" s="313"/>
      <c r="W147" s="294"/>
      <c r="X147" s="302">
        <f>X148+X152</f>
        <v>3534.5</v>
      </c>
      <c r="Y147" s="302">
        <f t="shared" ref="X147:Z148" si="21">Y148</f>
        <v>3205.5</v>
      </c>
      <c r="Z147" s="303">
        <f t="shared" si="21"/>
        <v>3208</v>
      </c>
      <c r="AA147" s="8"/>
      <c r="AB147" s="3"/>
    </row>
    <row r="148" spans="1:28" ht="29.25" customHeight="1" x14ac:dyDescent="0.2">
      <c r="A148" s="21"/>
      <c r="B148" s="20"/>
      <c r="C148" s="110"/>
      <c r="D148" s="19"/>
      <c r="E148" s="18"/>
      <c r="F148" s="17"/>
      <c r="G148" s="16"/>
      <c r="H148" s="984" t="s">
        <v>38</v>
      </c>
      <c r="I148" s="985"/>
      <c r="J148" s="985"/>
      <c r="K148" s="985"/>
      <c r="L148" s="985"/>
      <c r="M148" s="986"/>
      <c r="N148" s="28">
        <v>616</v>
      </c>
      <c r="O148" s="27">
        <v>8</v>
      </c>
      <c r="P148" s="26">
        <v>1</v>
      </c>
      <c r="Q148" s="12" t="s">
        <v>37</v>
      </c>
      <c r="R148" s="24" t="s">
        <v>33</v>
      </c>
      <c r="S148" s="25" t="s">
        <v>32</v>
      </c>
      <c r="T148" s="24" t="s">
        <v>9</v>
      </c>
      <c r="U148" s="23" t="s">
        <v>4</v>
      </c>
      <c r="V148" s="301"/>
      <c r="W148" s="294"/>
      <c r="X148" s="302">
        <f t="shared" si="21"/>
        <v>3205.5</v>
      </c>
      <c r="Y148" s="302">
        <f t="shared" si="21"/>
        <v>3205.5</v>
      </c>
      <c r="Z148" s="303">
        <f t="shared" si="21"/>
        <v>3208</v>
      </c>
      <c r="AA148" s="8"/>
      <c r="AB148" s="3"/>
    </row>
    <row r="149" spans="1:28" ht="23.25" customHeight="1" x14ac:dyDescent="0.2">
      <c r="A149" s="21"/>
      <c r="B149" s="20"/>
      <c r="C149" s="110"/>
      <c r="D149" s="19"/>
      <c r="E149" s="18"/>
      <c r="F149" s="17"/>
      <c r="G149" s="17"/>
      <c r="H149" s="16"/>
      <c r="I149" s="984" t="s">
        <v>36</v>
      </c>
      <c r="J149" s="985"/>
      <c r="K149" s="985"/>
      <c r="L149" s="985"/>
      <c r="M149" s="986"/>
      <c r="N149" s="28">
        <v>616</v>
      </c>
      <c r="O149" s="27">
        <v>8</v>
      </c>
      <c r="P149" s="26">
        <v>1</v>
      </c>
      <c r="Q149" s="12" t="s">
        <v>34</v>
      </c>
      <c r="R149" s="24" t="s">
        <v>33</v>
      </c>
      <c r="S149" s="25" t="s">
        <v>32</v>
      </c>
      <c r="T149" s="24" t="s">
        <v>9</v>
      </c>
      <c r="U149" s="23" t="s">
        <v>31</v>
      </c>
      <c r="V149" s="301"/>
      <c r="W149" s="294"/>
      <c r="X149" s="302">
        <f>X150+X151</f>
        <v>3205.5</v>
      </c>
      <c r="Y149" s="302">
        <f>Y150+Y151</f>
        <v>3205.5</v>
      </c>
      <c r="Z149" s="303">
        <f>Z150+Z151</f>
        <v>3208</v>
      </c>
      <c r="AA149" s="8"/>
      <c r="AB149" s="3"/>
    </row>
    <row r="150" spans="1:28" ht="23.25" customHeight="1" x14ac:dyDescent="0.2">
      <c r="A150" s="21"/>
      <c r="B150" s="20"/>
      <c r="C150" s="110"/>
      <c r="D150" s="38"/>
      <c r="E150" s="37"/>
      <c r="F150" s="36"/>
      <c r="G150" s="36"/>
      <c r="H150" s="36"/>
      <c r="I150" s="35"/>
      <c r="J150" s="982" t="s">
        <v>35</v>
      </c>
      <c r="K150" s="982"/>
      <c r="L150" s="982"/>
      <c r="M150" s="983"/>
      <c r="N150" s="15">
        <v>616</v>
      </c>
      <c r="O150" s="14">
        <v>8</v>
      </c>
      <c r="P150" s="13">
        <v>1</v>
      </c>
      <c r="Q150" s="12" t="s">
        <v>34</v>
      </c>
      <c r="R150" s="10" t="s">
        <v>33</v>
      </c>
      <c r="S150" s="11" t="s">
        <v>32</v>
      </c>
      <c r="T150" s="10" t="s">
        <v>9</v>
      </c>
      <c r="U150" s="9" t="s">
        <v>31</v>
      </c>
      <c r="V150" s="304" t="s">
        <v>30</v>
      </c>
      <c r="W150" s="294"/>
      <c r="X150" s="305">
        <v>3198</v>
      </c>
      <c r="Y150" s="305">
        <v>3198</v>
      </c>
      <c r="Z150" s="306">
        <v>3198</v>
      </c>
      <c r="AA150" s="8"/>
      <c r="AB150" s="3"/>
    </row>
    <row r="151" spans="1:28" ht="23.25" customHeight="1" x14ac:dyDescent="0.2">
      <c r="A151" s="21"/>
      <c r="B151" s="20"/>
      <c r="C151" s="110"/>
      <c r="D151" s="701"/>
      <c r="E151" s="37"/>
      <c r="F151" s="699"/>
      <c r="G151" s="699"/>
      <c r="H151" s="699"/>
      <c r="I151" s="700"/>
      <c r="J151" s="85"/>
      <c r="K151" s="85"/>
      <c r="L151" s="85"/>
      <c r="M151" s="697" t="s">
        <v>578</v>
      </c>
      <c r="N151" s="703">
        <v>616</v>
      </c>
      <c r="O151" s="694">
        <v>8</v>
      </c>
      <c r="P151" s="13">
        <v>1</v>
      </c>
      <c r="Q151" s="12"/>
      <c r="R151" s="695">
        <v>81</v>
      </c>
      <c r="S151" s="11">
        <v>2</v>
      </c>
      <c r="T151" s="695">
        <v>1</v>
      </c>
      <c r="U151" s="9">
        <v>95555</v>
      </c>
      <c r="V151" s="712">
        <v>610</v>
      </c>
      <c r="W151" s="294"/>
      <c r="X151" s="305">
        <v>7.5</v>
      </c>
      <c r="Y151" s="305">
        <v>7.5</v>
      </c>
      <c r="Z151" s="306">
        <v>10</v>
      </c>
      <c r="AA151" s="8"/>
      <c r="AB151" s="3"/>
    </row>
    <row r="152" spans="1:28" ht="42.75" customHeight="1" x14ac:dyDescent="0.2">
      <c r="A152" s="21"/>
      <c r="B152" s="20"/>
      <c r="C152" s="110"/>
      <c r="D152" s="761"/>
      <c r="E152" s="37"/>
      <c r="F152" s="759"/>
      <c r="G152" s="759"/>
      <c r="H152" s="759"/>
      <c r="I152" s="760"/>
      <c r="J152" s="85"/>
      <c r="K152" s="85"/>
      <c r="L152" s="85"/>
      <c r="M152" s="757" t="s">
        <v>606</v>
      </c>
      <c r="N152" s="763">
        <v>616</v>
      </c>
      <c r="O152" s="753">
        <v>8</v>
      </c>
      <c r="P152" s="13">
        <v>1</v>
      </c>
      <c r="Q152" s="12"/>
      <c r="R152" s="754">
        <v>81</v>
      </c>
      <c r="S152" s="11">
        <v>2</v>
      </c>
      <c r="T152" s="754">
        <v>2</v>
      </c>
      <c r="U152" s="9">
        <v>67777</v>
      </c>
      <c r="V152" s="712" t="s">
        <v>30</v>
      </c>
      <c r="W152" s="294"/>
      <c r="X152" s="305">
        <v>329</v>
      </c>
      <c r="Y152" s="305"/>
      <c r="Z152" s="306"/>
      <c r="AA152" s="8"/>
      <c r="AB152" s="3"/>
    </row>
    <row r="153" spans="1:28" ht="23.25" customHeight="1" x14ac:dyDescent="0.2">
      <c r="A153" s="21"/>
      <c r="B153" s="20"/>
      <c r="C153" s="110"/>
      <c r="D153" s="992" t="s">
        <v>29</v>
      </c>
      <c r="E153" s="993"/>
      <c r="F153" s="993"/>
      <c r="G153" s="993"/>
      <c r="H153" s="993"/>
      <c r="I153" s="993"/>
      <c r="J153" s="994"/>
      <c r="K153" s="994"/>
      <c r="L153" s="994"/>
      <c r="M153" s="995"/>
      <c r="N153" s="34">
        <v>616</v>
      </c>
      <c r="O153" s="33">
        <v>10</v>
      </c>
      <c r="P153" s="32" t="s">
        <v>1</v>
      </c>
      <c r="Q153" s="520" t="s">
        <v>1</v>
      </c>
      <c r="R153" s="117" t="s">
        <v>1</v>
      </c>
      <c r="S153" s="118" t="s">
        <v>1</v>
      </c>
      <c r="T153" s="117" t="s">
        <v>1</v>
      </c>
      <c r="U153" s="119" t="s">
        <v>1</v>
      </c>
      <c r="V153" s="316"/>
      <c r="W153" s="521"/>
      <c r="X153" s="317">
        <f>X154+X160</f>
        <v>451.4</v>
      </c>
      <c r="Y153" s="317">
        <f>Y154+Y160</f>
        <v>451.4</v>
      </c>
      <c r="Z153" s="318">
        <f>Z154+Z160</f>
        <v>451.4</v>
      </c>
      <c r="AA153" s="8"/>
      <c r="AB153" s="3"/>
    </row>
    <row r="154" spans="1:28" ht="23.25" customHeight="1" x14ac:dyDescent="0.2">
      <c r="A154" s="21"/>
      <c r="B154" s="20"/>
      <c r="C154" s="110"/>
      <c r="D154" s="30"/>
      <c r="E154" s="987" t="s">
        <v>28</v>
      </c>
      <c r="F154" s="988"/>
      <c r="G154" s="988"/>
      <c r="H154" s="988"/>
      <c r="I154" s="988"/>
      <c r="J154" s="988"/>
      <c r="K154" s="988"/>
      <c r="L154" s="988"/>
      <c r="M154" s="989"/>
      <c r="N154" s="94">
        <v>616</v>
      </c>
      <c r="O154" s="95">
        <v>10</v>
      </c>
      <c r="P154" s="96">
        <v>1</v>
      </c>
      <c r="Q154" s="92" t="s">
        <v>1</v>
      </c>
      <c r="R154" s="97" t="s">
        <v>1</v>
      </c>
      <c r="S154" s="98" t="s">
        <v>1</v>
      </c>
      <c r="T154" s="97" t="s">
        <v>1</v>
      </c>
      <c r="U154" s="99" t="s">
        <v>1</v>
      </c>
      <c r="V154" s="297"/>
      <c r="W154" s="298"/>
      <c r="X154" s="299">
        <f t="shared" ref="X154:Z157" si="22">X155</f>
        <v>451.4</v>
      </c>
      <c r="Y154" s="299">
        <f t="shared" si="22"/>
        <v>451.4</v>
      </c>
      <c r="Z154" s="300">
        <f t="shared" si="22"/>
        <v>451.4</v>
      </c>
      <c r="AA154" s="8"/>
      <c r="AB154" s="3"/>
    </row>
    <row r="155" spans="1:28" ht="79.5" customHeight="1" x14ac:dyDescent="0.2">
      <c r="A155" s="21"/>
      <c r="B155" s="20"/>
      <c r="C155" s="110"/>
      <c r="D155" s="19"/>
      <c r="E155" s="29"/>
      <c r="F155" s="984" t="s">
        <v>531</v>
      </c>
      <c r="G155" s="985"/>
      <c r="H155" s="985"/>
      <c r="I155" s="985"/>
      <c r="J155" s="985"/>
      <c r="K155" s="985"/>
      <c r="L155" s="985"/>
      <c r="M155" s="986"/>
      <c r="N155" s="28">
        <v>616</v>
      </c>
      <c r="O155" s="27">
        <v>10</v>
      </c>
      <c r="P155" s="26">
        <v>1</v>
      </c>
      <c r="Q155" s="12" t="s">
        <v>19</v>
      </c>
      <c r="R155" s="24">
        <v>85</v>
      </c>
      <c r="S155" s="25" t="s">
        <v>6</v>
      </c>
      <c r="T155" s="24" t="s">
        <v>5</v>
      </c>
      <c r="U155" s="23" t="s">
        <v>4</v>
      </c>
      <c r="V155" s="301"/>
      <c r="W155" s="294"/>
      <c r="X155" s="302">
        <f t="shared" si="22"/>
        <v>451.4</v>
      </c>
      <c r="Y155" s="302">
        <f t="shared" si="22"/>
        <v>451.4</v>
      </c>
      <c r="Z155" s="303">
        <f t="shared" si="22"/>
        <v>451.4</v>
      </c>
      <c r="AA155" s="8"/>
      <c r="AB155" s="3"/>
    </row>
    <row r="156" spans="1:28" ht="21" customHeight="1" x14ac:dyDescent="0.2">
      <c r="A156" s="21"/>
      <c r="B156" s="20"/>
      <c r="C156" s="110"/>
      <c r="D156" s="19"/>
      <c r="E156" s="18"/>
      <c r="F156" s="16"/>
      <c r="G156" s="984" t="s">
        <v>518</v>
      </c>
      <c r="H156" s="985"/>
      <c r="I156" s="985"/>
      <c r="J156" s="985"/>
      <c r="K156" s="985"/>
      <c r="L156" s="985"/>
      <c r="M156" s="986"/>
      <c r="N156" s="28">
        <v>616</v>
      </c>
      <c r="O156" s="27">
        <v>10</v>
      </c>
      <c r="P156" s="26">
        <v>1</v>
      </c>
      <c r="Q156" s="12" t="s">
        <v>27</v>
      </c>
      <c r="R156" s="24">
        <v>85</v>
      </c>
      <c r="S156" s="25" t="s">
        <v>582</v>
      </c>
      <c r="T156" s="24" t="s">
        <v>5</v>
      </c>
      <c r="U156" s="23" t="s">
        <v>4</v>
      </c>
      <c r="V156" s="301"/>
      <c r="W156" s="294"/>
      <c r="X156" s="302">
        <f t="shared" si="22"/>
        <v>451.4</v>
      </c>
      <c r="Y156" s="302">
        <f t="shared" si="22"/>
        <v>451.4</v>
      </c>
      <c r="Z156" s="303">
        <f t="shared" si="22"/>
        <v>451.4</v>
      </c>
      <c r="AA156" s="8"/>
      <c r="AB156" s="3"/>
    </row>
    <row r="157" spans="1:28" ht="29.25" customHeight="1" x14ac:dyDescent="0.2">
      <c r="A157" s="21"/>
      <c r="B157" s="20"/>
      <c r="C157" s="110"/>
      <c r="D157" s="19"/>
      <c r="E157" s="18"/>
      <c r="F157" s="17"/>
      <c r="G157" s="16"/>
      <c r="H157" s="984" t="s">
        <v>25</v>
      </c>
      <c r="I157" s="985"/>
      <c r="J157" s="985"/>
      <c r="K157" s="985"/>
      <c r="L157" s="985"/>
      <c r="M157" s="986"/>
      <c r="N157" s="28">
        <v>616</v>
      </c>
      <c r="O157" s="27">
        <v>10</v>
      </c>
      <c r="P157" s="26">
        <v>1</v>
      </c>
      <c r="Q157" s="12" t="s">
        <v>26</v>
      </c>
      <c r="R157" s="24">
        <v>85</v>
      </c>
      <c r="S157" s="25" t="s">
        <v>582</v>
      </c>
      <c r="T157" s="24">
        <v>1</v>
      </c>
      <c r="U157" s="23">
        <v>0</v>
      </c>
      <c r="V157" s="301"/>
      <c r="W157" s="294"/>
      <c r="X157" s="302">
        <f t="shared" si="22"/>
        <v>451.4</v>
      </c>
      <c r="Y157" s="302">
        <f t="shared" si="22"/>
        <v>451.4</v>
      </c>
      <c r="Z157" s="303">
        <f t="shared" si="22"/>
        <v>451.4</v>
      </c>
      <c r="AA157" s="8"/>
      <c r="AB157" s="3"/>
    </row>
    <row r="158" spans="1:28" ht="29.25" customHeight="1" x14ac:dyDescent="0.2">
      <c r="A158" s="21"/>
      <c r="B158" s="20"/>
      <c r="C158" s="110"/>
      <c r="D158" s="19"/>
      <c r="E158" s="18"/>
      <c r="F158" s="17"/>
      <c r="G158" s="17"/>
      <c r="H158" s="16"/>
      <c r="I158" s="984" t="s">
        <v>25</v>
      </c>
      <c r="J158" s="985"/>
      <c r="K158" s="985"/>
      <c r="L158" s="985"/>
      <c r="M158" s="986"/>
      <c r="N158" s="28">
        <v>616</v>
      </c>
      <c r="O158" s="27">
        <v>10</v>
      </c>
      <c r="P158" s="26">
        <v>1</v>
      </c>
      <c r="Q158" s="12" t="s">
        <v>23</v>
      </c>
      <c r="R158" s="24">
        <v>85</v>
      </c>
      <c r="S158" s="25" t="s">
        <v>582</v>
      </c>
      <c r="T158" s="24">
        <v>1</v>
      </c>
      <c r="U158" s="23">
        <v>20009</v>
      </c>
      <c r="V158" s="301"/>
      <c r="W158" s="294"/>
      <c r="X158" s="302">
        <f>X159</f>
        <v>451.4</v>
      </c>
      <c r="Y158" s="302">
        <f>Y159</f>
        <v>451.4</v>
      </c>
      <c r="Z158" s="303">
        <f>Z159</f>
        <v>451.4</v>
      </c>
      <c r="AA158" s="8"/>
      <c r="AB158" s="3"/>
    </row>
    <row r="159" spans="1:28" ht="29.25" customHeight="1" x14ac:dyDescent="0.2">
      <c r="A159" s="21"/>
      <c r="B159" s="20"/>
      <c r="C159" s="110"/>
      <c r="D159" s="19"/>
      <c r="E159" s="37"/>
      <c r="F159" s="36"/>
      <c r="G159" s="36"/>
      <c r="H159" s="36"/>
      <c r="I159" s="35"/>
      <c r="J159" s="982" t="s">
        <v>24</v>
      </c>
      <c r="K159" s="982"/>
      <c r="L159" s="982"/>
      <c r="M159" s="983"/>
      <c r="N159" s="15">
        <v>616</v>
      </c>
      <c r="O159" s="14">
        <v>10</v>
      </c>
      <c r="P159" s="13">
        <v>1</v>
      </c>
      <c r="Q159" s="12" t="s">
        <v>23</v>
      </c>
      <c r="R159" s="10">
        <v>85</v>
      </c>
      <c r="S159" s="11" t="s">
        <v>582</v>
      </c>
      <c r="T159" s="10">
        <v>1</v>
      </c>
      <c r="U159" s="9">
        <v>20009</v>
      </c>
      <c r="V159" s="304" t="s">
        <v>22</v>
      </c>
      <c r="W159" s="294"/>
      <c r="X159" s="305">
        <v>451.4</v>
      </c>
      <c r="Y159" s="305">
        <v>451.4</v>
      </c>
      <c r="Z159" s="306">
        <v>451.4</v>
      </c>
      <c r="AA159" s="8"/>
      <c r="AB159" s="3"/>
    </row>
    <row r="160" spans="1:28" ht="23.25" customHeight="1" x14ac:dyDescent="0.2">
      <c r="A160" s="21"/>
      <c r="B160" s="20"/>
      <c r="C160" s="110"/>
      <c r="D160" s="19"/>
      <c r="E160" s="987" t="s">
        <v>21</v>
      </c>
      <c r="F160" s="988"/>
      <c r="G160" s="988"/>
      <c r="H160" s="988"/>
      <c r="I160" s="988"/>
      <c r="J160" s="990"/>
      <c r="K160" s="990"/>
      <c r="L160" s="990"/>
      <c r="M160" s="991"/>
      <c r="N160" s="89">
        <v>616</v>
      </c>
      <c r="O160" s="90">
        <v>10</v>
      </c>
      <c r="P160" s="91">
        <v>3</v>
      </c>
      <c r="Q160" s="92" t="s">
        <v>1</v>
      </c>
      <c r="R160" s="111" t="s">
        <v>1</v>
      </c>
      <c r="S160" s="112" t="s">
        <v>1</v>
      </c>
      <c r="T160" s="111" t="s">
        <v>1</v>
      </c>
      <c r="U160" s="113" t="s">
        <v>1</v>
      </c>
      <c r="V160" s="307"/>
      <c r="W160" s="298"/>
      <c r="X160" s="299">
        <f t="shared" ref="X160:Z163" si="23">X161</f>
        <v>0</v>
      </c>
      <c r="Y160" s="299">
        <f t="shared" si="23"/>
        <v>0</v>
      </c>
      <c r="Z160" s="300">
        <f t="shared" si="23"/>
        <v>0</v>
      </c>
      <c r="AA160" s="8"/>
      <c r="AB160" s="3"/>
    </row>
    <row r="161" spans="1:28" ht="77.25" customHeight="1" x14ac:dyDescent="0.2">
      <c r="A161" s="21"/>
      <c r="B161" s="20"/>
      <c r="C161" s="110"/>
      <c r="D161" s="19"/>
      <c r="E161" s="29"/>
      <c r="F161" s="984" t="s">
        <v>612</v>
      </c>
      <c r="G161" s="985"/>
      <c r="H161" s="985"/>
      <c r="I161" s="985"/>
      <c r="J161" s="985"/>
      <c r="K161" s="985"/>
      <c r="L161" s="985"/>
      <c r="M161" s="986"/>
      <c r="N161" s="28">
        <v>616</v>
      </c>
      <c r="O161" s="27">
        <v>10</v>
      </c>
      <c r="P161" s="26">
        <v>3</v>
      </c>
      <c r="Q161" s="12" t="s">
        <v>19</v>
      </c>
      <c r="R161" s="24" t="s">
        <v>11</v>
      </c>
      <c r="S161" s="25" t="s">
        <v>6</v>
      </c>
      <c r="T161" s="24" t="s">
        <v>5</v>
      </c>
      <c r="U161" s="23" t="s">
        <v>4</v>
      </c>
      <c r="V161" s="301"/>
      <c r="W161" s="294"/>
      <c r="X161" s="302">
        <f t="shared" si="23"/>
        <v>0</v>
      </c>
      <c r="Y161" s="302">
        <f t="shared" si="23"/>
        <v>0</v>
      </c>
      <c r="Z161" s="303">
        <f t="shared" si="23"/>
        <v>0</v>
      </c>
      <c r="AA161" s="8"/>
      <c r="AB161" s="3"/>
    </row>
    <row r="162" spans="1:28" ht="29.25" customHeight="1" x14ac:dyDescent="0.2">
      <c r="A162" s="21"/>
      <c r="B162" s="20"/>
      <c r="C162" s="110"/>
      <c r="D162" s="19"/>
      <c r="E162" s="18"/>
      <c r="F162" s="16"/>
      <c r="G162" s="984" t="s">
        <v>18</v>
      </c>
      <c r="H162" s="985"/>
      <c r="I162" s="985"/>
      <c r="J162" s="985"/>
      <c r="K162" s="985"/>
      <c r="L162" s="985"/>
      <c r="M162" s="986"/>
      <c r="N162" s="28">
        <v>616</v>
      </c>
      <c r="O162" s="27">
        <v>10</v>
      </c>
      <c r="P162" s="26">
        <v>3</v>
      </c>
      <c r="Q162" s="12" t="s">
        <v>17</v>
      </c>
      <c r="R162" s="24" t="s">
        <v>11</v>
      </c>
      <c r="S162" s="25" t="s">
        <v>10</v>
      </c>
      <c r="T162" s="24" t="s">
        <v>5</v>
      </c>
      <c r="U162" s="23" t="s">
        <v>4</v>
      </c>
      <c r="V162" s="301"/>
      <c r="W162" s="294"/>
      <c r="X162" s="302">
        <f t="shared" si="23"/>
        <v>0</v>
      </c>
      <c r="Y162" s="302">
        <f t="shared" si="23"/>
        <v>0</v>
      </c>
      <c r="Z162" s="303">
        <f t="shared" si="23"/>
        <v>0</v>
      </c>
      <c r="AA162" s="8"/>
      <c r="AB162" s="3"/>
    </row>
    <row r="163" spans="1:28" ht="75" customHeight="1" x14ac:dyDescent="0.2">
      <c r="A163" s="21"/>
      <c r="B163" s="20"/>
      <c r="C163" s="110"/>
      <c r="D163" s="19"/>
      <c r="E163" s="18"/>
      <c r="F163" s="17"/>
      <c r="G163" s="16"/>
      <c r="H163" s="984" t="s">
        <v>16</v>
      </c>
      <c r="I163" s="985"/>
      <c r="J163" s="985"/>
      <c r="K163" s="985"/>
      <c r="L163" s="985"/>
      <c r="M163" s="986"/>
      <c r="N163" s="28">
        <v>616</v>
      </c>
      <c r="O163" s="27">
        <v>10</v>
      </c>
      <c r="P163" s="26">
        <v>3</v>
      </c>
      <c r="Q163" s="12" t="s">
        <v>15</v>
      </c>
      <c r="R163" s="24" t="s">
        <v>11</v>
      </c>
      <c r="S163" s="25" t="s">
        <v>10</v>
      </c>
      <c r="T163" s="24" t="s">
        <v>9</v>
      </c>
      <c r="U163" s="23" t="s">
        <v>4</v>
      </c>
      <c r="V163" s="301"/>
      <c r="W163" s="294"/>
      <c r="X163" s="302">
        <f t="shared" si="23"/>
        <v>0</v>
      </c>
      <c r="Y163" s="302">
        <f t="shared" si="23"/>
        <v>0</v>
      </c>
      <c r="Z163" s="303">
        <f t="shared" si="23"/>
        <v>0</v>
      </c>
      <c r="AA163" s="8"/>
      <c r="AB163" s="3"/>
    </row>
    <row r="164" spans="1:28" ht="15.75" x14ac:dyDescent="0.2">
      <c r="A164" s="21"/>
      <c r="B164" s="20"/>
      <c r="C164" s="110"/>
      <c r="D164" s="19"/>
      <c r="E164" s="18"/>
      <c r="F164" s="17"/>
      <c r="G164" s="17"/>
      <c r="H164" s="16"/>
      <c r="I164" s="984" t="s">
        <v>14</v>
      </c>
      <c r="J164" s="985"/>
      <c r="K164" s="985"/>
      <c r="L164" s="985"/>
      <c r="M164" s="986"/>
      <c r="N164" s="28">
        <v>616</v>
      </c>
      <c r="O164" s="27">
        <v>10</v>
      </c>
      <c r="P164" s="26">
        <v>3</v>
      </c>
      <c r="Q164" s="12" t="s">
        <v>12</v>
      </c>
      <c r="R164" s="24" t="s">
        <v>11</v>
      </c>
      <c r="S164" s="25" t="s">
        <v>10</v>
      </c>
      <c r="T164" s="24" t="s">
        <v>9</v>
      </c>
      <c r="U164" s="23" t="s">
        <v>537</v>
      </c>
      <c r="V164" s="301"/>
      <c r="W164" s="294"/>
      <c r="X164" s="302">
        <f>X165</f>
        <v>0</v>
      </c>
      <c r="Y164" s="302">
        <f>Y165</f>
        <v>0</v>
      </c>
      <c r="Z164" s="303">
        <f>Z165</f>
        <v>0</v>
      </c>
      <c r="AA164" s="8"/>
      <c r="AB164" s="3"/>
    </row>
    <row r="165" spans="1:28" ht="15.75" x14ac:dyDescent="0.2">
      <c r="A165" s="21"/>
      <c r="B165" s="20"/>
      <c r="C165" s="110"/>
      <c r="D165" s="38"/>
      <c r="E165" s="37"/>
      <c r="F165" s="36"/>
      <c r="G165" s="36"/>
      <c r="H165" s="36"/>
      <c r="I165" s="35"/>
      <c r="J165" s="982" t="s">
        <v>13</v>
      </c>
      <c r="K165" s="982"/>
      <c r="L165" s="982"/>
      <c r="M165" s="983"/>
      <c r="N165" s="15">
        <v>616</v>
      </c>
      <c r="O165" s="14">
        <v>10</v>
      </c>
      <c r="P165" s="13">
        <v>3</v>
      </c>
      <c r="Q165" s="12" t="s">
        <v>12</v>
      </c>
      <c r="R165" s="10" t="s">
        <v>11</v>
      </c>
      <c r="S165" s="11" t="s">
        <v>10</v>
      </c>
      <c r="T165" s="10" t="s">
        <v>9</v>
      </c>
      <c r="U165" s="9" t="s">
        <v>537</v>
      </c>
      <c r="V165" s="304" t="s">
        <v>7</v>
      </c>
      <c r="W165" s="294"/>
      <c r="X165" s="305"/>
      <c r="Y165" s="305"/>
      <c r="Z165" s="306"/>
      <c r="AA165" s="8"/>
      <c r="AB165" s="3"/>
    </row>
    <row r="166" spans="1:28" ht="15.75" x14ac:dyDescent="0.2">
      <c r="A166" s="21"/>
      <c r="B166" s="20"/>
      <c r="C166" s="110"/>
      <c r="D166" s="480"/>
      <c r="E166" s="37"/>
      <c r="F166" s="478"/>
      <c r="G166" s="478"/>
      <c r="H166" s="478"/>
      <c r="I166" s="479"/>
      <c r="J166" s="85"/>
      <c r="K166" s="85"/>
      <c r="L166" s="86"/>
      <c r="M166" s="174" t="s">
        <v>497</v>
      </c>
      <c r="N166" s="482">
        <v>616</v>
      </c>
      <c r="O166" s="14">
        <v>11</v>
      </c>
      <c r="P166" s="13"/>
      <c r="Q166" s="12"/>
      <c r="R166" s="10"/>
      <c r="S166" s="11"/>
      <c r="T166" s="10"/>
      <c r="U166" s="9"/>
      <c r="V166" s="320"/>
      <c r="W166" s="533"/>
      <c r="X166" s="534">
        <f>X169</f>
        <v>100</v>
      </c>
      <c r="Y166" s="534">
        <f>Y169</f>
        <v>100</v>
      </c>
      <c r="Z166" s="322">
        <f>Z169</f>
        <v>100</v>
      </c>
      <c r="AA166" s="8"/>
      <c r="AB166" s="3"/>
    </row>
    <row r="167" spans="1:28" ht="84" customHeight="1" x14ac:dyDescent="0.2">
      <c r="A167" s="21"/>
      <c r="B167" s="20"/>
      <c r="C167" s="110"/>
      <c r="D167" s="620"/>
      <c r="E167" s="37"/>
      <c r="F167" s="618"/>
      <c r="G167" s="618"/>
      <c r="H167" s="618"/>
      <c r="I167" s="619"/>
      <c r="J167" s="85"/>
      <c r="K167" s="85"/>
      <c r="L167" s="86"/>
      <c r="M167" s="617" t="s">
        <v>612</v>
      </c>
      <c r="N167" s="621"/>
      <c r="O167" s="615"/>
      <c r="P167" s="13"/>
      <c r="Q167" s="12"/>
      <c r="R167" s="616"/>
      <c r="S167" s="11"/>
      <c r="T167" s="616"/>
      <c r="U167" s="9"/>
      <c r="V167" s="320"/>
      <c r="W167" s="533"/>
      <c r="X167" s="531">
        <f>X169</f>
        <v>100</v>
      </c>
      <c r="Y167" s="531">
        <f>Y169</f>
        <v>100</v>
      </c>
      <c r="Z167" s="532">
        <f>Z169</f>
        <v>100</v>
      </c>
      <c r="AA167" s="8"/>
      <c r="AB167" s="3"/>
    </row>
    <row r="168" spans="1:28" ht="30" customHeight="1" x14ac:dyDescent="0.2">
      <c r="A168" s="21"/>
      <c r="B168" s="20"/>
      <c r="C168" s="110"/>
      <c r="D168" s="666"/>
      <c r="E168" s="37"/>
      <c r="F168" s="662"/>
      <c r="G168" s="662"/>
      <c r="H168" s="662"/>
      <c r="I168" s="663"/>
      <c r="J168" s="85"/>
      <c r="K168" s="85"/>
      <c r="L168" s="86"/>
      <c r="M168" s="660" t="s">
        <v>536</v>
      </c>
      <c r="N168" s="672"/>
      <c r="O168" s="657"/>
      <c r="P168" s="13"/>
      <c r="Q168" s="12"/>
      <c r="R168" s="658"/>
      <c r="S168" s="11"/>
      <c r="T168" s="658"/>
      <c r="U168" s="9"/>
      <c r="V168" s="320"/>
      <c r="W168" s="533"/>
      <c r="X168" s="531">
        <f>X169</f>
        <v>100</v>
      </c>
      <c r="Y168" s="531">
        <f>Y169</f>
        <v>100</v>
      </c>
      <c r="Z168" s="532">
        <f>Z169</f>
        <v>100</v>
      </c>
      <c r="AA168" s="8"/>
      <c r="AB168" s="3"/>
    </row>
    <row r="169" spans="1:28" ht="47.25" x14ac:dyDescent="0.2">
      <c r="A169" s="21"/>
      <c r="B169" s="20"/>
      <c r="C169" s="110"/>
      <c r="D169" s="480"/>
      <c r="E169" s="37"/>
      <c r="F169" s="478"/>
      <c r="G169" s="478"/>
      <c r="H169" s="478"/>
      <c r="I169" s="479"/>
      <c r="J169" s="85"/>
      <c r="K169" s="85"/>
      <c r="L169" s="86"/>
      <c r="M169" s="477" t="s">
        <v>499</v>
      </c>
      <c r="N169" s="482">
        <v>616</v>
      </c>
      <c r="O169" s="14">
        <v>11</v>
      </c>
      <c r="P169" s="13">
        <v>1</v>
      </c>
      <c r="Q169" s="12"/>
      <c r="R169" s="10">
        <v>85</v>
      </c>
      <c r="S169" s="11">
        <v>0</v>
      </c>
      <c r="T169" s="10">
        <v>0</v>
      </c>
      <c r="U169" s="9">
        <v>0</v>
      </c>
      <c r="V169" s="530"/>
      <c r="W169" s="294"/>
      <c r="X169" s="531">
        <f t="shared" ref="X169:Z170" si="24">X170</f>
        <v>100</v>
      </c>
      <c r="Y169" s="531">
        <f t="shared" si="24"/>
        <v>100</v>
      </c>
      <c r="Z169" s="532">
        <f t="shared" si="24"/>
        <v>100</v>
      </c>
      <c r="AA169" s="8"/>
      <c r="AB169" s="3"/>
    </row>
    <row r="170" spans="1:28" ht="78.75" x14ac:dyDescent="0.2">
      <c r="A170" s="21"/>
      <c r="B170" s="20"/>
      <c r="C170" s="110"/>
      <c r="D170" s="480"/>
      <c r="E170" s="37"/>
      <c r="F170" s="478"/>
      <c r="G170" s="478"/>
      <c r="H170" s="478"/>
      <c r="I170" s="479"/>
      <c r="J170" s="85"/>
      <c r="K170" s="85"/>
      <c r="L170" s="86"/>
      <c r="M170" s="477" t="s">
        <v>500</v>
      </c>
      <c r="N170" s="482">
        <v>616</v>
      </c>
      <c r="O170" s="14">
        <v>11</v>
      </c>
      <c r="P170" s="13">
        <v>1</v>
      </c>
      <c r="Q170" s="12"/>
      <c r="R170" s="10">
        <v>85</v>
      </c>
      <c r="S170" s="11">
        <v>8</v>
      </c>
      <c r="T170" s="10">
        <v>1</v>
      </c>
      <c r="U170" s="9">
        <v>91154</v>
      </c>
      <c r="V170" s="530"/>
      <c r="W170" s="294"/>
      <c r="X170" s="531">
        <f t="shared" si="24"/>
        <v>100</v>
      </c>
      <c r="Y170" s="531">
        <f t="shared" si="24"/>
        <v>100</v>
      </c>
      <c r="Z170" s="532">
        <f t="shared" si="24"/>
        <v>100</v>
      </c>
      <c r="AA170" s="8"/>
      <c r="AB170" s="3"/>
    </row>
    <row r="171" spans="1:28" ht="47.25" x14ac:dyDescent="0.2">
      <c r="A171" s="21"/>
      <c r="B171" s="20"/>
      <c r="C171" s="110"/>
      <c r="D171" s="480"/>
      <c r="E171" s="37"/>
      <c r="F171" s="478"/>
      <c r="G171" s="478"/>
      <c r="H171" s="478"/>
      <c r="I171" s="479"/>
      <c r="J171" s="85"/>
      <c r="K171" s="85"/>
      <c r="L171" s="86"/>
      <c r="M171" s="477" t="s">
        <v>57</v>
      </c>
      <c r="N171" s="482">
        <v>616</v>
      </c>
      <c r="O171" s="14">
        <v>11</v>
      </c>
      <c r="P171" s="13">
        <v>1</v>
      </c>
      <c r="Q171" s="12"/>
      <c r="R171" s="10">
        <v>85</v>
      </c>
      <c r="S171" s="11" t="s">
        <v>583</v>
      </c>
      <c r="T171" s="10">
        <v>1</v>
      </c>
      <c r="U171" s="9">
        <v>91154</v>
      </c>
      <c r="V171" s="529">
        <v>240</v>
      </c>
      <c r="W171" s="294"/>
      <c r="X171" s="305">
        <v>100</v>
      </c>
      <c r="Y171" s="305">
        <v>100</v>
      </c>
      <c r="Z171" s="306">
        <v>100</v>
      </c>
      <c r="AA171" s="8"/>
      <c r="AB171" s="3"/>
    </row>
    <row r="172" spans="1:28" ht="15.75" x14ac:dyDescent="0.2">
      <c r="A172" s="21"/>
      <c r="B172" s="20"/>
      <c r="C172" s="110"/>
      <c r="D172" s="480"/>
      <c r="E172" s="37"/>
      <c r="F172" s="478"/>
      <c r="G172" s="478"/>
      <c r="H172" s="478"/>
      <c r="I172" s="479"/>
      <c r="J172" s="85"/>
      <c r="K172" s="85"/>
      <c r="L172" s="86"/>
      <c r="M172" s="174" t="s">
        <v>501</v>
      </c>
      <c r="N172" s="622">
        <v>12</v>
      </c>
      <c r="O172" s="14"/>
      <c r="P172" s="13"/>
      <c r="Q172" s="12"/>
      <c r="R172" s="10"/>
      <c r="S172" s="11"/>
      <c r="T172" s="10"/>
      <c r="U172" s="9"/>
      <c r="V172" s="530"/>
      <c r="W172" s="294"/>
      <c r="X172" s="534">
        <f t="shared" ref="X172:Z174" si="25">X173</f>
        <v>0</v>
      </c>
      <c r="Y172" s="534">
        <f t="shared" si="25"/>
        <v>0</v>
      </c>
      <c r="Z172" s="322">
        <f t="shared" si="25"/>
        <v>0</v>
      </c>
      <c r="AA172" s="8"/>
      <c r="AB172" s="3"/>
    </row>
    <row r="173" spans="1:28" ht="66" customHeight="1" x14ac:dyDescent="0.2">
      <c r="A173" s="21"/>
      <c r="B173" s="20"/>
      <c r="C173" s="110"/>
      <c r="D173" s="480"/>
      <c r="E173" s="37"/>
      <c r="F173" s="478"/>
      <c r="G173" s="478"/>
      <c r="H173" s="478"/>
      <c r="I173" s="479"/>
      <c r="J173" s="85"/>
      <c r="K173" s="85"/>
      <c r="L173" s="86"/>
      <c r="M173" s="477" t="s">
        <v>615</v>
      </c>
      <c r="N173" s="482">
        <v>616</v>
      </c>
      <c r="O173" s="14">
        <v>12</v>
      </c>
      <c r="P173" s="13">
        <v>2</v>
      </c>
      <c r="Q173" s="12"/>
      <c r="R173" s="10"/>
      <c r="S173" s="11"/>
      <c r="T173" s="10"/>
      <c r="U173" s="9"/>
      <c r="V173" s="530"/>
      <c r="W173" s="294"/>
      <c r="X173" s="531">
        <f t="shared" si="25"/>
        <v>0</v>
      </c>
      <c r="Y173" s="531">
        <f t="shared" si="25"/>
        <v>0</v>
      </c>
      <c r="Z173" s="532">
        <f t="shared" si="25"/>
        <v>0</v>
      </c>
      <c r="AA173" s="8"/>
      <c r="AB173" s="3"/>
    </row>
    <row r="174" spans="1:28" ht="49.5" customHeight="1" x14ac:dyDescent="0.2">
      <c r="A174" s="21"/>
      <c r="B174" s="20"/>
      <c r="C174" s="110"/>
      <c r="D174" s="480"/>
      <c r="E174" s="37"/>
      <c r="F174" s="478"/>
      <c r="G174" s="478"/>
      <c r="H174" s="478"/>
      <c r="I174" s="479"/>
      <c r="J174" s="85"/>
      <c r="K174" s="85"/>
      <c r="L174" s="86"/>
      <c r="M174" s="477" t="s">
        <v>502</v>
      </c>
      <c r="N174" s="482">
        <v>616</v>
      </c>
      <c r="O174" s="14">
        <v>12</v>
      </c>
      <c r="P174" s="13">
        <v>2</v>
      </c>
      <c r="Q174" s="12"/>
      <c r="R174" s="10">
        <v>86</v>
      </c>
      <c r="S174" s="11">
        <v>0</v>
      </c>
      <c r="T174" s="10">
        <v>2</v>
      </c>
      <c r="U174" s="9">
        <v>0</v>
      </c>
      <c r="V174" s="530"/>
      <c r="W174" s="294"/>
      <c r="X174" s="531">
        <f t="shared" si="25"/>
        <v>0</v>
      </c>
      <c r="Y174" s="531">
        <f t="shared" si="25"/>
        <v>0</v>
      </c>
      <c r="Z174" s="532">
        <f t="shared" si="25"/>
        <v>0</v>
      </c>
      <c r="AA174" s="8"/>
      <c r="AB174" s="3"/>
    </row>
    <row r="175" spans="1:28" ht="31.5" x14ac:dyDescent="0.2">
      <c r="A175" s="21"/>
      <c r="B175" s="20"/>
      <c r="C175" s="110"/>
      <c r="D175" s="485"/>
      <c r="E175" s="37"/>
      <c r="F175" s="488"/>
      <c r="G175" s="488"/>
      <c r="H175" s="488"/>
      <c r="I175" s="489"/>
      <c r="J175" s="85"/>
      <c r="K175" s="85"/>
      <c r="L175" s="86"/>
      <c r="M175" s="491" t="s">
        <v>503</v>
      </c>
      <c r="N175" s="495">
        <v>616</v>
      </c>
      <c r="O175" s="525">
        <v>12</v>
      </c>
      <c r="P175" s="13">
        <v>2</v>
      </c>
      <c r="Q175" s="12"/>
      <c r="R175" s="526">
        <v>86</v>
      </c>
      <c r="S175" s="11">
        <v>0</v>
      </c>
      <c r="T175" s="526">
        <v>2</v>
      </c>
      <c r="U175" s="9">
        <v>90011</v>
      </c>
      <c r="V175" s="530"/>
      <c r="W175" s="294"/>
      <c r="X175" s="531">
        <f>X176+X177</f>
        <v>0</v>
      </c>
      <c r="Y175" s="531">
        <f>Y176+Y177</f>
        <v>0</v>
      </c>
      <c r="Z175" s="532">
        <f>Z176+Z177</f>
        <v>0</v>
      </c>
      <c r="AA175" s="8"/>
      <c r="AB175" s="3"/>
    </row>
    <row r="176" spans="1:28" ht="47.25" x14ac:dyDescent="0.2">
      <c r="A176" s="21"/>
      <c r="B176" s="20"/>
      <c r="C176" s="110"/>
      <c r="D176" s="485"/>
      <c r="E176" s="37"/>
      <c r="F176" s="488"/>
      <c r="G176" s="488"/>
      <c r="H176" s="488"/>
      <c r="I176" s="489"/>
      <c r="J176" s="85"/>
      <c r="K176" s="85"/>
      <c r="L176" s="86"/>
      <c r="M176" s="491" t="s">
        <v>57</v>
      </c>
      <c r="N176" s="495">
        <v>616</v>
      </c>
      <c r="O176" s="525">
        <v>12</v>
      </c>
      <c r="P176" s="13">
        <v>2</v>
      </c>
      <c r="Q176" s="12"/>
      <c r="R176" s="526">
        <v>86</v>
      </c>
      <c r="S176" s="11">
        <v>0</v>
      </c>
      <c r="T176" s="526">
        <v>2</v>
      </c>
      <c r="U176" s="9">
        <v>90011</v>
      </c>
      <c r="V176" s="529">
        <v>240</v>
      </c>
      <c r="W176" s="294"/>
      <c r="X176" s="305"/>
      <c r="Y176" s="305"/>
      <c r="Z176" s="306"/>
      <c r="AA176" s="8"/>
      <c r="AB176" s="3"/>
    </row>
    <row r="177" spans="1:28" ht="75.75" customHeight="1" x14ac:dyDescent="0.2">
      <c r="A177" s="21"/>
      <c r="B177" s="20"/>
      <c r="C177" s="110"/>
      <c r="D177" s="630"/>
      <c r="E177" s="37"/>
      <c r="F177" s="628"/>
      <c r="G177" s="628"/>
      <c r="H177" s="628"/>
      <c r="I177" s="629"/>
      <c r="J177" s="85"/>
      <c r="K177" s="85"/>
      <c r="L177" s="86"/>
      <c r="M177" s="626" t="s">
        <v>521</v>
      </c>
      <c r="N177" s="632">
        <v>616</v>
      </c>
      <c r="O177" s="623">
        <v>12</v>
      </c>
      <c r="P177" s="13">
        <v>2</v>
      </c>
      <c r="Q177" s="12"/>
      <c r="R177" s="624">
        <v>86</v>
      </c>
      <c r="S177" s="11">
        <v>0</v>
      </c>
      <c r="T177" s="624">
        <v>2</v>
      </c>
      <c r="U177" s="9">
        <v>90011</v>
      </c>
      <c r="V177" s="529">
        <v>810</v>
      </c>
      <c r="W177" s="294"/>
      <c r="X177" s="305"/>
      <c r="Y177" s="305"/>
      <c r="Z177" s="306"/>
      <c r="AA177" s="8"/>
      <c r="AB177" s="3"/>
    </row>
    <row r="178" spans="1:28" ht="15.75" x14ac:dyDescent="0.2">
      <c r="A178" s="21"/>
      <c r="B178" s="20"/>
      <c r="C178" s="110"/>
      <c r="D178" s="38"/>
      <c r="E178" s="37"/>
      <c r="F178" s="36"/>
      <c r="G178" s="36"/>
      <c r="H178" s="36"/>
      <c r="I178" s="35"/>
      <c r="J178" s="85"/>
      <c r="K178" s="85"/>
      <c r="L178" s="86"/>
      <c r="M178" s="101" t="s">
        <v>185</v>
      </c>
      <c r="N178" s="15"/>
      <c r="O178" s="14"/>
      <c r="P178" s="13"/>
      <c r="Q178" s="12"/>
      <c r="R178" s="10"/>
      <c r="S178" s="11"/>
      <c r="T178" s="87"/>
      <c r="U178" s="88"/>
      <c r="V178" s="319"/>
      <c r="W178" s="294"/>
      <c r="X178" s="821">
        <f>X153+X140+X116+X96+X75+X68+X16+X166+X172</f>
        <v>22341.745999999999</v>
      </c>
      <c r="Y178" s="821">
        <f>Y153+Y140+Y116+Y96+Y75+Y68+Y16+Y166+Y172</f>
        <v>22281.295999999998</v>
      </c>
      <c r="Z178" s="822">
        <f>Z153+Z140+Z116+Z96+Z75+Z68+Z16+Z166+Z172</f>
        <v>23209.686000000002</v>
      </c>
      <c r="AA178" s="8"/>
      <c r="AB178" s="3"/>
    </row>
    <row r="179" spans="1:28" ht="18.75" customHeight="1" thickBot="1" x14ac:dyDescent="0.25">
      <c r="A179" s="21"/>
      <c r="B179" s="20"/>
      <c r="C179" s="110"/>
      <c r="D179" s="992" t="s">
        <v>3</v>
      </c>
      <c r="E179" s="993"/>
      <c r="F179" s="993"/>
      <c r="G179" s="993"/>
      <c r="H179" s="993"/>
      <c r="I179" s="993"/>
      <c r="J179" s="994"/>
      <c r="K179" s="994"/>
      <c r="L179" s="995"/>
      <c r="M179" s="992"/>
      <c r="N179" s="82">
        <v>610</v>
      </c>
      <c r="O179" s="83"/>
      <c r="P179" s="83" t="s">
        <v>1</v>
      </c>
      <c r="Q179" s="12" t="s">
        <v>1</v>
      </c>
      <c r="R179" s="1000" t="s">
        <v>1</v>
      </c>
      <c r="S179" s="1001"/>
      <c r="T179" s="1001"/>
      <c r="U179" s="1002"/>
      <c r="V179" s="320"/>
      <c r="W179" s="294"/>
      <c r="X179" s="321">
        <v>0</v>
      </c>
      <c r="Y179" s="321">
        <v>563.70000000000005</v>
      </c>
      <c r="Z179" s="322">
        <v>1187</v>
      </c>
      <c r="AA179" s="8"/>
      <c r="AB179" s="3"/>
    </row>
    <row r="180" spans="1:28" ht="21.75" customHeight="1" thickBot="1" x14ac:dyDescent="0.25">
      <c r="A180" s="4"/>
      <c r="B180" s="6"/>
      <c r="C180" s="120"/>
      <c r="D180" s="121"/>
      <c r="E180" s="121"/>
      <c r="F180" s="121"/>
      <c r="G180" s="121"/>
      <c r="H180" s="121"/>
      <c r="I180" s="121"/>
      <c r="J180" s="121"/>
      <c r="K180" s="121"/>
      <c r="L180" s="5"/>
      <c r="M180" s="208" t="s">
        <v>0</v>
      </c>
      <c r="N180" s="209"/>
      <c r="O180" s="209"/>
      <c r="P180" s="209"/>
      <c r="Q180" s="210"/>
      <c r="R180" s="209"/>
      <c r="S180" s="209"/>
      <c r="T180" s="209"/>
      <c r="U180" s="209"/>
      <c r="V180" s="323"/>
      <c r="W180" s="324"/>
      <c r="X180" s="820">
        <f>X178+X179</f>
        <v>22341.745999999999</v>
      </c>
      <c r="Y180" s="820">
        <f t="shared" ref="Y180:Z180" si="26">Y178+Y179</f>
        <v>22844.995999999999</v>
      </c>
      <c r="Z180" s="823">
        <f t="shared" si="26"/>
        <v>24396.686000000002</v>
      </c>
      <c r="AA180" s="3"/>
      <c r="AB180" s="2"/>
    </row>
    <row r="181" spans="1:28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3"/>
      <c r="Q181" s="3"/>
      <c r="R181" s="3"/>
      <c r="S181" s="3"/>
      <c r="T181" s="3"/>
      <c r="U181" s="3"/>
      <c r="V181" s="3"/>
      <c r="W181" s="3"/>
      <c r="X181" s="2"/>
      <c r="Y181" s="4"/>
      <c r="Z181" s="3"/>
      <c r="AA181" s="3"/>
      <c r="AB181" s="2"/>
    </row>
  </sheetData>
  <mergeCells count="119">
    <mergeCell ref="R179:U179"/>
    <mergeCell ref="R13:U13"/>
    <mergeCell ref="R14:U14"/>
    <mergeCell ref="C15:M15"/>
    <mergeCell ref="D16:M16"/>
    <mergeCell ref="D68:M68"/>
    <mergeCell ref="D75:M75"/>
    <mergeCell ref="I25:M25"/>
    <mergeCell ref="I30:M30"/>
    <mergeCell ref="I52:M52"/>
    <mergeCell ref="I55:M55"/>
    <mergeCell ref="D179:M179"/>
    <mergeCell ref="E18:M18"/>
    <mergeCell ref="E27:M27"/>
    <mergeCell ref="E50:M50"/>
    <mergeCell ref="E69:M69"/>
    <mergeCell ref="E76:M76"/>
    <mergeCell ref="E117:M117"/>
    <mergeCell ref="E125:M125"/>
    <mergeCell ref="F81:M81"/>
    <mergeCell ref="F87:M87"/>
    <mergeCell ref="F98:M98"/>
    <mergeCell ref="F108:M108"/>
    <mergeCell ref="D96:M96"/>
    <mergeCell ref="F24:M24"/>
    <mergeCell ref="F28:M28"/>
    <mergeCell ref="F51:M51"/>
    <mergeCell ref="F70:M70"/>
    <mergeCell ref="F77:M77"/>
    <mergeCell ref="E80:M80"/>
    <mergeCell ref="E86:M86"/>
    <mergeCell ref="E97:M97"/>
    <mergeCell ref="E107:M107"/>
    <mergeCell ref="G82:M82"/>
    <mergeCell ref="G88:M88"/>
    <mergeCell ref="G99:M99"/>
    <mergeCell ref="J58:M58"/>
    <mergeCell ref="H71:M71"/>
    <mergeCell ref="J26:M26"/>
    <mergeCell ref="J31:M31"/>
    <mergeCell ref="J32:M32"/>
    <mergeCell ref="J53:M53"/>
    <mergeCell ref="J56:M56"/>
    <mergeCell ref="J57:M57"/>
    <mergeCell ref="H29:M29"/>
    <mergeCell ref="H100:M100"/>
    <mergeCell ref="H103:M103"/>
    <mergeCell ref="J102:M102"/>
    <mergeCell ref="H144:M144"/>
    <mergeCell ref="H148:M148"/>
    <mergeCell ref="J112:M112"/>
    <mergeCell ref="J115:M115"/>
    <mergeCell ref="J122:M122"/>
    <mergeCell ref="J130:M130"/>
    <mergeCell ref="J136:M136"/>
    <mergeCell ref="I129:M129"/>
    <mergeCell ref="I135:M135"/>
    <mergeCell ref="G127:M127"/>
    <mergeCell ref="G133:M133"/>
    <mergeCell ref="H120:M120"/>
    <mergeCell ref="H128:M128"/>
    <mergeCell ref="I114:M114"/>
    <mergeCell ref="I121:M121"/>
    <mergeCell ref="H134:M134"/>
    <mergeCell ref="E131:M131"/>
    <mergeCell ref="E141:M141"/>
    <mergeCell ref="D140:M140"/>
    <mergeCell ref="G147:M147"/>
    <mergeCell ref="J139:M139"/>
    <mergeCell ref="J146:M146"/>
    <mergeCell ref="F132:M132"/>
    <mergeCell ref="D153:M153"/>
    <mergeCell ref="H83:M83"/>
    <mergeCell ref="H89:M89"/>
    <mergeCell ref="J106:M106"/>
    <mergeCell ref="F118:M118"/>
    <mergeCell ref="F126:M126"/>
    <mergeCell ref="D116:M116"/>
    <mergeCell ref="I72:M72"/>
    <mergeCell ref="I78:M78"/>
    <mergeCell ref="I84:M84"/>
    <mergeCell ref="I90:M90"/>
    <mergeCell ref="I101:M101"/>
    <mergeCell ref="I104:M104"/>
    <mergeCell ref="J79:M79"/>
    <mergeCell ref="J85:M85"/>
    <mergeCell ref="J91:M91"/>
    <mergeCell ref="J73:M73"/>
    <mergeCell ref="J74:M74"/>
    <mergeCell ref="H110:M110"/>
    <mergeCell ref="H113:M113"/>
    <mergeCell ref="G109:M109"/>
    <mergeCell ref="G119:M119"/>
    <mergeCell ref="I111:M111"/>
    <mergeCell ref="H137:M137"/>
    <mergeCell ref="M8:Z10"/>
    <mergeCell ref="R59:U59"/>
    <mergeCell ref="R60:U60"/>
    <mergeCell ref="R62:U62"/>
    <mergeCell ref="R64:U64"/>
    <mergeCell ref="R61:U61"/>
    <mergeCell ref="J165:M165"/>
    <mergeCell ref="G162:M162"/>
    <mergeCell ref="G143:M143"/>
    <mergeCell ref="H163:M163"/>
    <mergeCell ref="I145:M145"/>
    <mergeCell ref="I149:M149"/>
    <mergeCell ref="I158:M158"/>
    <mergeCell ref="I164:M164"/>
    <mergeCell ref="I138:M138"/>
    <mergeCell ref="F161:M161"/>
    <mergeCell ref="G156:M156"/>
    <mergeCell ref="E154:M154"/>
    <mergeCell ref="E160:M160"/>
    <mergeCell ref="H157:M157"/>
    <mergeCell ref="J150:M150"/>
    <mergeCell ref="J159:M159"/>
    <mergeCell ref="F142:M142"/>
    <mergeCell ref="F155:M155"/>
  </mergeCells>
  <pageMargins left="0.196850393700787" right="0.196850393700787" top="0.39370078740157499" bottom="0.196850393700787" header="0.196850393700787" footer="0.196850393700787"/>
  <pageSetup paperSize="9" scale="75" fitToHeight="0" orientation="portrait" r:id="rId1"/>
  <headerFooter alignWithMargins="0">
    <oddHeader>&amp;CСтраница &amp;P из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workbookViewId="0">
      <selection activeCell="AA31" sqref="AA31"/>
    </sheetView>
  </sheetViews>
  <sheetFormatPr defaultColWidth="9.140625" defaultRowHeight="12.75" x14ac:dyDescent="0.2"/>
  <cols>
    <col min="1" max="1" width="0.5703125" style="1" customWidth="1"/>
    <col min="2" max="13" width="0" style="1" hidden="1" customWidth="1"/>
    <col min="14" max="14" width="50" style="1" customWidth="1"/>
    <col min="15" max="15" width="0" style="1" hidden="1" customWidth="1"/>
    <col min="16" max="16" width="5.42578125" style="1" customWidth="1"/>
    <col min="17" max="17" width="5.28515625" style="1" customWidth="1"/>
    <col min="18" max="24" width="0" style="1" hidden="1" customWidth="1"/>
    <col min="25" max="25" width="14.7109375" style="1" customWidth="1"/>
    <col min="26" max="26" width="14.85546875" style="1" customWidth="1"/>
    <col min="27" max="27" width="14.42578125" style="1" customWidth="1"/>
    <col min="28" max="28" width="1" style="1" hidden="1" customWidth="1"/>
    <col min="29" max="29" width="1.140625" style="1" customWidth="1"/>
    <col min="30" max="256" width="9.140625" style="1" customWidth="1"/>
    <col min="257" max="16384" width="9.140625" style="1"/>
  </cols>
  <sheetData>
    <row r="1" spans="1:29" ht="12.75" customHeight="1" x14ac:dyDescent="0.2">
      <c r="A1" s="77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2"/>
      <c r="Z1" s="75"/>
      <c r="AA1" s="2"/>
      <c r="AB1" s="3"/>
      <c r="AC1" s="2"/>
    </row>
    <row r="2" spans="1:29" ht="12.75" customHeight="1" x14ac:dyDescent="0.25">
      <c r="A2" s="77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8"/>
      <c r="X2" s="76"/>
      <c r="Y2" s="127" t="s">
        <v>786</v>
      </c>
      <c r="Z2" s="75"/>
      <c r="AA2" s="2"/>
      <c r="AB2" s="3"/>
      <c r="AC2" s="2"/>
    </row>
    <row r="3" spans="1:29" ht="12.75" customHeight="1" x14ac:dyDescent="0.25">
      <c r="A3" s="77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8"/>
      <c r="X3" s="76"/>
      <c r="Y3" s="127" t="s">
        <v>183</v>
      </c>
      <c r="Z3" s="75"/>
      <c r="AA3" s="2"/>
      <c r="AB3" s="3"/>
      <c r="AC3" s="2"/>
    </row>
    <row r="4" spans="1:29" ht="12.75" customHeight="1" x14ac:dyDescent="0.25">
      <c r="A4" s="77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8"/>
      <c r="X4" s="76"/>
      <c r="Y4" s="127" t="s">
        <v>182</v>
      </c>
      <c r="Z4" s="75"/>
      <c r="AA4" s="3"/>
      <c r="AB4" s="3"/>
      <c r="AC4" s="2"/>
    </row>
    <row r="5" spans="1:29" ht="12.75" customHeight="1" x14ac:dyDescent="0.25">
      <c r="A5" s="77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4"/>
      <c r="P5" s="4"/>
      <c r="Q5" s="2"/>
      <c r="R5" s="79"/>
      <c r="S5" s="81"/>
      <c r="T5" s="79"/>
      <c r="U5" s="79"/>
      <c r="V5" s="79"/>
      <c r="W5" s="78"/>
      <c r="X5" s="80"/>
      <c r="Y5" s="127" t="s">
        <v>493</v>
      </c>
      <c r="Z5" s="79"/>
      <c r="AA5" s="73"/>
      <c r="AB5" s="3"/>
      <c r="AC5" s="2"/>
    </row>
    <row r="6" spans="1:29" ht="12.75" customHeight="1" x14ac:dyDescent="0.25">
      <c r="A6" s="77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8"/>
      <c r="X6" s="76"/>
      <c r="Y6" s="127" t="s">
        <v>617</v>
      </c>
      <c r="Z6" s="75"/>
      <c r="AA6" s="2"/>
      <c r="AB6" s="3"/>
      <c r="AC6" s="2"/>
    </row>
    <row r="7" spans="1:29" ht="12.75" customHeight="1" x14ac:dyDescent="0.2">
      <c r="A7" s="77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5"/>
      <c r="AA7" s="3"/>
      <c r="AB7" s="3"/>
      <c r="AC7" s="2"/>
    </row>
    <row r="8" spans="1:29" ht="12.75" customHeight="1" x14ac:dyDescent="0.2">
      <c r="A8" s="70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3"/>
      <c r="AC8" s="2"/>
    </row>
    <row r="9" spans="1:29" ht="12.75" customHeight="1" x14ac:dyDescent="0.25">
      <c r="A9" s="74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1021" t="s">
        <v>656</v>
      </c>
      <c r="O9" s="1022"/>
      <c r="P9" s="1022"/>
      <c r="Q9" s="1022"/>
      <c r="R9" s="1022"/>
      <c r="S9" s="1022"/>
      <c r="T9" s="1022"/>
      <c r="U9" s="1022"/>
      <c r="V9" s="1022"/>
      <c r="W9" s="1022"/>
      <c r="X9" s="1022"/>
      <c r="Y9" s="1022"/>
      <c r="Z9" s="1022"/>
      <c r="AA9" s="1022"/>
      <c r="AB9" s="3"/>
      <c r="AC9" s="2"/>
    </row>
    <row r="10" spans="1:29" ht="12.75" customHeight="1" x14ac:dyDescent="0.25">
      <c r="A10" s="74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1022"/>
      <c r="O10" s="1022"/>
      <c r="P10" s="1022"/>
      <c r="Q10" s="1022"/>
      <c r="R10" s="1022"/>
      <c r="S10" s="1022"/>
      <c r="T10" s="1022"/>
      <c r="U10" s="1022"/>
      <c r="V10" s="1022"/>
      <c r="W10" s="1022"/>
      <c r="X10" s="1022"/>
      <c r="Y10" s="1022"/>
      <c r="Z10" s="1022"/>
      <c r="AA10" s="1022"/>
      <c r="AB10" s="3"/>
      <c r="AC10" s="2"/>
    </row>
    <row r="11" spans="1:29" ht="12.75" customHeight="1" x14ac:dyDescent="0.2">
      <c r="A11" s="72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1022"/>
      <c r="O11" s="1022"/>
      <c r="P11" s="1022"/>
      <c r="Q11" s="1022"/>
      <c r="R11" s="1022"/>
      <c r="S11" s="1022"/>
      <c r="T11" s="1022"/>
      <c r="U11" s="1022"/>
      <c r="V11" s="1022"/>
      <c r="W11" s="1022"/>
      <c r="X11" s="1022"/>
      <c r="Y11" s="1022"/>
      <c r="Z11" s="1022"/>
      <c r="AA11" s="1022"/>
      <c r="AB11" s="3"/>
      <c r="AC11" s="2"/>
    </row>
    <row r="12" spans="1:29" ht="24" customHeight="1" x14ac:dyDescent="0.2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128"/>
      <c r="N12" s="1022"/>
      <c r="O12" s="1022"/>
      <c r="P12" s="1022"/>
      <c r="Q12" s="1022"/>
      <c r="R12" s="1022"/>
      <c r="S12" s="1022"/>
      <c r="T12" s="1022"/>
      <c r="U12" s="1022"/>
      <c r="V12" s="1022"/>
      <c r="W12" s="1022"/>
      <c r="X12" s="1022"/>
      <c r="Y12" s="1022"/>
      <c r="Z12" s="1022"/>
      <c r="AA12" s="1022"/>
      <c r="AB12" s="3"/>
      <c r="AC12" s="2"/>
    </row>
    <row r="13" spans="1:29" ht="12.75" customHeight="1" thickBot="1" x14ac:dyDescent="0.3">
      <c r="A13" s="70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8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30"/>
      <c r="AA13" s="131" t="s">
        <v>649</v>
      </c>
      <c r="AB13" s="3"/>
      <c r="AC13" s="2"/>
    </row>
    <row r="14" spans="1:29" ht="42" customHeight="1" thickBot="1" x14ac:dyDescent="0.25">
      <c r="A14" s="7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5"/>
      <c r="M14" s="64"/>
      <c r="N14" s="132" t="s">
        <v>179</v>
      </c>
      <c r="O14" s="133" t="s">
        <v>178</v>
      </c>
      <c r="P14" s="134" t="s">
        <v>177</v>
      </c>
      <c r="Q14" s="134" t="s">
        <v>176</v>
      </c>
      <c r="R14" s="135" t="s">
        <v>175</v>
      </c>
      <c r="S14" s="1023" t="s">
        <v>174</v>
      </c>
      <c r="T14" s="1023"/>
      <c r="U14" s="1023"/>
      <c r="V14" s="1023"/>
      <c r="W14" s="133" t="s">
        <v>173</v>
      </c>
      <c r="X14" s="134" t="s">
        <v>172</v>
      </c>
      <c r="Y14" s="134">
        <v>2021</v>
      </c>
      <c r="Z14" s="132">
        <v>2022</v>
      </c>
      <c r="AA14" s="136">
        <v>2023</v>
      </c>
      <c r="AB14" s="58"/>
      <c r="AC14" s="3"/>
    </row>
    <row r="15" spans="1:29" ht="12" customHeight="1" thickBot="1" x14ac:dyDescent="0.25">
      <c r="A15" s="49"/>
      <c r="B15" s="54"/>
      <c r="C15" s="137"/>
      <c r="D15" s="55"/>
      <c r="E15" s="54"/>
      <c r="F15" s="54"/>
      <c r="G15" s="54"/>
      <c r="H15" s="54"/>
      <c r="I15" s="54"/>
      <c r="J15" s="54"/>
      <c r="K15" s="54"/>
      <c r="L15" s="54"/>
      <c r="M15" s="53"/>
      <c r="N15" s="138">
        <v>1</v>
      </c>
      <c r="O15" s="139">
        <v>2</v>
      </c>
      <c r="P15" s="138">
        <v>2</v>
      </c>
      <c r="Q15" s="138">
        <v>3</v>
      </c>
      <c r="R15" s="140">
        <v>5</v>
      </c>
      <c r="S15" s="1024">
        <v>5</v>
      </c>
      <c r="T15" s="1024"/>
      <c r="U15" s="1024"/>
      <c r="V15" s="1024"/>
      <c r="W15" s="141">
        <v>6</v>
      </c>
      <c r="X15" s="139">
        <v>7</v>
      </c>
      <c r="Y15" s="138">
        <v>4</v>
      </c>
      <c r="Z15" s="138">
        <v>5</v>
      </c>
      <c r="AA15" s="138">
        <v>6</v>
      </c>
      <c r="AB15" s="49"/>
      <c r="AC15" s="3"/>
    </row>
    <row r="16" spans="1:29" ht="15" customHeight="1" x14ac:dyDescent="0.2">
      <c r="A16" s="21"/>
      <c r="B16" s="142"/>
      <c r="C16" s="143"/>
      <c r="D16" s="1025" t="s">
        <v>171</v>
      </c>
      <c r="E16" s="1025"/>
      <c r="F16" s="1025"/>
      <c r="G16" s="1025"/>
      <c r="H16" s="1025"/>
      <c r="I16" s="1025"/>
      <c r="J16" s="1025"/>
      <c r="K16" s="1025"/>
      <c r="L16" s="1025"/>
      <c r="M16" s="1025"/>
      <c r="N16" s="1025"/>
      <c r="O16" s="1026"/>
      <c r="P16" s="144">
        <v>1</v>
      </c>
      <c r="Q16" s="145" t="s">
        <v>5</v>
      </c>
      <c r="R16" s="146" t="s">
        <v>186</v>
      </c>
      <c r="S16" s="147" t="s">
        <v>5</v>
      </c>
      <c r="T16" s="148" t="s">
        <v>6</v>
      </c>
      <c r="U16" s="147" t="s">
        <v>5</v>
      </c>
      <c r="V16" s="149" t="s">
        <v>4</v>
      </c>
      <c r="W16" s="1027"/>
      <c r="X16" s="1028"/>
      <c r="Y16" s="325">
        <f>Y17+Y18+Y20+Y19</f>
        <v>12798.699999999999</v>
      </c>
      <c r="Z16" s="325">
        <f>Z17+Z18+Z20</f>
        <v>12648.3</v>
      </c>
      <c r="AA16" s="325">
        <f>AA17+AA18+AA20</f>
        <v>12621.1</v>
      </c>
      <c r="AB16" s="150"/>
      <c r="AC16" s="151"/>
    </row>
    <row r="17" spans="1:29" ht="49.5" customHeight="1" x14ac:dyDescent="0.2">
      <c r="A17" s="21"/>
      <c r="B17" s="152"/>
      <c r="C17" s="153"/>
      <c r="D17" s="154"/>
      <c r="E17" s="1017" t="s">
        <v>170</v>
      </c>
      <c r="F17" s="1017"/>
      <c r="G17" s="1017"/>
      <c r="H17" s="1017"/>
      <c r="I17" s="1017"/>
      <c r="J17" s="1017"/>
      <c r="K17" s="1017"/>
      <c r="L17" s="1017"/>
      <c r="M17" s="1017"/>
      <c r="N17" s="1017"/>
      <c r="O17" s="1018"/>
      <c r="P17" s="14">
        <v>1</v>
      </c>
      <c r="Q17" s="13">
        <v>2</v>
      </c>
      <c r="R17" s="155" t="s">
        <v>186</v>
      </c>
      <c r="S17" s="13" t="s">
        <v>5</v>
      </c>
      <c r="T17" s="156" t="s">
        <v>6</v>
      </c>
      <c r="U17" s="13" t="s">
        <v>5</v>
      </c>
      <c r="V17" s="157" t="s">
        <v>4</v>
      </c>
      <c r="W17" s="1019"/>
      <c r="X17" s="1020"/>
      <c r="Y17" s="285">
        <v>1282.7</v>
      </c>
      <c r="Z17" s="285">
        <v>1320.7</v>
      </c>
      <c r="AA17" s="285">
        <v>1320.7</v>
      </c>
      <c r="AB17" s="159"/>
      <c r="AC17" s="151"/>
    </row>
    <row r="18" spans="1:29" ht="65.25" customHeight="1" x14ac:dyDescent="0.2">
      <c r="A18" s="21"/>
      <c r="B18" s="152"/>
      <c r="C18" s="153"/>
      <c r="D18" s="154"/>
      <c r="E18" s="1017" t="s">
        <v>166</v>
      </c>
      <c r="F18" s="1017"/>
      <c r="G18" s="1017"/>
      <c r="H18" s="1017"/>
      <c r="I18" s="1017"/>
      <c r="J18" s="1017"/>
      <c r="K18" s="1017"/>
      <c r="L18" s="1017"/>
      <c r="M18" s="1017"/>
      <c r="N18" s="1017"/>
      <c r="O18" s="1018"/>
      <c r="P18" s="14">
        <v>1</v>
      </c>
      <c r="Q18" s="13">
        <v>4</v>
      </c>
      <c r="R18" s="155" t="s">
        <v>186</v>
      </c>
      <c r="S18" s="13" t="s">
        <v>5</v>
      </c>
      <c r="T18" s="156" t="s">
        <v>6</v>
      </c>
      <c r="U18" s="13" t="s">
        <v>5</v>
      </c>
      <c r="V18" s="157" t="s">
        <v>4</v>
      </c>
      <c r="W18" s="1019"/>
      <c r="X18" s="1020"/>
      <c r="Y18" s="285">
        <v>3604.2</v>
      </c>
      <c r="Z18" s="285">
        <v>3656.4</v>
      </c>
      <c r="AA18" s="285">
        <v>3661.1</v>
      </c>
      <c r="AB18" s="159"/>
      <c r="AC18" s="151"/>
    </row>
    <row r="19" spans="1:29" ht="52.5" customHeight="1" x14ac:dyDescent="0.25">
      <c r="A19" s="21"/>
      <c r="B19" s="152"/>
      <c r="C19" s="153"/>
      <c r="D19" s="667"/>
      <c r="E19" s="669"/>
      <c r="F19" s="669"/>
      <c r="G19" s="669"/>
      <c r="H19" s="669"/>
      <c r="I19" s="669"/>
      <c r="J19" s="669"/>
      <c r="K19" s="669"/>
      <c r="L19" s="669"/>
      <c r="M19" s="669"/>
      <c r="N19" s="692" t="s">
        <v>539</v>
      </c>
      <c r="O19" s="670"/>
      <c r="P19" s="657">
        <v>1</v>
      </c>
      <c r="Q19" s="13">
        <v>6</v>
      </c>
      <c r="R19" s="155"/>
      <c r="S19" s="13"/>
      <c r="T19" s="156"/>
      <c r="U19" s="13"/>
      <c r="V19" s="157"/>
      <c r="W19" s="671"/>
      <c r="X19" s="672"/>
      <c r="Y19" s="285">
        <v>55.4</v>
      </c>
      <c r="Z19" s="285"/>
      <c r="AA19" s="285"/>
      <c r="AB19" s="159"/>
      <c r="AC19" s="151"/>
    </row>
    <row r="20" spans="1:29" ht="15" customHeight="1" x14ac:dyDescent="0.2">
      <c r="A20" s="21"/>
      <c r="B20" s="152"/>
      <c r="C20" s="153"/>
      <c r="D20" s="154"/>
      <c r="E20" s="1017" t="s">
        <v>160</v>
      </c>
      <c r="F20" s="1017"/>
      <c r="G20" s="1017"/>
      <c r="H20" s="1017"/>
      <c r="I20" s="1017"/>
      <c r="J20" s="1017"/>
      <c r="K20" s="1017"/>
      <c r="L20" s="1017"/>
      <c r="M20" s="1017"/>
      <c r="N20" s="1017"/>
      <c r="O20" s="1018"/>
      <c r="P20" s="14">
        <v>1</v>
      </c>
      <c r="Q20" s="13">
        <v>13</v>
      </c>
      <c r="R20" s="155" t="s">
        <v>186</v>
      </c>
      <c r="S20" s="13" t="s">
        <v>5</v>
      </c>
      <c r="T20" s="156" t="s">
        <v>6</v>
      </c>
      <c r="U20" s="13" t="s">
        <v>5</v>
      </c>
      <c r="V20" s="157" t="s">
        <v>4</v>
      </c>
      <c r="W20" s="1019"/>
      <c r="X20" s="1020"/>
      <c r="Y20" s="285">
        <v>7856.4</v>
      </c>
      <c r="Z20" s="285">
        <v>7671.2</v>
      </c>
      <c r="AA20" s="285">
        <v>7639.3</v>
      </c>
      <c r="AB20" s="159"/>
      <c r="AC20" s="151"/>
    </row>
    <row r="21" spans="1:29" ht="15" customHeight="1" x14ac:dyDescent="0.2">
      <c r="A21" s="21"/>
      <c r="B21" s="152"/>
      <c r="C21" s="160"/>
      <c r="D21" s="1009" t="s">
        <v>149</v>
      </c>
      <c r="E21" s="1009"/>
      <c r="F21" s="1009"/>
      <c r="G21" s="1009"/>
      <c r="H21" s="1009"/>
      <c r="I21" s="1009"/>
      <c r="J21" s="1009"/>
      <c r="K21" s="1009"/>
      <c r="L21" s="1009"/>
      <c r="M21" s="1009"/>
      <c r="N21" s="1009"/>
      <c r="O21" s="1014"/>
      <c r="P21" s="84">
        <v>2</v>
      </c>
      <c r="Q21" s="83" t="s">
        <v>5</v>
      </c>
      <c r="R21" s="155" t="s">
        <v>186</v>
      </c>
      <c r="S21" s="13" t="s">
        <v>5</v>
      </c>
      <c r="T21" s="156" t="s">
        <v>6</v>
      </c>
      <c r="U21" s="13" t="s">
        <v>5</v>
      </c>
      <c r="V21" s="157" t="s">
        <v>4</v>
      </c>
      <c r="W21" s="1015"/>
      <c r="X21" s="1016"/>
      <c r="Y21" s="326">
        <f>Y22</f>
        <v>263.64600000000002</v>
      </c>
      <c r="Z21" s="326">
        <f>Z22</f>
        <v>272.49599999999998</v>
      </c>
      <c r="AA21" s="326">
        <f>AA22</f>
        <v>282.08600000000001</v>
      </c>
      <c r="AB21" s="159"/>
      <c r="AC21" s="151"/>
    </row>
    <row r="22" spans="1:29" ht="15" customHeight="1" x14ac:dyDescent="0.2">
      <c r="A22" s="21"/>
      <c r="B22" s="152"/>
      <c r="C22" s="153"/>
      <c r="D22" s="154"/>
      <c r="E22" s="1017" t="s">
        <v>148</v>
      </c>
      <c r="F22" s="1017"/>
      <c r="G22" s="1017"/>
      <c r="H22" s="1017"/>
      <c r="I22" s="1017"/>
      <c r="J22" s="1017"/>
      <c r="K22" s="1017"/>
      <c r="L22" s="1017"/>
      <c r="M22" s="1017"/>
      <c r="N22" s="1017"/>
      <c r="O22" s="1018"/>
      <c r="P22" s="14">
        <v>2</v>
      </c>
      <c r="Q22" s="13">
        <v>3</v>
      </c>
      <c r="R22" s="155" t="s">
        <v>186</v>
      </c>
      <c r="S22" s="13" t="s">
        <v>5</v>
      </c>
      <c r="T22" s="156" t="s">
        <v>6</v>
      </c>
      <c r="U22" s="13" t="s">
        <v>5</v>
      </c>
      <c r="V22" s="157" t="s">
        <v>4</v>
      </c>
      <c r="W22" s="1019"/>
      <c r="X22" s="1020"/>
      <c r="Y22" s="285">
        <v>263.64600000000002</v>
      </c>
      <c r="Z22" s="285">
        <v>272.49599999999998</v>
      </c>
      <c r="AA22" s="285">
        <v>282.08600000000001</v>
      </c>
      <c r="AB22" s="159"/>
      <c r="AC22" s="151"/>
    </row>
    <row r="23" spans="1:29" ht="29.25" customHeight="1" x14ac:dyDescent="0.2">
      <c r="A23" s="21"/>
      <c r="B23" s="152"/>
      <c r="C23" s="160"/>
      <c r="D23" s="1009" t="s">
        <v>137</v>
      </c>
      <c r="E23" s="1009"/>
      <c r="F23" s="1009"/>
      <c r="G23" s="1009"/>
      <c r="H23" s="1009"/>
      <c r="I23" s="1009"/>
      <c r="J23" s="1009"/>
      <c r="K23" s="1009"/>
      <c r="L23" s="1009"/>
      <c r="M23" s="1009"/>
      <c r="N23" s="1009"/>
      <c r="O23" s="1014"/>
      <c r="P23" s="84">
        <v>3</v>
      </c>
      <c r="Q23" s="83" t="s">
        <v>5</v>
      </c>
      <c r="R23" s="155" t="s">
        <v>186</v>
      </c>
      <c r="S23" s="13" t="s">
        <v>5</v>
      </c>
      <c r="T23" s="156" t="s">
        <v>6</v>
      </c>
      <c r="U23" s="13" t="s">
        <v>5</v>
      </c>
      <c r="V23" s="157" t="s">
        <v>4</v>
      </c>
      <c r="W23" s="1015"/>
      <c r="X23" s="1016"/>
      <c r="Y23" s="326">
        <f>Y24+Y25+Y26+Y27</f>
        <v>376.5</v>
      </c>
      <c r="Z23" s="326">
        <f>Z24+Z25+Z26+Z27</f>
        <v>376.5</v>
      </c>
      <c r="AA23" s="326">
        <f>AA24+AA25+AA26+AA27</f>
        <v>376.5</v>
      </c>
      <c r="AB23" s="159"/>
      <c r="AC23" s="151"/>
    </row>
    <row r="24" spans="1:29" ht="15" customHeight="1" x14ac:dyDescent="0.2">
      <c r="A24" s="21"/>
      <c r="B24" s="152"/>
      <c r="C24" s="153"/>
      <c r="D24" s="154"/>
      <c r="E24" s="1017" t="s">
        <v>136</v>
      </c>
      <c r="F24" s="1017"/>
      <c r="G24" s="1017"/>
      <c r="H24" s="1017"/>
      <c r="I24" s="1017"/>
      <c r="J24" s="1017"/>
      <c r="K24" s="1017"/>
      <c r="L24" s="1017"/>
      <c r="M24" s="1017"/>
      <c r="N24" s="1017"/>
      <c r="O24" s="1018"/>
      <c r="P24" s="14">
        <v>3</v>
      </c>
      <c r="Q24" s="13">
        <v>4</v>
      </c>
      <c r="R24" s="155" t="s">
        <v>186</v>
      </c>
      <c r="S24" s="13" t="s">
        <v>5</v>
      </c>
      <c r="T24" s="156" t="s">
        <v>6</v>
      </c>
      <c r="U24" s="13" t="s">
        <v>5</v>
      </c>
      <c r="V24" s="157" t="s">
        <v>4</v>
      </c>
      <c r="W24" s="1019"/>
      <c r="X24" s="1020"/>
      <c r="Y24" s="285">
        <v>23.5</v>
      </c>
      <c r="Z24" s="285">
        <v>23.5</v>
      </c>
      <c r="AA24" s="285">
        <v>23.5</v>
      </c>
      <c r="AB24" s="159"/>
      <c r="AC24" s="151"/>
    </row>
    <row r="25" spans="1:29" ht="21" customHeight="1" x14ac:dyDescent="0.2">
      <c r="A25" s="21"/>
      <c r="B25" s="152"/>
      <c r="C25" s="153"/>
      <c r="D25" s="154"/>
      <c r="E25" s="1017" t="s">
        <v>624</v>
      </c>
      <c r="F25" s="1017"/>
      <c r="G25" s="1017"/>
      <c r="H25" s="1017"/>
      <c r="I25" s="1017"/>
      <c r="J25" s="1017"/>
      <c r="K25" s="1017"/>
      <c r="L25" s="1017"/>
      <c r="M25" s="1017"/>
      <c r="N25" s="1017"/>
      <c r="O25" s="1018"/>
      <c r="P25" s="14">
        <v>3</v>
      </c>
      <c r="Q25" s="13">
        <v>9</v>
      </c>
      <c r="R25" s="155" t="s">
        <v>186</v>
      </c>
      <c r="S25" s="13" t="s">
        <v>5</v>
      </c>
      <c r="T25" s="156" t="s">
        <v>6</v>
      </c>
      <c r="U25" s="13" t="s">
        <v>5</v>
      </c>
      <c r="V25" s="157" t="s">
        <v>4</v>
      </c>
      <c r="W25" s="1019"/>
      <c r="X25" s="1020"/>
      <c r="Y25" s="285"/>
      <c r="Z25" s="285"/>
      <c r="AA25" s="285"/>
      <c r="AB25" s="159"/>
      <c r="AC25" s="151"/>
    </row>
    <row r="26" spans="1:29" ht="47.25" customHeight="1" x14ac:dyDescent="0.2">
      <c r="A26" s="21"/>
      <c r="B26" s="152"/>
      <c r="C26" s="153"/>
      <c r="D26" s="154"/>
      <c r="E26" s="1017" t="s">
        <v>625</v>
      </c>
      <c r="F26" s="1017"/>
      <c r="G26" s="1017"/>
      <c r="H26" s="1017"/>
      <c r="I26" s="1017"/>
      <c r="J26" s="1017"/>
      <c r="K26" s="1017"/>
      <c r="L26" s="1017"/>
      <c r="M26" s="1017"/>
      <c r="N26" s="1017"/>
      <c r="O26" s="1018"/>
      <c r="P26" s="14">
        <v>3</v>
      </c>
      <c r="Q26" s="13">
        <v>10</v>
      </c>
      <c r="R26" s="155" t="s">
        <v>186</v>
      </c>
      <c r="S26" s="13" t="s">
        <v>5</v>
      </c>
      <c r="T26" s="156" t="s">
        <v>6</v>
      </c>
      <c r="U26" s="13" t="s">
        <v>5</v>
      </c>
      <c r="V26" s="157" t="s">
        <v>4</v>
      </c>
      <c r="W26" s="1019"/>
      <c r="X26" s="1020"/>
      <c r="Y26" s="285">
        <v>353</v>
      </c>
      <c r="Z26" s="285">
        <v>353</v>
      </c>
      <c r="AA26" s="285">
        <v>353</v>
      </c>
      <c r="AB26" s="159"/>
      <c r="AC26" s="151"/>
    </row>
    <row r="27" spans="1:29" ht="48.75" customHeight="1" x14ac:dyDescent="0.2">
      <c r="A27" s="21"/>
      <c r="B27" s="152"/>
      <c r="C27" s="160"/>
      <c r="D27" s="496"/>
      <c r="E27" s="492"/>
      <c r="F27" s="492"/>
      <c r="G27" s="492"/>
      <c r="H27" s="492"/>
      <c r="I27" s="492"/>
      <c r="J27" s="492"/>
      <c r="K27" s="492"/>
      <c r="L27" s="492"/>
      <c r="M27" s="492"/>
      <c r="N27" s="492" t="s">
        <v>504</v>
      </c>
      <c r="O27" s="493"/>
      <c r="P27" s="525">
        <v>3</v>
      </c>
      <c r="Q27" s="13">
        <v>14</v>
      </c>
      <c r="R27" s="155"/>
      <c r="S27" s="13"/>
      <c r="T27" s="156"/>
      <c r="U27" s="13"/>
      <c r="V27" s="157"/>
      <c r="W27" s="494"/>
      <c r="X27" s="495"/>
      <c r="Y27" s="285"/>
      <c r="Z27" s="285"/>
      <c r="AA27" s="285"/>
      <c r="AB27" s="159"/>
      <c r="AC27" s="151"/>
    </row>
    <row r="28" spans="1:29" ht="15" customHeight="1" x14ac:dyDescent="0.2">
      <c r="A28" s="21"/>
      <c r="B28" s="152"/>
      <c r="C28" s="160"/>
      <c r="D28" s="1009" t="s">
        <v>112</v>
      </c>
      <c r="E28" s="1009"/>
      <c r="F28" s="1009"/>
      <c r="G28" s="1009"/>
      <c r="H28" s="1009"/>
      <c r="I28" s="1009"/>
      <c r="J28" s="1009"/>
      <c r="K28" s="1009"/>
      <c r="L28" s="1009"/>
      <c r="M28" s="1009"/>
      <c r="N28" s="1009"/>
      <c r="O28" s="1014"/>
      <c r="P28" s="84">
        <v>4</v>
      </c>
      <c r="Q28" s="83" t="s">
        <v>5</v>
      </c>
      <c r="R28" s="155" t="s">
        <v>186</v>
      </c>
      <c r="S28" s="13" t="s">
        <v>5</v>
      </c>
      <c r="T28" s="156" t="s">
        <v>6</v>
      </c>
      <c r="U28" s="13" t="s">
        <v>5</v>
      </c>
      <c r="V28" s="157" t="s">
        <v>4</v>
      </c>
      <c r="W28" s="1015"/>
      <c r="X28" s="1016"/>
      <c r="Y28" s="326">
        <f>Y29+Y30</f>
        <v>2431</v>
      </c>
      <c r="Z28" s="326">
        <f>Z29+Z30</f>
        <v>2615</v>
      </c>
      <c r="AA28" s="326">
        <f>AA29+AA30</f>
        <v>3018.1</v>
      </c>
      <c r="AB28" s="159"/>
      <c r="AC28" s="151"/>
    </row>
    <row r="29" spans="1:29" ht="15" customHeight="1" x14ac:dyDescent="0.2">
      <c r="A29" s="21"/>
      <c r="B29" s="152"/>
      <c r="C29" s="153"/>
      <c r="D29" s="154"/>
      <c r="E29" s="1017" t="s">
        <v>111</v>
      </c>
      <c r="F29" s="1017"/>
      <c r="G29" s="1017"/>
      <c r="H29" s="1017"/>
      <c r="I29" s="1017"/>
      <c r="J29" s="1017"/>
      <c r="K29" s="1017"/>
      <c r="L29" s="1017"/>
      <c r="M29" s="1017"/>
      <c r="N29" s="1017"/>
      <c r="O29" s="1018"/>
      <c r="P29" s="14">
        <v>4</v>
      </c>
      <c r="Q29" s="13">
        <v>9</v>
      </c>
      <c r="R29" s="155" t="s">
        <v>186</v>
      </c>
      <c r="S29" s="13" t="s">
        <v>5</v>
      </c>
      <c r="T29" s="156" t="s">
        <v>6</v>
      </c>
      <c r="U29" s="13" t="s">
        <v>5</v>
      </c>
      <c r="V29" s="157" t="s">
        <v>4</v>
      </c>
      <c r="W29" s="1019"/>
      <c r="X29" s="1020"/>
      <c r="Y29" s="285">
        <v>2358.6</v>
      </c>
      <c r="Z29" s="285">
        <v>2415</v>
      </c>
      <c r="AA29" s="285">
        <v>2466</v>
      </c>
      <c r="AB29" s="159"/>
      <c r="AC29" s="151"/>
    </row>
    <row r="30" spans="1:29" ht="29.25" customHeight="1" x14ac:dyDescent="0.2">
      <c r="A30" s="21"/>
      <c r="B30" s="152"/>
      <c r="C30" s="153"/>
      <c r="D30" s="154"/>
      <c r="E30" s="1017" t="s">
        <v>96</v>
      </c>
      <c r="F30" s="1017"/>
      <c r="G30" s="1017"/>
      <c r="H30" s="1017"/>
      <c r="I30" s="1017"/>
      <c r="J30" s="1017"/>
      <c r="K30" s="1017"/>
      <c r="L30" s="1017"/>
      <c r="M30" s="1017"/>
      <c r="N30" s="1017"/>
      <c r="O30" s="1018"/>
      <c r="P30" s="14">
        <v>4</v>
      </c>
      <c r="Q30" s="13">
        <v>12</v>
      </c>
      <c r="R30" s="155" t="s">
        <v>186</v>
      </c>
      <c r="S30" s="13" t="s">
        <v>5</v>
      </c>
      <c r="T30" s="156" t="s">
        <v>6</v>
      </c>
      <c r="U30" s="13" t="s">
        <v>5</v>
      </c>
      <c r="V30" s="157" t="s">
        <v>4</v>
      </c>
      <c r="W30" s="1019"/>
      <c r="X30" s="1020"/>
      <c r="Y30" s="285">
        <v>72.400000000000006</v>
      </c>
      <c r="Z30" s="285">
        <v>200</v>
      </c>
      <c r="AA30" s="285">
        <v>552.1</v>
      </c>
      <c r="AB30" s="159"/>
      <c r="AC30" s="151"/>
    </row>
    <row r="31" spans="1:29" ht="29.25" customHeight="1" x14ac:dyDescent="0.2">
      <c r="A31" s="21"/>
      <c r="B31" s="152"/>
      <c r="C31" s="160"/>
      <c r="D31" s="1009" t="s">
        <v>88</v>
      </c>
      <c r="E31" s="1009"/>
      <c r="F31" s="1009"/>
      <c r="G31" s="1009"/>
      <c r="H31" s="1009"/>
      <c r="I31" s="1009"/>
      <c r="J31" s="1009"/>
      <c r="K31" s="1009"/>
      <c r="L31" s="1009"/>
      <c r="M31" s="1009"/>
      <c r="N31" s="1009"/>
      <c r="O31" s="1014"/>
      <c r="P31" s="84">
        <v>5</v>
      </c>
      <c r="Q31" s="83" t="s">
        <v>5</v>
      </c>
      <c r="R31" s="155" t="s">
        <v>186</v>
      </c>
      <c r="S31" s="13" t="s">
        <v>5</v>
      </c>
      <c r="T31" s="156" t="s">
        <v>6</v>
      </c>
      <c r="U31" s="13" t="s">
        <v>5</v>
      </c>
      <c r="V31" s="157" t="s">
        <v>4</v>
      </c>
      <c r="W31" s="1015"/>
      <c r="X31" s="1016"/>
      <c r="Y31" s="326">
        <f>Y32+Y33+Y34</f>
        <v>2386</v>
      </c>
      <c r="Z31" s="326">
        <f>Z32+Z33+Z34</f>
        <v>2612.1000000000004</v>
      </c>
      <c r="AA31" s="326">
        <f>AA32+AA33+AA34</f>
        <v>3152.5</v>
      </c>
      <c r="AB31" s="159"/>
      <c r="AC31" s="151"/>
    </row>
    <row r="32" spans="1:29" ht="15" customHeight="1" x14ac:dyDescent="0.2">
      <c r="A32" s="21"/>
      <c r="B32" s="152"/>
      <c r="C32" s="153"/>
      <c r="D32" s="154"/>
      <c r="E32" s="1017" t="s">
        <v>87</v>
      </c>
      <c r="F32" s="1017"/>
      <c r="G32" s="1017"/>
      <c r="H32" s="1017"/>
      <c r="I32" s="1017"/>
      <c r="J32" s="1017"/>
      <c r="K32" s="1017"/>
      <c r="L32" s="1017"/>
      <c r="M32" s="1017"/>
      <c r="N32" s="1017"/>
      <c r="O32" s="1018"/>
      <c r="P32" s="14">
        <v>5</v>
      </c>
      <c r="Q32" s="13">
        <v>1</v>
      </c>
      <c r="R32" s="155" t="s">
        <v>186</v>
      </c>
      <c r="S32" s="13" t="s">
        <v>5</v>
      </c>
      <c r="T32" s="156" t="s">
        <v>6</v>
      </c>
      <c r="U32" s="13" t="s">
        <v>5</v>
      </c>
      <c r="V32" s="157" t="s">
        <v>4</v>
      </c>
      <c r="W32" s="1019"/>
      <c r="X32" s="1020"/>
      <c r="Y32" s="285">
        <v>4.5</v>
      </c>
      <c r="Z32" s="285">
        <v>4.9000000000000004</v>
      </c>
      <c r="AA32" s="285">
        <v>5</v>
      </c>
      <c r="AB32" s="159"/>
      <c r="AC32" s="151"/>
    </row>
    <row r="33" spans="1:29" ht="15" customHeight="1" x14ac:dyDescent="0.2">
      <c r="A33" s="21"/>
      <c r="B33" s="152"/>
      <c r="C33" s="153"/>
      <c r="D33" s="154"/>
      <c r="E33" s="1017" t="s">
        <v>77</v>
      </c>
      <c r="F33" s="1017"/>
      <c r="G33" s="1017"/>
      <c r="H33" s="1017"/>
      <c r="I33" s="1017"/>
      <c r="J33" s="1017"/>
      <c r="K33" s="1017"/>
      <c r="L33" s="1017"/>
      <c r="M33" s="1017"/>
      <c r="N33" s="1017"/>
      <c r="O33" s="1018"/>
      <c r="P33" s="14">
        <v>5</v>
      </c>
      <c r="Q33" s="13">
        <v>2</v>
      </c>
      <c r="R33" s="155" t="s">
        <v>186</v>
      </c>
      <c r="S33" s="13" t="s">
        <v>5</v>
      </c>
      <c r="T33" s="156" t="s">
        <v>6</v>
      </c>
      <c r="U33" s="13" t="s">
        <v>5</v>
      </c>
      <c r="V33" s="157" t="s">
        <v>4</v>
      </c>
      <c r="W33" s="1019"/>
      <c r="X33" s="1020"/>
      <c r="Y33" s="285">
        <v>1350.7</v>
      </c>
      <c r="Z33" s="285">
        <v>1351</v>
      </c>
      <c r="AA33" s="285">
        <v>1351</v>
      </c>
      <c r="AB33" s="159"/>
      <c r="AC33" s="151"/>
    </row>
    <row r="34" spans="1:29" ht="15" customHeight="1" x14ac:dyDescent="0.2">
      <c r="A34" s="21"/>
      <c r="B34" s="152"/>
      <c r="C34" s="153"/>
      <c r="D34" s="154"/>
      <c r="E34" s="1017" t="s">
        <v>68</v>
      </c>
      <c r="F34" s="1017"/>
      <c r="G34" s="1017"/>
      <c r="H34" s="1017"/>
      <c r="I34" s="1017"/>
      <c r="J34" s="1017"/>
      <c r="K34" s="1017"/>
      <c r="L34" s="1017"/>
      <c r="M34" s="1017"/>
      <c r="N34" s="1017"/>
      <c r="O34" s="1018"/>
      <c r="P34" s="14">
        <v>5</v>
      </c>
      <c r="Q34" s="13">
        <v>3</v>
      </c>
      <c r="R34" s="155" t="s">
        <v>186</v>
      </c>
      <c r="S34" s="13" t="s">
        <v>5</v>
      </c>
      <c r="T34" s="156" t="s">
        <v>6</v>
      </c>
      <c r="U34" s="13" t="s">
        <v>5</v>
      </c>
      <c r="V34" s="157" t="s">
        <v>4</v>
      </c>
      <c r="W34" s="1019"/>
      <c r="X34" s="1020"/>
      <c r="Y34" s="285">
        <v>1030.8</v>
      </c>
      <c r="Z34" s="285">
        <v>1256.2</v>
      </c>
      <c r="AA34" s="285">
        <v>1796.5</v>
      </c>
      <c r="AB34" s="159"/>
      <c r="AC34" s="151"/>
    </row>
    <row r="35" spans="1:29" ht="15" customHeight="1" x14ac:dyDescent="0.2">
      <c r="A35" s="21"/>
      <c r="B35" s="152"/>
      <c r="C35" s="160"/>
      <c r="D35" s="1009" t="s">
        <v>51</v>
      </c>
      <c r="E35" s="1009"/>
      <c r="F35" s="1009"/>
      <c r="G35" s="1009"/>
      <c r="H35" s="1009"/>
      <c r="I35" s="1009"/>
      <c r="J35" s="1009"/>
      <c r="K35" s="1009"/>
      <c r="L35" s="1009"/>
      <c r="M35" s="1009"/>
      <c r="N35" s="1009"/>
      <c r="O35" s="1014"/>
      <c r="P35" s="84">
        <v>8</v>
      </c>
      <c r="Q35" s="83" t="s">
        <v>5</v>
      </c>
      <c r="R35" s="155" t="s">
        <v>186</v>
      </c>
      <c r="S35" s="13" t="s">
        <v>5</v>
      </c>
      <c r="T35" s="156" t="s">
        <v>6</v>
      </c>
      <c r="U35" s="13" t="s">
        <v>5</v>
      </c>
      <c r="V35" s="157" t="s">
        <v>4</v>
      </c>
      <c r="W35" s="1015"/>
      <c r="X35" s="1016"/>
      <c r="Y35" s="326">
        <f>Y36</f>
        <v>3534.5</v>
      </c>
      <c r="Z35" s="326">
        <f>Z36</f>
        <v>3205.5</v>
      </c>
      <c r="AA35" s="326">
        <f>AA36</f>
        <v>3208</v>
      </c>
      <c r="AB35" s="159"/>
      <c r="AC35" s="151"/>
    </row>
    <row r="36" spans="1:29" ht="15" customHeight="1" x14ac:dyDescent="0.2">
      <c r="A36" s="21"/>
      <c r="B36" s="152"/>
      <c r="C36" s="153"/>
      <c r="D36" s="154"/>
      <c r="E36" s="1017" t="s">
        <v>50</v>
      </c>
      <c r="F36" s="1017"/>
      <c r="G36" s="1017"/>
      <c r="H36" s="1017"/>
      <c r="I36" s="1017"/>
      <c r="J36" s="1017"/>
      <c r="K36" s="1017"/>
      <c r="L36" s="1017"/>
      <c r="M36" s="1017"/>
      <c r="N36" s="1017"/>
      <c r="O36" s="1018"/>
      <c r="P36" s="14">
        <v>8</v>
      </c>
      <c r="Q36" s="13">
        <v>1</v>
      </c>
      <c r="R36" s="155" t="s">
        <v>186</v>
      </c>
      <c r="S36" s="13" t="s">
        <v>5</v>
      </c>
      <c r="T36" s="156" t="s">
        <v>6</v>
      </c>
      <c r="U36" s="13" t="s">
        <v>5</v>
      </c>
      <c r="V36" s="157" t="s">
        <v>4</v>
      </c>
      <c r="W36" s="1019"/>
      <c r="X36" s="1020"/>
      <c r="Y36" s="285">
        <v>3534.5</v>
      </c>
      <c r="Z36" s="285">
        <v>3205.5</v>
      </c>
      <c r="AA36" s="285">
        <v>3208</v>
      </c>
      <c r="AB36" s="159"/>
      <c r="AC36" s="151"/>
    </row>
    <row r="37" spans="1:29" ht="18" customHeight="1" x14ac:dyDescent="0.2">
      <c r="A37" s="21"/>
      <c r="B37" s="152"/>
      <c r="C37" s="160"/>
      <c r="D37" s="1009" t="s">
        <v>29</v>
      </c>
      <c r="E37" s="1009"/>
      <c r="F37" s="1009"/>
      <c r="G37" s="1009"/>
      <c r="H37" s="1009"/>
      <c r="I37" s="1009"/>
      <c r="J37" s="1009"/>
      <c r="K37" s="1009"/>
      <c r="L37" s="1009"/>
      <c r="M37" s="1009"/>
      <c r="N37" s="1009"/>
      <c r="O37" s="1014"/>
      <c r="P37" s="84">
        <v>10</v>
      </c>
      <c r="Q37" s="83" t="s">
        <v>5</v>
      </c>
      <c r="R37" s="155" t="s">
        <v>186</v>
      </c>
      <c r="S37" s="13" t="s">
        <v>5</v>
      </c>
      <c r="T37" s="156" t="s">
        <v>6</v>
      </c>
      <c r="U37" s="13" t="s">
        <v>5</v>
      </c>
      <c r="V37" s="157" t="s">
        <v>4</v>
      </c>
      <c r="W37" s="1015"/>
      <c r="X37" s="1016"/>
      <c r="Y37" s="326">
        <f>Y38+Y39</f>
        <v>451.4</v>
      </c>
      <c r="Z37" s="326">
        <f>Z38+Z39</f>
        <v>451.4</v>
      </c>
      <c r="AA37" s="326">
        <f>AA38</f>
        <v>451.4</v>
      </c>
      <c r="AB37" s="159"/>
      <c r="AC37" s="151"/>
    </row>
    <row r="38" spans="1:29" ht="15" customHeight="1" x14ac:dyDescent="0.2">
      <c r="A38" s="21"/>
      <c r="B38" s="152"/>
      <c r="C38" s="153"/>
      <c r="D38" s="154"/>
      <c r="E38" s="1017" t="s">
        <v>28</v>
      </c>
      <c r="F38" s="1017"/>
      <c r="G38" s="1017"/>
      <c r="H38" s="1017"/>
      <c r="I38" s="1017"/>
      <c r="J38" s="1017"/>
      <c r="K38" s="1017"/>
      <c r="L38" s="1017"/>
      <c r="M38" s="1017"/>
      <c r="N38" s="1017"/>
      <c r="O38" s="1018"/>
      <c r="P38" s="14">
        <v>10</v>
      </c>
      <c r="Q38" s="13">
        <v>1</v>
      </c>
      <c r="R38" s="155" t="s">
        <v>186</v>
      </c>
      <c r="S38" s="13" t="s">
        <v>5</v>
      </c>
      <c r="T38" s="156" t="s">
        <v>6</v>
      </c>
      <c r="U38" s="13" t="s">
        <v>5</v>
      </c>
      <c r="V38" s="157" t="s">
        <v>4</v>
      </c>
      <c r="W38" s="1019"/>
      <c r="X38" s="1020"/>
      <c r="Y38" s="285">
        <v>451.4</v>
      </c>
      <c r="Z38" s="285">
        <v>451.4</v>
      </c>
      <c r="AA38" s="285">
        <v>451.4</v>
      </c>
      <c r="AB38" s="159"/>
      <c r="AC38" s="151"/>
    </row>
    <row r="39" spans="1:29" ht="15" customHeight="1" x14ac:dyDescent="0.2">
      <c r="A39" s="21"/>
      <c r="B39" s="152"/>
      <c r="C39" s="153"/>
      <c r="D39" s="154"/>
      <c r="E39" s="1017" t="s">
        <v>21</v>
      </c>
      <c r="F39" s="1017"/>
      <c r="G39" s="1017"/>
      <c r="H39" s="1017"/>
      <c r="I39" s="1017"/>
      <c r="J39" s="1017"/>
      <c r="K39" s="1017"/>
      <c r="L39" s="1017"/>
      <c r="M39" s="1017"/>
      <c r="N39" s="1017"/>
      <c r="O39" s="1018"/>
      <c r="P39" s="14">
        <v>10</v>
      </c>
      <c r="Q39" s="13">
        <v>3</v>
      </c>
      <c r="R39" s="155" t="s">
        <v>186</v>
      </c>
      <c r="S39" s="13" t="s">
        <v>5</v>
      </c>
      <c r="T39" s="156" t="s">
        <v>6</v>
      </c>
      <c r="U39" s="13" t="s">
        <v>5</v>
      </c>
      <c r="V39" s="157" t="s">
        <v>4</v>
      </c>
      <c r="W39" s="1019"/>
      <c r="X39" s="1020"/>
      <c r="Y39" s="285"/>
      <c r="Z39" s="285"/>
      <c r="AA39" s="285"/>
      <c r="AB39" s="159"/>
      <c r="AC39" s="151"/>
    </row>
    <row r="40" spans="1:29" ht="21.75" customHeight="1" x14ac:dyDescent="0.2">
      <c r="A40" s="21"/>
      <c r="B40" s="152"/>
      <c r="C40" s="160"/>
      <c r="D40" s="496"/>
      <c r="E40" s="492"/>
      <c r="F40" s="492"/>
      <c r="G40" s="492"/>
      <c r="H40" s="492"/>
      <c r="I40" s="492"/>
      <c r="J40" s="492"/>
      <c r="K40" s="492"/>
      <c r="L40" s="492"/>
      <c r="M40" s="492"/>
      <c r="N40" s="498" t="s">
        <v>497</v>
      </c>
      <c r="O40" s="553"/>
      <c r="P40" s="47">
        <v>11</v>
      </c>
      <c r="Q40" s="46">
        <v>0</v>
      </c>
      <c r="R40" s="554"/>
      <c r="S40" s="46"/>
      <c r="T40" s="555"/>
      <c r="U40" s="46"/>
      <c r="V40" s="556"/>
      <c r="W40" s="500"/>
      <c r="X40" s="501"/>
      <c r="Y40" s="327">
        <f>Y41</f>
        <v>100</v>
      </c>
      <c r="Z40" s="327">
        <f>Z41</f>
        <v>100</v>
      </c>
      <c r="AA40" s="327">
        <f>AA41</f>
        <v>100</v>
      </c>
      <c r="AB40" s="159"/>
      <c r="AC40" s="151"/>
    </row>
    <row r="41" spans="1:29" ht="15" customHeight="1" x14ac:dyDescent="0.2">
      <c r="A41" s="21"/>
      <c r="B41" s="152"/>
      <c r="C41" s="160"/>
      <c r="D41" s="496"/>
      <c r="E41" s="492"/>
      <c r="F41" s="492"/>
      <c r="G41" s="492"/>
      <c r="H41" s="492"/>
      <c r="I41" s="492"/>
      <c r="J41" s="492"/>
      <c r="K41" s="492"/>
      <c r="L41" s="492"/>
      <c r="M41" s="492"/>
      <c r="N41" s="552" t="s">
        <v>509</v>
      </c>
      <c r="O41" s="553"/>
      <c r="P41" s="27">
        <v>11</v>
      </c>
      <c r="Q41" s="26">
        <v>1</v>
      </c>
      <c r="R41" s="163"/>
      <c r="S41" s="26"/>
      <c r="T41" s="164"/>
      <c r="U41" s="26"/>
      <c r="V41" s="165"/>
      <c r="W41" s="22"/>
      <c r="X41" s="28"/>
      <c r="Y41" s="287">
        <v>100</v>
      </c>
      <c r="Z41" s="287">
        <v>100</v>
      </c>
      <c r="AA41" s="287">
        <v>100</v>
      </c>
      <c r="AB41" s="159"/>
      <c r="AC41" s="151"/>
    </row>
    <row r="42" spans="1:29" ht="21.75" customHeight="1" x14ac:dyDescent="0.2">
      <c r="A42" s="21"/>
      <c r="B42" s="152"/>
      <c r="C42" s="160"/>
      <c r="D42" s="496"/>
      <c r="E42" s="492"/>
      <c r="F42" s="492"/>
      <c r="G42" s="492"/>
      <c r="H42" s="492"/>
      <c r="I42" s="492"/>
      <c r="J42" s="492"/>
      <c r="K42" s="492"/>
      <c r="L42" s="492"/>
      <c r="M42" s="492"/>
      <c r="N42" s="498" t="s">
        <v>501</v>
      </c>
      <c r="O42" s="499"/>
      <c r="P42" s="47">
        <v>12</v>
      </c>
      <c r="Q42" s="46">
        <v>0</v>
      </c>
      <c r="R42" s="554"/>
      <c r="S42" s="46"/>
      <c r="T42" s="555"/>
      <c r="U42" s="46"/>
      <c r="V42" s="556"/>
      <c r="W42" s="500"/>
      <c r="X42" s="501"/>
      <c r="Y42" s="327">
        <f>Y43</f>
        <v>0</v>
      </c>
      <c r="Z42" s="327">
        <f>Z43</f>
        <v>0</v>
      </c>
      <c r="AA42" s="327">
        <f>AA43</f>
        <v>0</v>
      </c>
      <c r="AB42" s="159"/>
      <c r="AC42" s="151"/>
    </row>
    <row r="43" spans="1:29" ht="15" customHeight="1" x14ac:dyDescent="0.2">
      <c r="A43" s="21"/>
      <c r="B43" s="152"/>
      <c r="C43" s="160"/>
      <c r="D43" s="496"/>
      <c r="E43" s="492"/>
      <c r="F43" s="492"/>
      <c r="G43" s="492"/>
      <c r="H43" s="492"/>
      <c r="I43" s="492"/>
      <c r="J43" s="492"/>
      <c r="K43" s="492"/>
      <c r="L43" s="492"/>
      <c r="M43" s="492"/>
      <c r="N43" s="552" t="s">
        <v>510</v>
      </c>
      <c r="O43" s="553"/>
      <c r="P43" s="27">
        <v>12</v>
      </c>
      <c r="Q43" s="26">
        <v>2</v>
      </c>
      <c r="R43" s="163"/>
      <c r="S43" s="26"/>
      <c r="T43" s="164"/>
      <c r="U43" s="26"/>
      <c r="V43" s="165"/>
      <c r="W43" s="22"/>
      <c r="X43" s="28"/>
      <c r="Y43" s="287"/>
      <c r="Z43" s="287"/>
      <c r="AA43" s="287"/>
      <c r="AB43" s="159"/>
      <c r="AC43" s="151"/>
    </row>
    <row r="44" spans="1:29" ht="15" customHeight="1" thickBot="1" x14ac:dyDescent="0.25">
      <c r="A44" s="21"/>
      <c r="B44" s="152"/>
      <c r="C44" s="160"/>
      <c r="D44" s="1009" t="s">
        <v>3</v>
      </c>
      <c r="E44" s="1009"/>
      <c r="F44" s="1009"/>
      <c r="G44" s="1009"/>
      <c r="H44" s="1009"/>
      <c r="I44" s="1009"/>
      <c r="J44" s="1009"/>
      <c r="K44" s="1009"/>
      <c r="L44" s="1009"/>
      <c r="M44" s="1009"/>
      <c r="N44" s="1010"/>
      <c r="O44" s="1011"/>
      <c r="P44" s="47"/>
      <c r="Q44" s="46"/>
      <c r="R44" s="163" t="s">
        <v>186</v>
      </c>
      <c r="S44" s="26" t="s">
        <v>5</v>
      </c>
      <c r="T44" s="164" t="s">
        <v>6</v>
      </c>
      <c r="U44" s="26" t="s">
        <v>5</v>
      </c>
      <c r="V44" s="165" t="s">
        <v>4</v>
      </c>
      <c r="W44" s="1012"/>
      <c r="X44" s="1013"/>
      <c r="Y44" s="327">
        <f>Ведомст!X179</f>
        <v>0</v>
      </c>
      <c r="Z44" s="327">
        <v>563.70000000000005</v>
      </c>
      <c r="AA44" s="328">
        <v>1187</v>
      </c>
      <c r="AB44" s="159"/>
      <c r="AC44" s="151"/>
    </row>
    <row r="45" spans="1:29" ht="21.75" customHeight="1" thickBot="1" x14ac:dyDescent="0.3">
      <c r="A45" s="4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2"/>
      <c r="N45" s="211" t="s">
        <v>0</v>
      </c>
      <c r="O45" s="212"/>
      <c r="P45" s="212"/>
      <c r="Q45" s="212"/>
      <c r="R45" s="212"/>
      <c r="S45" s="212"/>
      <c r="T45" s="212"/>
      <c r="U45" s="212"/>
      <c r="V45" s="212"/>
      <c r="W45" s="212"/>
      <c r="X45" s="213"/>
      <c r="Y45" s="824">
        <f>Y16+Y21+Y23+Y28+Y31+Y35+Y37+Y44+Y40+Y42</f>
        <v>22341.745999999999</v>
      </c>
      <c r="Z45" s="824">
        <f>Z16+Z21+Z23+Z28+Z31+Z35+Z37+Z44+Z40+Z42</f>
        <v>22844.996000000003</v>
      </c>
      <c r="AA45" s="825">
        <f>AA16+AA21+AA23+AA28+AA31+AA35+AA37+AA44+AA40+AA42</f>
        <v>24396.686000000002</v>
      </c>
      <c r="AB45" s="3"/>
      <c r="AC45" s="2"/>
    </row>
    <row r="46" spans="1:29" ht="12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3"/>
      <c r="R46" s="3"/>
      <c r="S46" s="3"/>
      <c r="T46" s="3"/>
      <c r="U46" s="3"/>
      <c r="V46" s="3"/>
      <c r="W46" s="3"/>
      <c r="X46" s="3"/>
      <c r="Y46" s="2"/>
      <c r="Z46" s="4"/>
      <c r="AA46" s="3"/>
      <c r="AB46" s="3"/>
      <c r="AC46" s="2"/>
    </row>
  </sheetData>
  <mergeCells count="49">
    <mergeCell ref="N9:AA12"/>
    <mergeCell ref="S14:V14"/>
    <mergeCell ref="S15:V15"/>
    <mergeCell ref="D16:O16"/>
    <mergeCell ref="W16:X16"/>
    <mergeCell ref="E17:O17"/>
    <mergeCell ref="W17:X17"/>
    <mergeCell ref="E18:O18"/>
    <mergeCell ref="W18:X18"/>
    <mergeCell ref="E20:O20"/>
    <mergeCell ref="W20:X20"/>
    <mergeCell ref="D21:O21"/>
    <mergeCell ref="W21:X21"/>
    <mergeCell ref="E22:O22"/>
    <mergeCell ref="W22:X22"/>
    <mergeCell ref="D23:O23"/>
    <mergeCell ref="W23:X23"/>
    <mergeCell ref="E24:O24"/>
    <mergeCell ref="W24:X24"/>
    <mergeCell ref="E25:O25"/>
    <mergeCell ref="W25:X25"/>
    <mergeCell ref="E26:O26"/>
    <mergeCell ref="W26:X26"/>
    <mergeCell ref="D28:O28"/>
    <mergeCell ref="W28:X28"/>
    <mergeCell ref="E29:O29"/>
    <mergeCell ref="W29:X29"/>
    <mergeCell ref="E30:O30"/>
    <mergeCell ref="W30:X30"/>
    <mergeCell ref="D31:O31"/>
    <mergeCell ref="W31:X31"/>
    <mergeCell ref="E32:O32"/>
    <mergeCell ref="W32:X32"/>
    <mergeCell ref="E33:O33"/>
    <mergeCell ref="W33:X33"/>
    <mergeCell ref="E34:O34"/>
    <mergeCell ref="W34:X34"/>
    <mergeCell ref="D35:O35"/>
    <mergeCell ref="W35:X35"/>
    <mergeCell ref="E36:O36"/>
    <mergeCell ref="W36:X36"/>
    <mergeCell ref="D44:O44"/>
    <mergeCell ref="W44:X44"/>
    <mergeCell ref="D37:O37"/>
    <mergeCell ref="W37:X37"/>
    <mergeCell ref="E38:O38"/>
    <mergeCell ref="W38:X38"/>
    <mergeCell ref="E39:O39"/>
    <mergeCell ref="W39:X39"/>
  </mergeCells>
  <pageMargins left="0.196850393700787" right="0.196850393700787" top="0.39370078740157499" bottom="0.196850393700787" header="0.196850393700787" footer="0.196850393700787"/>
  <pageSetup paperSize="9" scale="94" fitToHeight="0" orientation="portrait" r:id="rId1"/>
  <headerFooter alignWithMargins="0">
    <oddHeader>&amp;CСтраница &amp;P из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1"/>
  <sheetViews>
    <sheetView showGridLines="0" zoomScale="90" zoomScaleNormal="90" workbookViewId="0">
      <selection activeCell="Z107" sqref="Z107"/>
    </sheetView>
  </sheetViews>
  <sheetFormatPr defaultColWidth="9.140625" defaultRowHeight="12.75" x14ac:dyDescent="0.2"/>
  <cols>
    <col min="1" max="1" width="0.5703125" style="1" customWidth="1"/>
    <col min="2" max="12" width="0" style="1" hidden="1" customWidth="1"/>
    <col min="13" max="13" width="68" style="1" customWidth="1"/>
    <col min="14" max="14" width="0" style="1" hidden="1" customWidth="1"/>
    <col min="15" max="15" width="5.42578125" style="1" customWidth="1"/>
    <col min="16" max="16" width="5.28515625" style="1" customWidth="1"/>
    <col min="17" max="17" width="0" style="1" hidden="1" customWidth="1"/>
    <col min="18" max="18" width="3.28515625" style="1" customWidth="1"/>
    <col min="19" max="19" width="2.5703125" style="1" customWidth="1"/>
    <col min="20" max="20" width="3.28515625" style="1" customWidth="1"/>
    <col min="21" max="21" width="6.85546875" style="1" customWidth="1"/>
    <col min="22" max="22" width="7.7109375" style="1" customWidth="1"/>
    <col min="23" max="23" width="0" style="1" hidden="1" customWidth="1"/>
    <col min="24" max="24" width="14.85546875" style="1" customWidth="1"/>
    <col min="25" max="25" width="14.7109375" style="1" customWidth="1"/>
    <col min="26" max="26" width="15.28515625" style="1" customWidth="1"/>
    <col min="27" max="27" width="0" style="1" hidden="1" customWidth="1"/>
    <col min="28" max="28" width="1.140625" style="1" customWidth="1"/>
    <col min="29" max="256" width="9.140625" style="1" customWidth="1"/>
    <col min="257" max="16384" width="9.140625" style="1"/>
  </cols>
  <sheetData>
    <row r="1" spans="1:28" ht="12.75" customHeight="1" x14ac:dyDescent="0.2">
      <c r="A1" s="77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5"/>
      <c r="Z1" s="2"/>
      <c r="AA1" s="3"/>
      <c r="AB1" s="2"/>
    </row>
    <row r="2" spans="1:28" ht="12.75" customHeight="1" x14ac:dyDescent="0.25">
      <c r="A2" s="77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8" t="s">
        <v>788</v>
      </c>
      <c r="W2" s="76"/>
      <c r="X2" s="2"/>
      <c r="Y2" s="75"/>
      <c r="Z2" s="2"/>
      <c r="AA2" s="3"/>
      <c r="AB2" s="2"/>
    </row>
    <row r="3" spans="1:28" ht="12.75" customHeight="1" x14ac:dyDescent="0.25">
      <c r="A3" s="77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8" t="s">
        <v>183</v>
      </c>
      <c r="W3" s="76"/>
      <c r="X3" s="2"/>
      <c r="Y3" s="75"/>
      <c r="Z3" s="2"/>
      <c r="AA3" s="3"/>
      <c r="AB3" s="2"/>
    </row>
    <row r="4" spans="1:28" ht="12.75" customHeight="1" x14ac:dyDescent="0.25">
      <c r="A4" s="77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8" t="s">
        <v>182</v>
      </c>
      <c r="W4" s="76"/>
      <c r="X4" s="2"/>
      <c r="Y4" s="75"/>
      <c r="Z4" s="3"/>
      <c r="AA4" s="3"/>
      <c r="AB4" s="2"/>
    </row>
    <row r="5" spans="1:28" ht="12.75" customHeight="1" x14ac:dyDescent="0.25">
      <c r="A5" s="77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4"/>
      <c r="O5" s="4"/>
      <c r="P5" s="2"/>
      <c r="Q5" s="79"/>
      <c r="R5" s="81"/>
      <c r="S5" s="79"/>
      <c r="T5" s="79"/>
      <c r="U5" s="79"/>
      <c r="V5" s="78" t="s">
        <v>493</v>
      </c>
      <c r="W5" s="80"/>
      <c r="X5" s="2"/>
      <c r="Y5" s="79"/>
      <c r="Z5" s="73"/>
      <c r="AA5" s="3"/>
      <c r="AB5" s="2"/>
    </row>
    <row r="6" spans="1:28" ht="12.75" customHeight="1" x14ac:dyDescent="0.25">
      <c r="A6" s="77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8" t="s">
        <v>617</v>
      </c>
      <c r="W6" s="76"/>
      <c r="X6" s="2"/>
      <c r="Y6" s="75"/>
      <c r="Z6" s="2"/>
      <c r="AA6" s="3"/>
      <c r="AB6" s="2"/>
    </row>
    <row r="7" spans="1:28" ht="12.75" customHeight="1" x14ac:dyDescent="0.2">
      <c r="A7" s="77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5"/>
      <c r="Z7" s="3"/>
      <c r="AA7" s="3"/>
      <c r="AB7" s="2"/>
    </row>
    <row r="8" spans="1:28" ht="55.5" customHeight="1" x14ac:dyDescent="0.25">
      <c r="A8" s="70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1029" t="s">
        <v>657</v>
      </c>
      <c r="N8" s="1022"/>
      <c r="O8" s="1022"/>
      <c r="P8" s="1022"/>
      <c r="Q8" s="1022"/>
      <c r="R8" s="1022"/>
      <c r="S8" s="1022"/>
      <c r="T8" s="1022"/>
      <c r="U8" s="1022"/>
      <c r="V8" s="1022"/>
      <c r="W8" s="1022"/>
      <c r="X8" s="1022"/>
      <c r="Y8" s="1022"/>
      <c r="Z8" s="1022"/>
      <c r="AA8" s="3"/>
      <c r="AB8" s="2"/>
    </row>
    <row r="9" spans="1:28" ht="12.75" customHeight="1" thickBot="1" x14ac:dyDescent="0.25">
      <c r="A9" s="70"/>
      <c r="B9" s="69"/>
      <c r="C9" s="69"/>
      <c r="D9" s="69"/>
      <c r="E9" s="69"/>
      <c r="F9" s="69"/>
      <c r="G9" s="69"/>
      <c r="H9" s="69"/>
      <c r="I9" s="69"/>
      <c r="J9" s="69"/>
      <c r="K9" s="69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7"/>
      <c r="Z9" s="131" t="s">
        <v>649</v>
      </c>
      <c r="AA9" s="3"/>
      <c r="AB9" s="2"/>
    </row>
    <row r="10" spans="1:28" ht="42" customHeight="1" thickBot="1" x14ac:dyDescent="0.25">
      <c r="A10" s="7"/>
      <c r="B10" s="167"/>
      <c r="C10" s="167"/>
      <c r="D10" s="167"/>
      <c r="E10" s="167"/>
      <c r="F10" s="167"/>
      <c r="G10" s="167"/>
      <c r="H10" s="167"/>
      <c r="I10" s="167"/>
      <c r="J10" s="167"/>
      <c r="K10" s="168"/>
      <c r="L10" s="169"/>
      <c r="M10" s="122" t="s">
        <v>179</v>
      </c>
      <c r="N10" s="62" t="s">
        <v>178</v>
      </c>
      <c r="O10" s="61" t="s">
        <v>177</v>
      </c>
      <c r="P10" s="61" t="s">
        <v>176</v>
      </c>
      <c r="Q10" s="63" t="s">
        <v>175</v>
      </c>
      <c r="R10" s="1003" t="s">
        <v>174</v>
      </c>
      <c r="S10" s="1003"/>
      <c r="T10" s="1003"/>
      <c r="U10" s="1003"/>
      <c r="V10" s="62" t="s">
        <v>173</v>
      </c>
      <c r="W10" s="61" t="s">
        <v>172</v>
      </c>
      <c r="X10" s="61">
        <v>2021</v>
      </c>
      <c r="Y10" s="122">
        <v>2022</v>
      </c>
      <c r="Z10" s="136">
        <v>2023</v>
      </c>
      <c r="AA10" s="58"/>
      <c r="AB10" s="3"/>
    </row>
    <row r="11" spans="1:28" ht="15.75" customHeight="1" thickBot="1" x14ac:dyDescent="0.25">
      <c r="A11" s="170"/>
      <c r="B11" s="55"/>
      <c r="C11" s="171"/>
      <c r="D11" s="54"/>
      <c r="E11" s="172"/>
      <c r="F11" s="55"/>
      <c r="G11" s="55"/>
      <c r="H11" s="55"/>
      <c r="I11" s="55"/>
      <c r="J11" s="55"/>
      <c r="K11" s="55"/>
      <c r="L11" s="171"/>
      <c r="M11" s="54">
        <v>1</v>
      </c>
      <c r="N11" s="54">
        <v>2</v>
      </c>
      <c r="O11" s="54">
        <v>2</v>
      </c>
      <c r="P11" s="54">
        <v>3</v>
      </c>
      <c r="Q11" s="53">
        <v>5</v>
      </c>
      <c r="R11" s="1030">
        <v>4</v>
      </c>
      <c r="S11" s="1030"/>
      <c r="T11" s="1030"/>
      <c r="U11" s="1030"/>
      <c r="V11" s="137">
        <v>5</v>
      </c>
      <c r="W11" s="54">
        <v>7</v>
      </c>
      <c r="X11" s="54">
        <v>6</v>
      </c>
      <c r="Y11" s="54">
        <v>7</v>
      </c>
      <c r="Z11" s="54">
        <v>8</v>
      </c>
      <c r="AA11" s="49"/>
      <c r="AB11" s="3"/>
    </row>
    <row r="12" spans="1:28" ht="15" customHeight="1" x14ac:dyDescent="0.2">
      <c r="A12" s="21"/>
      <c r="B12" s="173"/>
      <c r="C12" s="174"/>
      <c r="D12" s="1025" t="s">
        <v>171</v>
      </c>
      <c r="E12" s="1031"/>
      <c r="F12" s="1031"/>
      <c r="G12" s="1031"/>
      <c r="H12" s="1031"/>
      <c r="I12" s="1031"/>
      <c r="J12" s="1031"/>
      <c r="K12" s="1031"/>
      <c r="L12" s="1031"/>
      <c r="M12" s="1031"/>
      <c r="N12" s="1032"/>
      <c r="O12" s="193">
        <v>1</v>
      </c>
      <c r="P12" s="194" t="s">
        <v>1</v>
      </c>
      <c r="Q12" s="195" t="s">
        <v>1</v>
      </c>
      <c r="R12" s="196" t="s">
        <v>1</v>
      </c>
      <c r="S12" s="197" t="s">
        <v>1</v>
      </c>
      <c r="T12" s="196" t="s">
        <v>1</v>
      </c>
      <c r="U12" s="198" t="s">
        <v>1</v>
      </c>
      <c r="V12" s="199" t="s">
        <v>1</v>
      </c>
      <c r="W12" s="200"/>
      <c r="X12" s="329">
        <f>X13+X17+X39+X37</f>
        <v>12798.699999999999</v>
      </c>
      <c r="Y12" s="329">
        <f>Y13+Y17+Y39</f>
        <v>12648.3</v>
      </c>
      <c r="Z12" s="330">
        <f>Z13+Z17+Z39</f>
        <v>12621.1</v>
      </c>
      <c r="AA12" s="8"/>
      <c r="AB12" s="3"/>
    </row>
    <row r="13" spans="1:28" ht="29.25" customHeight="1" x14ac:dyDescent="0.2">
      <c r="A13" s="21"/>
      <c r="B13" s="173"/>
      <c r="C13" s="174"/>
      <c r="D13" s="201"/>
      <c r="E13" s="987" t="s">
        <v>170</v>
      </c>
      <c r="F13" s="988"/>
      <c r="G13" s="988"/>
      <c r="H13" s="988"/>
      <c r="I13" s="988"/>
      <c r="J13" s="988"/>
      <c r="K13" s="988"/>
      <c r="L13" s="988"/>
      <c r="M13" s="988"/>
      <c r="N13" s="989"/>
      <c r="O13" s="95">
        <v>1</v>
      </c>
      <c r="P13" s="96">
        <v>2</v>
      </c>
      <c r="Q13" s="188" t="s">
        <v>1</v>
      </c>
      <c r="R13" s="97" t="s">
        <v>1</v>
      </c>
      <c r="S13" s="98" t="s">
        <v>1</v>
      </c>
      <c r="T13" s="97" t="s">
        <v>1</v>
      </c>
      <c r="U13" s="99" t="s">
        <v>1</v>
      </c>
      <c r="V13" s="100" t="s">
        <v>1</v>
      </c>
      <c r="W13" s="189"/>
      <c r="X13" s="331">
        <f t="shared" ref="X13:Z15" si="0">X14</f>
        <v>1282.7</v>
      </c>
      <c r="Y13" s="331">
        <f t="shared" si="0"/>
        <v>1320.7</v>
      </c>
      <c r="Z13" s="332">
        <f t="shared" si="0"/>
        <v>1320.7</v>
      </c>
      <c r="AA13" s="8"/>
      <c r="AB13" s="3"/>
    </row>
    <row r="14" spans="1:28" ht="46.5" customHeight="1" x14ac:dyDescent="0.2">
      <c r="A14" s="21"/>
      <c r="B14" s="173"/>
      <c r="C14" s="174"/>
      <c r="D14" s="201"/>
      <c r="E14" s="177"/>
      <c r="F14" s="984" t="s">
        <v>618</v>
      </c>
      <c r="G14" s="984"/>
      <c r="H14" s="985"/>
      <c r="I14" s="985"/>
      <c r="J14" s="985"/>
      <c r="K14" s="985"/>
      <c r="L14" s="985"/>
      <c r="M14" s="985"/>
      <c r="N14" s="986"/>
      <c r="O14" s="27">
        <v>1</v>
      </c>
      <c r="P14" s="26">
        <v>2</v>
      </c>
      <c r="Q14" s="175" t="s">
        <v>134</v>
      </c>
      <c r="R14" s="24">
        <v>86</v>
      </c>
      <c r="S14" s="25" t="s">
        <v>6</v>
      </c>
      <c r="T14" s="24" t="s">
        <v>5</v>
      </c>
      <c r="U14" s="23" t="s">
        <v>4</v>
      </c>
      <c r="V14" s="22" t="s">
        <v>1</v>
      </c>
      <c r="W14" s="176"/>
      <c r="X14" s="333">
        <f t="shared" si="0"/>
        <v>1282.7</v>
      </c>
      <c r="Y14" s="333">
        <f t="shared" si="0"/>
        <v>1320.7</v>
      </c>
      <c r="Z14" s="334">
        <f t="shared" si="0"/>
        <v>1320.7</v>
      </c>
      <c r="AA14" s="8"/>
      <c r="AB14" s="3"/>
    </row>
    <row r="15" spans="1:28" ht="15" customHeight="1" x14ac:dyDescent="0.2">
      <c r="A15" s="21"/>
      <c r="B15" s="173"/>
      <c r="C15" s="174"/>
      <c r="D15" s="201"/>
      <c r="E15" s="178"/>
      <c r="F15" s="179"/>
      <c r="G15" s="180"/>
      <c r="H15" s="16"/>
      <c r="I15" s="984" t="s">
        <v>169</v>
      </c>
      <c r="J15" s="985"/>
      <c r="K15" s="985"/>
      <c r="L15" s="985"/>
      <c r="M15" s="985"/>
      <c r="N15" s="986"/>
      <c r="O15" s="27">
        <v>1</v>
      </c>
      <c r="P15" s="26">
        <v>2</v>
      </c>
      <c r="Q15" s="175" t="s">
        <v>168</v>
      </c>
      <c r="R15" s="24">
        <v>86</v>
      </c>
      <c r="S15" s="25" t="s">
        <v>6</v>
      </c>
      <c r="T15" s="24" t="s">
        <v>5</v>
      </c>
      <c r="U15" s="23" t="s">
        <v>167</v>
      </c>
      <c r="V15" s="22" t="s">
        <v>1</v>
      </c>
      <c r="W15" s="176"/>
      <c r="X15" s="333">
        <f t="shared" si="0"/>
        <v>1282.7</v>
      </c>
      <c r="Y15" s="333">
        <f t="shared" si="0"/>
        <v>1320.7</v>
      </c>
      <c r="Z15" s="334">
        <f t="shared" si="0"/>
        <v>1320.7</v>
      </c>
      <c r="AA15" s="8"/>
      <c r="AB15" s="3"/>
    </row>
    <row r="16" spans="1:28" ht="29.25" customHeight="1" x14ac:dyDescent="0.2">
      <c r="A16" s="21"/>
      <c r="B16" s="173"/>
      <c r="C16" s="174"/>
      <c r="D16" s="201"/>
      <c r="E16" s="181"/>
      <c r="F16" s="124"/>
      <c r="G16" s="182"/>
      <c r="H16" s="125"/>
      <c r="I16" s="126"/>
      <c r="J16" s="982" t="s">
        <v>143</v>
      </c>
      <c r="K16" s="982"/>
      <c r="L16" s="982"/>
      <c r="M16" s="982"/>
      <c r="N16" s="983"/>
      <c r="O16" s="14">
        <v>1</v>
      </c>
      <c r="P16" s="13">
        <v>2</v>
      </c>
      <c r="Q16" s="175" t="s">
        <v>168</v>
      </c>
      <c r="R16" s="10">
        <v>86</v>
      </c>
      <c r="S16" s="11" t="s">
        <v>6</v>
      </c>
      <c r="T16" s="10" t="s">
        <v>5</v>
      </c>
      <c r="U16" s="9" t="s">
        <v>167</v>
      </c>
      <c r="V16" s="158" t="s">
        <v>142</v>
      </c>
      <c r="W16" s="176"/>
      <c r="X16" s="285">
        <v>1282.7</v>
      </c>
      <c r="Y16" s="285">
        <v>1320.7</v>
      </c>
      <c r="Z16" s="286">
        <v>1320.7</v>
      </c>
      <c r="AA16" s="8"/>
      <c r="AB16" s="3"/>
    </row>
    <row r="17" spans="1:28" ht="51" customHeight="1" x14ac:dyDescent="0.2">
      <c r="A17" s="21"/>
      <c r="B17" s="173"/>
      <c r="C17" s="174"/>
      <c r="D17" s="201"/>
      <c r="E17" s="987" t="s">
        <v>166</v>
      </c>
      <c r="F17" s="988"/>
      <c r="G17" s="988"/>
      <c r="H17" s="988"/>
      <c r="I17" s="988"/>
      <c r="J17" s="990"/>
      <c r="K17" s="990"/>
      <c r="L17" s="990"/>
      <c r="M17" s="990"/>
      <c r="N17" s="991"/>
      <c r="O17" s="543">
        <v>1</v>
      </c>
      <c r="P17" s="543">
        <v>4</v>
      </c>
      <c r="Q17" s="188" t="s">
        <v>1</v>
      </c>
      <c r="R17" s="545" t="s">
        <v>1</v>
      </c>
      <c r="S17" s="546" t="s">
        <v>1</v>
      </c>
      <c r="T17" s="545" t="s">
        <v>1</v>
      </c>
      <c r="U17" s="547" t="s">
        <v>1</v>
      </c>
      <c r="V17" s="542" t="s">
        <v>1</v>
      </c>
      <c r="W17" s="784"/>
      <c r="X17" s="785">
        <f>X23+X18</f>
        <v>3604.2</v>
      </c>
      <c r="Y17" s="785">
        <f>Y23</f>
        <v>3656.4</v>
      </c>
      <c r="Z17" s="785">
        <f>Z23</f>
        <v>3661.1000000000004</v>
      </c>
      <c r="AA17" s="8"/>
      <c r="AB17" s="3"/>
    </row>
    <row r="18" spans="1:28" ht="60" customHeight="1" x14ac:dyDescent="0.2">
      <c r="A18" s="21"/>
      <c r="B18" s="173"/>
      <c r="C18" s="174"/>
      <c r="D18" s="201"/>
      <c r="E18" s="783"/>
      <c r="F18" s="775"/>
      <c r="G18" s="775"/>
      <c r="H18" s="775"/>
      <c r="I18" s="775"/>
      <c r="J18" s="776"/>
      <c r="K18" s="776"/>
      <c r="L18" s="776"/>
      <c r="M18" s="786" t="s">
        <v>612</v>
      </c>
      <c r="N18" s="777"/>
      <c r="O18" s="13">
        <v>1</v>
      </c>
      <c r="P18" s="13">
        <v>4</v>
      </c>
      <c r="Q18" s="175"/>
      <c r="R18" s="780"/>
      <c r="S18" s="11"/>
      <c r="T18" s="780"/>
      <c r="U18" s="536"/>
      <c r="V18" s="781"/>
      <c r="W18" s="781"/>
      <c r="X18" s="724">
        <f>X19</f>
        <v>0</v>
      </c>
      <c r="Y18" s="724"/>
      <c r="Z18" s="724"/>
      <c r="AA18" s="8"/>
      <c r="AB18" s="3"/>
    </row>
    <row r="19" spans="1:28" ht="24" customHeight="1" x14ac:dyDescent="0.2">
      <c r="A19" s="21"/>
      <c r="B19" s="173"/>
      <c r="C19" s="174"/>
      <c r="D19" s="201"/>
      <c r="E19" s="783"/>
      <c r="F19" s="775"/>
      <c r="G19" s="775"/>
      <c r="H19" s="775"/>
      <c r="I19" s="775"/>
      <c r="J19" s="776"/>
      <c r="K19" s="776"/>
      <c r="L19" s="776"/>
      <c r="M19" s="786" t="s">
        <v>95</v>
      </c>
      <c r="N19" s="777"/>
      <c r="O19" s="13">
        <v>1</v>
      </c>
      <c r="P19" s="13">
        <v>4</v>
      </c>
      <c r="Q19" s="175"/>
      <c r="R19" s="780">
        <v>85</v>
      </c>
      <c r="S19" s="11">
        <v>0</v>
      </c>
      <c r="T19" s="780">
        <v>0</v>
      </c>
      <c r="U19" s="536">
        <v>0</v>
      </c>
      <c r="V19" s="781"/>
      <c r="W19" s="781"/>
      <c r="X19" s="724">
        <f>X20</f>
        <v>0</v>
      </c>
      <c r="Y19" s="724"/>
      <c r="Z19" s="724"/>
      <c r="AA19" s="8"/>
      <c r="AB19" s="3"/>
    </row>
    <row r="20" spans="1:28" ht="33.75" customHeight="1" x14ac:dyDescent="0.2">
      <c r="A20" s="21"/>
      <c r="B20" s="173"/>
      <c r="C20" s="174"/>
      <c r="D20" s="201"/>
      <c r="E20" s="783"/>
      <c r="F20" s="775"/>
      <c r="G20" s="775"/>
      <c r="H20" s="775"/>
      <c r="I20" s="775"/>
      <c r="J20" s="776"/>
      <c r="K20" s="776"/>
      <c r="L20" s="776"/>
      <c r="M20" s="786" t="s">
        <v>613</v>
      </c>
      <c r="N20" s="777"/>
      <c r="O20" s="13">
        <v>1</v>
      </c>
      <c r="P20" s="13">
        <v>4</v>
      </c>
      <c r="Q20" s="175"/>
      <c r="R20" s="780">
        <v>85</v>
      </c>
      <c r="S20" s="11">
        <v>3</v>
      </c>
      <c r="T20" s="780">
        <v>5</v>
      </c>
      <c r="U20" s="536">
        <v>0</v>
      </c>
      <c r="V20" s="781"/>
      <c r="W20" s="781"/>
      <c r="X20" s="724">
        <f>X21</f>
        <v>0</v>
      </c>
      <c r="Y20" s="724"/>
      <c r="Z20" s="724"/>
      <c r="AA20" s="8"/>
      <c r="AB20" s="3"/>
    </row>
    <row r="21" spans="1:28" ht="18" customHeight="1" x14ac:dyDescent="0.2">
      <c r="A21" s="21"/>
      <c r="B21" s="173"/>
      <c r="C21" s="174"/>
      <c r="D21" s="201"/>
      <c r="E21" s="783"/>
      <c r="F21" s="775"/>
      <c r="G21" s="775"/>
      <c r="H21" s="775"/>
      <c r="I21" s="775"/>
      <c r="J21" s="776"/>
      <c r="K21" s="776"/>
      <c r="L21" s="776"/>
      <c r="M21" s="786" t="s">
        <v>614</v>
      </c>
      <c r="N21" s="777"/>
      <c r="O21" s="13">
        <v>1</v>
      </c>
      <c r="P21" s="13">
        <v>4</v>
      </c>
      <c r="Q21" s="175"/>
      <c r="R21" s="780">
        <v>85</v>
      </c>
      <c r="S21" s="11">
        <v>3</v>
      </c>
      <c r="T21" s="780">
        <v>5</v>
      </c>
      <c r="U21" s="536">
        <v>60004</v>
      </c>
      <c r="V21" s="781"/>
      <c r="W21" s="781"/>
      <c r="X21" s="724">
        <f>X22</f>
        <v>0</v>
      </c>
      <c r="Y21" s="724"/>
      <c r="Z21" s="724"/>
      <c r="AA21" s="8"/>
      <c r="AB21" s="3"/>
    </row>
    <row r="22" spans="1:28" ht="21" customHeight="1" x14ac:dyDescent="0.2">
      <c r="A22" s="21"/>
      <c r="B22" s="173"/>
      <c r="C22" s="174"/>
      <c r="D22" s="201"/>
      <c r="E22" s="783"/>
      <c r="F22" s="775"/>
      <c r="G22" s="775"/>
      <c r="H22" s="775"/>
      <c r="I22" s="775"/>
      <c r="J22" s="776"/>
      <c r="K22" s="776"/>
      <c r="L22" s="776"/>
      <c r="M22" s="786" t="s">
        <v>420</v>
      </c>
      <c r="N22" s="777"/>
      <c r="O22" s="13">
        <v>1</v>
      </c>
      <c r="P22" s="13">
        <v>4</v>
      </c>
      <c r="Q22" s="175"/>
      <c r="R22" s="114">
        <v>85</v>
      </c>
      <c r="S22" s="115">
        <v>3</v>
      </c>
      <c r="T22" s="114">
        <v>5</v>
      </c>
      <c r="U22" s="116">
        <v>60004</v>
      </c>
      <c r="V22" s="781">
        <v>540</v>
      </c>
      <c r="W22" s="781"/>
      <c r="X22" s="681"/>
      <c r="Y22" s="681"/>
      <c r="Z22" s="681"/>
      <c r="AA22" s="8"/>
      <c r="AB22" s="3"/>
    </row>
    <row r="23" spans="1:28" ht="43.5" customHeight="1" x14ac:dyDescent="0.2">
      <c r="A23" s="21"/>
      <c r="B23" s="173"/>
      <c r="C23" s="174"/>
      <c r="D23" s="201"/>
      <c r="E23" s="177"/>
      <c r="F23" s="984" t="s">
        <v>618</v>
      </c>
      <c r="G23" s="984"/>
      <c r="H23" s="985"/>
      <c r="I23" s="985"/>
      <c r="J23" s="985"/>
      <c r="K23" s="985"/>
      <c r="L23" s="985"/>
      <c r="M23" s="985"/>
      <c r="N23" s="986"/>
      <c r="O23" s="27">
        <v>1</v>
      </c>
      <c r="P23" s="26">
        <v>4</v>
      </c>
      <c r="Q23" s="175" t="s">
        <v>147</v>
      </c>
      <c r="R23" s="24" t="s">
        <v>140</v>
      </c>
      <c r="S23" s="25" t="s">
        <v>6</v>
      </c>
      <c r="T23" s="24" t="s">
        <v>5</v>
      </c>
      <c r="U23" s="23" t="s">
        <v>4</v>
      </c>
      <c r="V23" s="22" t="s">
        <v>1</v>
      </c>
      <c r="W23" s="176"/>
      <c r="X23" s="333">
        <f>X24+X31+X34</f>
        <v>3604.2</v>
      </c>
      <c r="Y23" s="333">
        <f>Y24+Y31</f>
        <v>3656.4</v>
      </c>
      <c r="Z23" s="334">
        <f>Z24+Z31</f>
        <v>3661.1000000000004</v>
      </c>
      <c r="AA23" s="8"/>
      <c r="AB23" s="3"/>
    </row>
    <row r="24" spans="1:28" ht="29.25" customHeight="1" x14ac:dyDescent="0.2">
      <c r="A24" s="21"/>
      <c r="B24" s="173"/>
      <c r="C24" s="174"/>
      <c r="D24" s="201"/>
      <c r="E24" s="178"/>
      <c r="F24" s="179"/>
      <c r="G24" s="180"/>
      <c r="H24" s="984" t="s">
        <v>165</v>
      </c>
      <c r="I24" s="985"/>
      <c r="J24" s="985"/>
      <c r="K24" s="985"/>
      <c r="L24" s="985"/>
      <c r="M24" s="985"/>
      <c r="N24" s="986"/>
      <c r="O24" s="27">
        <v>1</v>
      </c>
      <c r="P24" s="26">
        <v>4</v>
      </c>
      <c r="Q24" s="175" t="s">
        <v>164</v>
      </c>
      <c r="R24" s="24" t="s">
        <v>140</v>
      </c>
      <c r="S24" s="25" t="s">
        <v>6</v>
      </c>
      <c r="T24" s="24" t="s">
        <v>9</v>
      </c>
      <c r="U24" s="23" t="s">
        <v>4</v>
      </c>
      <c r="V24" s="22" t="s">
        <v>1</v>
      </c>
      <c r="W24" s="176"/>
      <c r="X24" s="333">
        <f t="shared" ref="X24:Z24" si="1">X25</f>
        <v>3575.2</v>
      </c>
      <c r="Y24" s="333">
        <f t="shared" si="1"/>
        <v>3631.4</v>
      </c>
      <c r="Z24" s="334">
        <f t="shared" si="1"/>
        <v>3636.1000000000004</v>
      </c>
      <c r="AA24" s="8"/>
      <c r="AB24" s="3"/>
    </row>
    <row r="25" spans="1:28" ht="15" customHeight="1" x14ac:dyDescent="0.2">
      <c r="A25" s="21"/>
      <c r="B25" s="173"/>
      <c r="C25" s="174"/>
      <c r="D25" s="201"/>
      <c r="E25" s="178"/>
      <c r="F25" s="123"/>
      <c r="G25" s="183"/>
      <c r="H25" s="16"/>
      <c r="I25" s="984" t="s">
        <v>163</v>
      </c>
      <c r="J25" s="985"/>
      <c r="K25" s="985"/>
      <c r="L25" s="985"/>
      <c r="M25" s="985"/>
      <c r="N25" s="986"/>
      <c r="O25" s="27">
        <v>1</v>
      </c>
      <c r="P25" s="26">
        <v>4</v>
      </c>
      <c r="Q25" s="175" t="s">
        <v>162</v>
      </c>
      <c r="R25" s="24" t="s">
        <v>140</v>
      </c>
      <c r="S25" s="25" t="s">
        <v>6</v>
      </c>
      <c r="T25" s="24" t="s">
        <v>9</v>
      </c>
      <c r="U25" s="23" t="s">
        <v>161</v>
      </c>
      <c r="V25" s="22" t="s">
        <v>1</v>
      </c>
      <c r="W25" s="176"/>
      <c r="X25" s="333">
        <f>X26+X27+X28</f>
        <v>3575.2</v>
      </c>
      <c r="Y25" s="333">
        <f>Y26+Y27</f>
        <v>3631.4</v>
      </c>
      <c r="Z25" s="334">
        <f>Z26+Z27</f>
        <v>3636.1000000000004</v>
      </c>
      <c r="AA25" s="8"/>
      <c r="AB25" s="3"/>
    </row>
    <row r="26" spans="1:28" ht="29.25" customHeight="1" x14ac:dyDescent="0.2">
      <c r="A26" s="21"/>
      <c r="B26" s="173"/>
      <c r="C26" s="174"/>
      <c r="D26" s="201"/>
      <c r="E26" s="178"/>
      <c r="F26" s="123"/>
      <c r="G26" s="183"/>
      <c r="H26" s="17"/>
      <c r="I26" s="16"/>
      <c r="J26" s="996" t="s">
        <v>143</v>
      </c>
      <c r="K26" s="996"/>
      <c r="L26" s="996"/>
      <c r="M26" s="996"/>
      <c r="N26" s="997"/>
      <c r="O26" s="27">
        <v>1</v>
      </c>
      <c r="P26" s="26">
        <v>4</v>
      </c>
      <c r="Q26" s="175" t="s">
        <v>162</v>
      </c>
      <c r="R26" s="24" t="s">
        <v>140</v>
      </c>
      <c r="S26" s="25" t="s">
        <v>6</v>
      </c>
      <c r="T26" s="24" t="s">
        <v>9</v>
      </c>
      <c r="U26" s="23" t="s">
        <v>161</v>
      </c>
      <c r="V26" s="22" t="s">
        <v>142</v>
      </c>
      <c r="W26" s="176"/>
      <c r="X26" s="287">
        <v>3374.6</v>
      </c>
      <c r="Y26" s="287">
        <v>3474.8</v>
      </c>
      <c r="Z26" s="288">
        <v>3474.8</v>
      </c>
      <c r="AA26" s="8"/>
      <c r="AB26" s="3"/>
    </row>
    <row r="27" spans="1:28" ht="29.25" customHeight="1" x14ac:dyDescent="0.2">
      <c r="A27" s="21"/>
      <c r="B27" s="173"/>
      <c r="C27" s="174"/>
      <c r="D27" s="201"/>
      <c r="E27" s="181"/>
      <c r="F27" s="124"/>
      <c r="G27" s="182"/>
      <c r="H27" s="125"/>
      <c r="I27" s="125"/>
      <c r="J27" s="982" t="s">
        <v>57</v>
      </c>
      <c r="K27" s="982"/>
      <c r="L27" s="982"/>
      <c r="M27" s="982"/>
      <c r="N27" s="983"/>
      <c r="O27" s="14">
        <v>1</v>
      </c>
      <c r="P27" s="13">
        <v>4</v>
      </c>
      <c r="Q27" s="175" t="s">
        <v>162</v>
      </c>
      <c r="R27" s="10" t="s">
        <v>140</v>
      </c>
      <c r="S27" s="11" t="s">
        <v>6</v>
      </c>
      <c r="T27" s="10" t="s">
        <v>9</v>
      </c>
      <c r="U27" s="9" t="s">
        <v>161</v>
      </c>
      <c r="V27" s="158" t="s">
        <v>52</v>
      </c>
      <c r="W27" s="176"/>
      <c r="X27" s="285">
        <v>198.6</v>
      </c>
      <c r="Y27" s="285">
        <v>156.6</v>
      </c>
      <c r="Z27" s="286">
        <v>161.30000000000001</v>
      </c>
      <c r="AA27" s="8"/>
      <c r="AB27" s="3"/>
    </row>
    <row r="28" spans="1:28" ht="29.25" customHeight="1" x14ac:dyDescent="0.2">
      <c r="A28" s="21"/>
      <c r="B28" s="173"/>
      <c r="C28" s="174"/>
      <c r="D28" s="201"/>
      <c r="E28" s="181"/>
      <c r="F28" s="797"/>
      <c r="G28" s="182"/>
      <c r="H28" s="798"/>
      <c r="I28" s="798"/>
      <c r="J28" s="85"/>
      <c r="K28" s="85"/>
      <c r="L28" s="85"/>
      <c r="M28" s="801" t="s">
        <v>650</v>
      </c>
      <c r="N28" s="86"/>
      <c r="O28" s="802">
        <v>1</v>
      </c>
      <c r="P28" s="13">
        <v>4</v>
      </c>
      <c r="Q28" s="175"/>
      <c r="R28" s="803">
        <v>86</v>
      </c>
      <c r="S28" s="11">
        <v>0</v>
      </c>
      <c r="T28" s="803">
        <v>5</v>
      </c>
      <c r="U28" s="9">
        <v>0</v>
      </c>
      <c r="V28" s="806"/>
      <c r="W28" s="176"/>
      <c r="X28" s="569">
        <f>X29</f>
        <v>2</v>
      </c>
      <c r="Y28" s="569"/>
      <c r="Z28" s="569"/>
      <c r="AA28" s="8"/>
      <c r="AB28" s="3"/>
    </row>
    <row r="29" spans="1:28" ht="23.25" customHeight="1" x14ac:dyDescent="0.2">
      <c r="A29" s="21"/>
      <c r="B29" s="173"/>
      <c r="C29" s="174"/>
      <c r="D29" s="201"/>
      <c r="E29" s="181"/>
      <c r="F29" s="797"/>
      <c r="G29" s="182"/>
      <c r="H29" s="798"/>
      <c r="I29" s="798"/>
      <c r="J29" s="85"/>
      <c r="K29" s="85"/>
      <c r="L29" s="85"/>
      <c r="M29" s="801" t="s">
        <v>651</v>
      </c>
      <c r="N29" s="86"/>
      <c r="O29" s="802">
        <v>1</v>
      </c>
      <c r="P29" s="13">
        <v>4</v>
      </c>
      <c r="Q29" s="175"/>
      <c r="R29" s="803">
        <v>86</v>
      </c>
      <c r="S29" s="11">
        <v>0</v>
      </c>
      <c r="T29" s="803">
        <v>5</v>
      </c>
      <c r="U29" s="9">
        <v>7</v>
      </c>
      <c r="V29" s="806"/>
      <c r="W29" s="176"/>
      <c r="X29" s="569">
        <f>X30</f>
        <v>2</v>
      </c>
      <c r="Y29" s="569"/>
      <c r="Z29" s="569"/>
      <c r="AA29" s="8"/>
      <c r="AB29" s="3"/>
    </row>
    <row r="30" spans="1:28" ht="29.25" customHeight="1" x14ac:dyDescent="0.2">
      <c r="A30" s="21"/>
      <c r="B30" s="173"/>
      <c r="C30" s="174"/>
      <c r="D30" s="201"/>
      <c r="E30" s="181"/>
      <c r="F30" s="797"/>
      <c r="G30" s="182"/>
      <c r="H30" s="798"/>
      <c r="I30" s="798"/>
      <c r="J30" s="85"/>
      <c r="K30" s="85"/>
      <c r="L30" s="85"/>
      <c r="M30" s="801" t="s">
        <v>57</v>
      </c>
      <c r="N30" s="86"/>
      <c r="O30" s="802">
        <v>1</v>
      </c>
      <c r="P30" s="13">
        <v>4</v>
      </c>
      <c r="Q30" s="175"/>
      <c r="R30" s="803">
        <v>86</v>
      </c>
      <c r="S30" s="11">
        <v>0</v>
      </c>
      <c r="T30" s="803">
        <v>5</v>
      </c>
      <c r="U30" s="9">
        <v>7</v>
      </c>
      <c r="V30" s="806">
        <v>240</v>
      </c>
      <c r="W30" s="176"/>
      <c r="X30" s="285">
        <v>2</v>
      </c>
      <c r="Y30" s="285"/>
      <c r="Z30" s="285"/>
      <c r="AA30" s="8"/>
      <c r="AB30" s="3"/>
    </row>
    <row r="31" spans="1:28" ht="29.25" customHeight="1" x14ac:dyDescent="0.2">
      <c r="A31" s="21"/>
      <c r="B31" s="173"/>
      <c r="C31" s="174"/>
      <c r="D31" s="201"/>
      <c r="E31" s="181"/>
      <c r="F31" s="719"/>
      <c r="G31" s="182"/>
      <c r="H31" s="720"/>
      <c r="I31" s="720"/>
      <c r="J31" s="85"/>
      <c r="K31" s="85"/>
      <c r="L31" s="85"/>
      <c r="M31" s="718" t="s">
        <v>587</v>
      </c>
      <c r="N31" s="86"/>
      <c r="O31" s="716">
        <v>1</v>
      </c>
      <c r="P31" s="13">
        <v>4</v>
      </c>
      <c r="Q31" s="175"/>
      <c r="R31" s="717">
        <v>86</v>
      </c>
      <c r="S31" s="11">
        <v>0</v>
      </c>
      <c r="T31" s="717">
        <v>6</v>
      </c>
      <c r="U31" s="9">
        <v>0</v>
      </c>
      <c r="V31" s="721"/>
      <c r="W31" s="176"/>
      <c r="X31" s="569">
        <f t="shared" ref="X31:Z32" si="2">X32</f>
        <v>25</v>
      </c>
      <c r="Y31" s="569">
        <f t="shared" si="2"/>
        <v>25</v>
      </c>
      <c r="Z31" s="724">
        <f t="shared" si="2"/>
        <v>25</v>
      </c>
      <c r="AA31" s="8"/>
      <c r="AB31" s="3"/>
    </row>
    <row r="32" spans="1:28" ht="29.25" customHeight="1" x14ac:dyDescent="0.2">
      <c r="A32" s="21"/>
      <c r="B32" s="173"/>
      <c r="C32" s="174"/>
      <c r="D32" s="201"/>
      <c r="E32" s="181"/>
      <c r="F32" s="719"/>
      <c r="G32" s="182"/>
      <c r="H32" s="720"/>
      <c r="I32" s="720"/>
      <c r="J32" s="85"/>
      <c r="K32" s="85"/>
      <c r="L32" s="85"/>
      <c r="M32" s="718" t="s">
        <v>588</v>
      </c>
      <c r="N32" s="86"/>
      <c r="O32" s="716">
        <v>1</v>
      </c>
      <c r="P32" s="13">
        <v>4</v>
      </c>
      <c r="Q32" s="175"/>
      <c r="R32" s="717">
        <v>86</v>
      </c>
      <c r="S32" s="11">
        <v>0</v>
      </c>
      <c r="T32" s="717">
        <v>6</v>
      </c>
      <c r="U32" s="9">
        <v>90008</v>
      </c>
      <c r="V32" s="721"/>
      <c r="W32" s="176"/>
      <c r="X32" s="569">
        <f t="shared" si="2"/>
        <v>25</v>
      </c>
      <c r="Y32" s="569">
        <f t="shared" si="2"/>
        <v>25</v>
      </c>
      <c r="Z32" s="724">
        <f t="shared" si="2"/>
        <v>25</v>
      </c>
      <c r="AA32" s="8"/>
      <c r="AB32" s="3"/>
    </row>
    <row r="33" spans="1:28" ht="29.25" customHeight="1" x14ac:dyDescent="0.2">
      <c r="A33" s="21"/>
      <c r="B33" s="173"/>
      <c r="C33" s="174"/>
      <c r="D33" s="201"/>
      <c r="E33" s="181"/>
      <c r="F33" s="719"/>
      <c r="G33" s="182"/>
      <c r="H33" s="720"/>
      <c r="I33" s="720"/>
      <c r="J33" s="85"/>
      <c r="K33" s="85"/>
      <c r="L33" s="85"/>
      <c r="M33" s="718" t="s">
        <v>57</v>
      </c>
      <c r="N33" s="86"/>
      <c r="O33" s="716">
        <v>1</v>
      </c>
      <c r="P33" s="13">
        <v>4</v>
      </c>
      <c r="Q33" s="175"/>
      <c r="R33" s="717">
        <v>86</v>
      </c>
      <c r="S33" s="11">
        <v>0</v>
      </c>
      <c r="T33" s="717">
        <v>6</v>
      </c>
      <c r="U33" s="9">
        <v>9008</v>
      </c>
      <c r="V33" s="721">
        <v>240</v>
      </c>
      <c r="W33" s="176"/>
      <c r="X33" s="285">
        <v>25</v>
      </c>
      <c r="Y33" s="285">
        <v>25</v>
      </c>
      <c r="Z33" s="285">
        <v>25</v>
      </c>
      <c r="AA33" s="8"/>
      <c r="AB33" s="3"/>
    </row>
    <row r="34" spans="1:28" ht="29.25" customHeight="1" x14ac:dyDescent="0.2">
      <c r="A34" s="21"/>
      <c r="B34" s="173"/>
      <c r="C34" s="174"/>
      <c r="D34" s="201"/>
      <c r="E34" s="181"/>
      <c r="F34" s="734"/>
      <c r="G34" s="182"/>
      <c r="H34" s="735"/>
      <c r="I34" s="735"/>
      <c r="J34" s="85"/>
      <c r="K34" s="85"/>
      <c r="L34" s="85"/>
      <c r="M34" s="733" t="s">
        <v>589</v>
      </c>
      <c r="N34" s="86"/>
      <c r="O34" s="729">
        <v>1</v>
      </c>
      <c r="P34" s="13">
        <v>4</v>
      </c>
      <c r="Q34" s="175"/>
      <c r="R34" s="730">
        <v>86</v>
      </c>
      <c r="S34" s="11">
        <v>0</v>
      </c>
      <c r="T34" s="730">
        <v>10</v>
      </c>
      <c r="U34" s="9">
        <v>0</v>
      </c>
      <c r="V34" s="736"/>
      <c r="W34" s="176"/>
      <c r="X34" s="569">
        <f>X35</f>
        <v>4</v>
      </c>
      <c r="Y34" s="569"/>
      <c r="Z34" s="724"/>
      <c r="AA34" s="8"/>
      <c r="AB34" s="3"/>
    </row>
    <row r="35" spans="1:28" ht="29.25" customHeight="1" x14ac:dyDescent="0.2">
      <c r="A35" s="21"/>
      <c r="B35" s="173"/>
      <c r="C35" s="174"/>
      <c r="D35" s="201"/>
      <c r="E35" s="181"/>
      <c r="F35" s="734"/>
      <c r="G35" s="182"/>
      <c r="H35" s="735"/>
      <c r="I35" s="735"/>
      <c r="J35" s="85"/>
      <c r="K35" s="85"/>
      <c r="L35" s="85"/>
      <c r="M35" s="733" t="s">
        <v>540</v>
      </c>
      <c r="N35" s="86"/>
      <c r="O35" s="729">
        <v>1</v>
      </c>
      <c r="P35" s="13">
        <v>4</v>
      </c>
      <c r="Q35" s="175"/>
      <c r="R35" s="730">
        <v>86</v>
      </c>
      <c r="S35" s="11">
        <v>0</v>
      </c>
      <c r="T35" s="730">
        <v>10</v>
      </c>
      <c r="U35" s="9">
        <v>10040</v>
      </c>
      <c r="V35" s="736"/>
      <c r="W35" s="176"/>
      <c r="X35" s="569">
        <f>X36</f>
        <v>4</v>
      </c>
      <c r="Y35" s="569"/>
      <c r="Z35" s="724"/>
      <c r="AA35" s="8"/>
      <c r="AB35" s="3"/>
    </row>
    <row r="36" spans="1:28" ht="19.5" customHeight="1" x14ac:dyDescent="0.2">
      <c r="A36" s="21"/>
      <c r="B36" s="173"/>
      <c r="C36" s="174"/>
      <c r="D36" s="201"/>
      <c r="E36" s="181"/>
      <c r="F36" s="734"/>
      <c r="G36" s="182"/>
      <c r="H36" s="735"/>
      <c r="I36" s="735"/>
      <c r="J36" s="85"/>
      <c r="K36" s="85"/>
      <c r="L36" s="85"/>
      <c r="M36" s="733" t="s">
        <v>420</v>
      </c>
      <c r="N36" s="86"/>
      <c r="O36" s="729">
        <v>1</v>
      </c>
      <c r="P36" s="13">
        <v>4</v>
      </c>
      <c r="Q36" s="175"/>
      <c r="R36" s="730">
        <v>86</v>
      </c>
      <c r="S36" s="11">
        <v>0</v>
      </c>
      <c r="T36" s="730">
        <v>10</v>
      </c>
      <c r="U36" s="9">
        <v>10040</v>
      </c>
      <c r="V36" s="736">
        <v>540</v>
      </c>
      <c r="W36" s="176"/>
      <c r="X36" s="285">
        <v>4</v>
      </c>
      <c r="Y36" s="285"/>
      <c r="Z36" s="681"/>
      <c r="AA36" s="8"/>
      <c r="AB36" s="3"/>
    </row>
    <row r="37" spans="1:28" ht="29.25" customHeight="1" x14ac:dyDescent="0.25">
      <c r="A37" s="21"/>
      <c r="B37" s="173"/>
      <c r="C37" s="174"/>
      <c r="D37" s="201"/>
      <c r="E37" s="181"/>
      <c r="F37" s="661"/>
      <c r="G37" s="182"/>
      <c r="H37" s="662"/>
      <c r="I37" s="662"/>
      <c r="J37" s="85"/>
      <c r="K37" s="85"/>
      <c r="L37" s="85"/>
      <c r="M37" s="692" t="s">
        <v>539</v>
      </c>
      <c r="N37" s="682"/>
      <c r="O37" s="83">
        <v>1</v>
      </c>
      <c r="P37" s="83">
        <v>6</v>
      </c>
      <c r="Q37" s="559"/>
      <c r="R37" s="664"/>
      <c r="S37" s="538"/>
      <c r="T37" s="665"/>
      <c r="U37" s="683"/>
      <c r="V37" s="668"/>
      <c r="W37" s="561"/>
      <c r="X37" s="684">
        <f>X38</f>
        <v>55.4</v>
      </c>
      <c r="Y37" s="684"/>
      <c r="Z37" s="684"/>
      <c r="AA37" s="8"/>
      <c r="AB37" s="3"/>
    </row>
    <row r="38" spans="1:28" ht="24" customHeight="1" x14ac:dyDescent="0.2">
      <c r="A38" s="21"/>
      <c r="B38" s="173"/>
      <c r="C38" s="174"/>
      <c r="D38" s="201"/>
      <c r="E38" s="181"/>
      <c r="F38" s="661"/>
      <c r="G38" s="182"/>
      <c r="H38" s="662"/>
      <c r="I38" s="662"/>
      <c r="J38" s="85"/>
      <c r="K38" s="85"/>
      <c r="L38" s="85"/>
      <c r="M38" s="659" t="s">
        <v>420</v>
      </c>
      <c r="N38" s="86"/>
      <c r="O38" s="13">
        <v>1</v>
      </c>
      <c r="P38" s="13">
        <v>6</v>
      </c>
      <c r="Q38" s="175"/>
      <c r="R38" s="657">
        <v>75</v>
      </c>
      <c r="S38" s="11">
        <v>0</v>
      </c>
      <c r="T38" s="658">
        <v>0</v>
      </c>
      <c r="U38" s="536">
        <v>61002</v>
      </c>
      <c r="V38" s="671">
        <v>540</v>
      </c>
      <c r="W38" s="176"/>
      <c r="X38" s="681">
        <v>55.4</v>
      </c>
      <c r="Y38" s="681"/>
      <c r="Z38" s="681"/>
      <c r="AA38" s="8"/>
      <c r="AB38" s="3"/>
    </row>
    <row r="39" spans="1:28" ht="15" customHeight="1" x14ac:dyDescent="0.2">
      <c r="A39" s="21"/>
      <c r="B39" s="173"/>
      <c r="C39" s="174"/>
      <c r="D39" s="201"/>
      <c r="E39" s="987" t="s">
        <v>160</v>
      </c>
      <c r="F39" s="988"/>
      <c r="G39" s="988"/>
      <c r="H39" s="988"/>
      <c r="I39" s="988"/>
      <c r="J39" s="990"/>
      <c r="K39" s="990"/>
      <c r="L39" s="990"/>
      <c r="M39" s="990"/>
      <c r="N39" s="991"/>
      <c r="O39" s="90">
        <v>1</v>
      </c>
      <c r="P39" s="91">
        <v>13</v>
      </c>
      <c r="Q39" s="188" t="s">
        <v>1</v>
      </c>
      <c r="R39" s="111" t="s">
        <v>1</v>
      </c>
      <c r="S39" s="112" t="s">
        <v>1</v>
      </c>
      <c r="T39" s="111" t="s">
        <v>1</v>
      </c>
      <c r="U39" s="113" t="s">
        <v>1</v>
      </c>
      <c r="V39" s="93" t="s">
        <v>1</v>
      </c>
      <c r="W39" s="189"/>
      <c r="X39" s="335">
        <f>X40+X48</f>
        <v>7856.4</v>
      </c>
      <c r="Y39" s="335">
        <f>Y40+Y48</f>
        <v>7671.2</v>
      </c>
      <c r="Z39" s="336">
        <f>Z40+Z48</f>
        <v>7639.3</v>
      </c>
      <c r="AA39" s="8"/>
      <c r="AB39" s="3"/>
    </row>
    <row r="40" spans="1:28" ht="15" customHeight="1" x14ac:dyDescent="0.2">
      <c r="A40" s="21"/>
      <c r="B40" s="173"/>
      <c r="C40" s="174"/>
      <c r="D40" s="201"/>
      <c r="E40" s="177"/>
      <c r="F40" s="984" t="s">
        <v>135</v>
      </c>
      <c r="G40" s="984"/>
      <c r="H40" s="984"/>
      <c r="I40" s="985"/>
      <c r="J40" s="985"/>
      <c r="K40" s="985"/>
      <c r="L40" s="985"/>
      <c r="M40" s="985"/>
      <c r="N40" s="986"/>
      <c r="O40" s="27">
        <v>1</v>
      </c>
      <c r="P40" s="26">
        <v>13</v>
      </c>
      <c r="Q40" s="175" t="s">
        <v>134</v>
      </c>
      <c r="R40" s="24" t="s">
        <v>131</v>
      </c>
      <c r="S40" s="25" t="s">
        <v>6</v>
      </c>
      <c r="T40" s="24" t="s">
        <v>5</v>
      </c>
      <c r="U40" s="23" t="s">
        <v>4</v>
      </c>
      <c r="V40" s="22" t="s">
        <v>1</v>
      </c>
      <c r="W40" s="176"/>
      <c r="X40" s="333">
        <f>X41+X44</f>
        <v>46.5</v>
      </c>
      <c r="Y40" s="333">
        <f>Y41+Y44</f>
        <v>45.3</v>
      </c>
      <c r="Z40" s="334">
        <f>Z41+Z44</f>
        <v>45.3</v>
      </c>
      <c r="AA40" s="8"/>
      <c r="AB40" s="3"/>
    </row>
    <row r="41" spans="1:28" ht="15" customHeight="1" x14ac:dyDescent="0.2">
      <c r="A41" s="21"/>
      <c r="B41" s="173"/>
      <c r="C41" s="174"/>
      <c r="D41" s="201"/>
      <c r="E41" s="178"/>
      <c r="F41" s="179"/>
      <c r="G41" s="180"/>
      <c r="H41" s="16"/>
      <c r="I41" s="984" t="s">
        <v>159</v>
      </c>
      <c r="J41" s="985"/>
      <c r="K41" s="985"/>
      <c r="L41" s="985"/>
      <c r="M41" s="985"/>
      <c r="N41" s="986"/>
      <c r="O41" s="27">
        <v>1</v>
      </c>
      <c r="P41" s="26">
        <v>13</v>
      </c>
      <c r="Q41" s="175" t="s">
        <v>158</v>
      </c>
      <c r="R41" s="24" t="s">
        <v>131</v>
      </c>
      <c r="S41" s="25" t="s">
        <v>6</v>
      </c>
      <c r="T41" s="24" t="s">
        <v>5</v>
      </c>
      <c r="U41" s="23" t="s">
        <v>157</v>
      </c>
      <c r="V41" s="22" t="s">
        <v>1</v>
      </c>
      <c r="W41" s="176"/>
      <c r="X41" s="333">
        <f>X42+X43</f>
        <v>6.5</v>
      </c>
      <c r="Y41" s="333">
        <f>Y42+Y43</f>
        <v>5.3</v>
      </c>
      <c r="Z41" s="334">
        <f>Z42+Z43</f>
        <v>5.3</v>
      </c>
      <c r="AA41" s="8"/>
      <c r="AB41" s="3"/>
    </row>
    <row r="42" spans="1:28" ht="15" customHeight="1" x14ac:dyDescent="0.2">
      <c r="A42" s="21"/>
      <c r="B42" s="173"/>
      <c r="C42" s="174"/>
      <c r="D42" s="201"/>
      <c r="E42" s="178"/>
      <c r="F42" s="123"/>
      <c r="G42" s="183"/>
      <c r="H42" s="17"/>
      <c r="I42" s="126"/>
      <c r="J42" s="982" t="s">
        <v>153</v>
      </c>
      <c r="K42" s="982"/>
      <c r="L42" s="982"/>
      <c r="M42" s="982"/>
      <c r="N42" s="983"/>
      <c r="O42" s="14">
        <v>1</v>
      </c>
      <c r="P42" s="13">
        <v>13</v>
      </c>
      <c r="Q42" s="175" t="s">
        <v>158</v>
      </c>
      <c r="R42" s="10" t="s">
        <v>131</v>
      </c>
      <c r="S42" s="11" t="s">
        <v>6</v>
      </c>
      <c r="T42" s="10" t="s">
        <v>5</v>
      </c>
      <c r="U42" s="9" t="s">
        <v>157</v>
      </c>
      <c r="V42" s="158" t="s">
        <v>150</v>
      </c>
      <c r="W42" s="176"/>
      <c r="X42" s="285">
        <v>6.5</v>
      </c>
      <c r="Y42" s="285">
        <v>5.3</v>
      </c>
      <c r="Z42" s="286">
        <v>5.3</v>
      </c>
      <c r="AA42" s="8"/>
      <c r="AB42" s="3"/>
    </row>
    <row r="43" spans="1:28" ht="15" customHeight="1" x14ac:dyDescent="0.2">
      <c r="A43" s="21"/>
      <c r="B43" s="173"/>
      <c r="C43" s="174"/>
      <c r="D43" s="201"/>
      <c r="E43" s="178"/>
      <c r="F43" s="486"/>
      <c r="G43" s="183"/>
      <c r="H43" s="17"/>
      <c r="I43" s="489"/>
      <c r="J43" s="85"/>
      <c r="K43" s="85"/>
      <c r="L43" s="85"/>
      <c r="M43" s="490" t="s">
        <v>153</v>
      </c>
      <c r="N43" s="86"/>
      <c r="O43" s="13">
        <v>1</v>
      </c>
      <c r="P43" s="13">
        <v>13</v>
      </c>
      <c r="Q43" s="175"/>
      <c r="R43" s="526">
        <v>75</v>
      </c>
      <c r="S43" s="11">
        <v>0</v>
      </c>
      <c r="T43" s="526">
        <v>0</v>
      </c>
      <c r="U43" s="536">
        <v>90009</v>
      </c>
      <c r="V43" s="494">
        <v>850</v>
      </c>
      <c r="W43" s="176"/>
      <c r="X43" s="285"/>
      <c r="Y43" s="285"/>
      <c r="Z43" s="286"/>
      <c r="AA43" s="8"/>
      <c r="AB43" s="3"/>
    </row>
    <row r="44" spans="1:28" ht="15" customHeight="1" x14ac:dyDescent="0.2">
      <c r="A44" s="21"/>
      <c r="B44" s="173"/>
      <c r="C44" s="174"/>
      <c r="D44" s="201"/>
      <c r="E44" s="178"/>
      <c r="F44" s="123"/>
      <c r="G44" s="183"/>
      <c r="H44" s="17"/>
      <c r="I44" s="984" t="s">
        <v>156</v>
      </c>
      <c r="J44" s="998"/>
      <c r="K44" s="998"/>
      <c r="L44" s="998"/>
      <c r="M44" s="998"/>
      <c r="N44" s="999"/>
      <c r="O44" s="41">
        <v>1</v>
      </c>
      <c r="P44" s="40">
        <v>13</v>
      </c>
      <c r="Q44" s="175" t="s">
        <v>152</v>
      </c>
      <c r="R44" s="114" t="s">
        <v>131</v>
      </c>
      <c r="S44" s="115" t="s">
        <v>6</v>
      </c>
      <c r="T44" s="114" t="s">
        <v>5</v>
      </c>
      <c r="U44" s="116" t="s">
        <v>151</v>
      </c>
      <c r="V44" s="39" t="s">
        <v>1</v>
      </c>
      <c r="W44" s="557"/>
      <c r="X44" s="337">
        <f>X45+X46+X47</f>
        <v>40</v>
      </c>
      <c r="Y44" s="337">
        <f>Y45+Y46+Y47</f>
        <v>40</v>
      </c>
      <c r="Z44" s="338">
        <f>Z45+Z46+Z47</f>
        <v>40</v>
      </c>
      <c r="AA44" s="8"/>
      <c r="AB44" s="3"/>
    </row>
    <row r="45" spans="1:28" ht="29.25" customHeight="1" x14ac:dyDescent="0.2">
      <c r="A45" s="21"/>
      <c r="B45" s="173"/>
      <c r="C45" s="174"/>
      <c r="D45" s="201"/>
      <c r="E45" s="178"/>
      <c r="F45" s="123"/>
      <c r="G45" s="183"/>
      <c r="H45" s="17"/>
      <c r="I45" s="16"/>
      <c r="J45" s="996" t="s">
        <v>57</v>
      </c>
      <c r="K45" s="996"/>
      <c r="L45" s="996"/>
      <c r="M45" s="996"/>
      <c r="N45" s="997"/>
      <c r="O45" s="27">
        <v>1</v>
      </c>
      <c r="P45" s="26">
        <v>13</v>
      </c>
      <c r="Q45" s="175" t="s">
        <v>152</v>
      </c>
      <c r="R45" s="24" t="s">
        <v>131</v>
      </c>
      <c r="S45" s="25" t="s">
        <v>6</v>
      </c>
      <c r="T45" s="24" t="s">
        <v>5</v>
      </c>
      <c r="U45" s="23" t="s">
        <v>151</v>
      </c>
      <c r="V45" s="22" t="s">
        <v>52</v>
      </c>
      <c r="W45" s="176"/>
      <c r="X45" s="287">
        <v>40</v>
      </c>
      <c r="Y45" s="287">
        <v>40</v>
      </c>
      <c r="Z45" s="288">
        <v>40</v>
      </c>
      <c r="AA45" s="8"/>
      <c r="AB45" s="3"/>
    </row>
    <row r="46" spans="1:28" ht="15" customHeight="1" x14ac:dyDescent="0.2">
      <c r="A46" s="21"/>
      <c r="B46" s="173"/>
      <c r="C46" s="174"/>
      <c r="D46" s="201"/>
      <c r="E46" s="178"/>
      <c r="F46" s="123"/>
      <c r="G46" s="183"/>
      <c r="H46" s="17"/>
      <c r="I46" s="17"/>
      <c r="J46" s="996" t="s">
        <v>155</v>
      </c>
      <c r="K46" s="996"/>
      <c r="L46" s="996"/>
      <c r="M46" s="996"/>
      <c r="N46" s="997"/>
      <c r="O46" s="27">
        <v>1</v>
      </c>
      <c r="P46" s="26">
        <v>13</v>
      </c>
      <c r="Q46" s="175" t="s">
        <v>152</v>
      </c>
      <c r="R46" s="24" t="s">
        <v>131</v>
      </c>
      <c r="S46" s="25" t="s">
        <v>6</v>
      </c>
      <c r="T46" s="24" t="s">
        <v>5</v>
      </c>
      <c r="U46" s="23">
        <v>90009</v>
      </c>
      <c r="V46" s="22" t="s">
        <v>154</v>
      </c>
      <c r="W46" s="176"/>
      <c r="X46" s="287"/>
      <c r="Y46" s="287"/>
      <c r="Z46" s="288"/>
      <c r="AA46" s="8"/>
      <c r="AB46" s="3"/>
    </row>
    <row r="47" spans="1:28" ht="15" customHeight="1" x14ac:dyDescent="0.2">
      <c r="A47" s="21"/>
      <c r="B47" s="173"/>
      <c r="C47" s="174"/>
      <c r="D47" s="202"/>
      <c r="E47" s="181"/>
      <c r="F47" s="124"/>
      <c r="G47" s="182"/>
      <c r="H47" s="125"/>
      <c r="I47" s="125"/>
      <c r="J47" s="982" t="s">
        <v>153</v>
      </c>
      <c r="K47" s="982"/>
      <c r="L47" s="982"/>
      <c r="M47" s="982"/>
      <c r="N47" s="983"/>
      <c r="O47" s="14">
        <v>1</v>
      </c>
      <c r="P47" s="13">
        <v>13</v>
      </c>
      <c r="Q47" s="175" t="s">
        <v>152</v>
      </c>
      <c r="R47" s="10" t="s">
        <v>131</v>
      </c>
      <c r="S47" s="11" t="s">
        <v>6</v>
      </c>
      <c r="T47" s="10" t="s">
        <v>5</v>
      </c>
      <c r="U47" s="9">
        <v>90009</v>
      </c>
      <c r="V47" s="158" t="s">
        <v>150</v>
      </c>
      <c r="W47" s="176"/>
      <c r="X47" s="285"/>
      <c r="Y47" s="285"/>
      <c r="Z47" s="286"/>
      <c r="AA47" s="8"/>
      <c r="AB47" s="3"/>
    </row>
    <row r="48" spans="1:28" ht="45.75" customHeight="1" x14ac:dyDescent="0.2">
      <c r="A48" s="21"/>
      <c r="B48" s="173"/>
      <c r="C48" s="174"/>
      <c r="D48" s="202"/>
      <c r="E48" s="181"/>
      <c r="F48" s="487"/>
      <c r="G48" s="182"/>
      <c r="H48" s="488"/>
      <c r="I48" s="488"/>
      <c r="J48" s="85"/>
      <c r="K48" s="85"/>
      <c r="L48" s="85"/>
      <c r="M48" s="541" t="s">
        <v>619</v>
      </c>
      <c r="N48" s="562"/>
      <c r="O48" s="563">
        <v>1</v>
      </c>
      <c r="P48" s="543">
        <v>13</v>
      </c>
      <c r="Q48" s="564"/>
      <c r="R48" s="545"/>
      <c r="S48" s="546"/>
      <c r="T48" s="545"/>
      <c r="U48" s="565"/>
      <c r="V48" s="542"/>
      <c r="W48" s="566"/>
      <c r="X48" s="567">
        <f>X49+X54+X52</f>
        <v>7809.9</v>
      </c>
      <c r="Y48" s="567">
        <f>Y49+Y54</f>
        <v>7625.9</v>
      </c>
      <c r="Z48" s="568">
        <f>Z49+Z54</f>
        <v>7594</v>
      </c>
      <c r="AA48" s="8"/>
      <c r="AB48" s="3"/>
    </row>
    <row r="49" spans="1:28" ht="30" customHeight="1" x14ac:dyDescent="0.2">
      <c r="A49" s="21"/>
      <c r="B49" s="173"/>
      <c r="C49" s="174"/>
      <c r="D49" s="202"/>
      <c r="E49" s="181"/>
      <c r="F49" s="487"/>
      <c r="G49" s="182"/>
      <c r="H49" s="488"/>
      <c r="I49" s="488"/>
      <c r="J49" s="85"/>
      <c r="K49" s="85"/>
      <c r="L49" s="85"/>
      <c r="M49" s="490" t="s">
        <v>511</v>
      </c>
      <c r="N49" s="491"/>
      <c r="O49" s="525">
        <v>1</v>
      </c>
      <c r="P49" s="13">
        <v>13</v>
      </c>
      <c r="Q49" s="175"/>
      <c r="R49" s="526">
        <v>86</v>
      </c>
      <c r="S49" s="11">
        <v>0</v>
      </c>
      <c r="T49" s="526">
        <v>3</v>
      </c>
      <c r="U49" s="9">
        <v>0</v>
      </c>
      <c r="V49" s="494"/>
      <c r="W49" s="176"/>
      <c r="X49" s="569">
        <f t="shared" ref="X49:Z49" si="3">X50</f>
        <v>6697</v>
      </c>
      <c r="Y49" s="569">
        <f t="shared" si="3"/>
        <v>7258.5</v>
      </c>
      <c r="Z49" s="570">
        <f t="shared" si="3"/>
        <v>7263.5</v>
      </c>
      <c r="AA49" s="8"/>
      <c r="AB49" s="3"/>
    </row>
    <row r="50" spans="1:28" ht="30" customHeight="1" x14ac:dyDescent="0.2">
      <c r="A50" s="21"/>
      <c r="B50" s="173"/>
      <c r="C50" s="174"/>
      <c r="D50" s="202"/>
      <c r="E50" s="181"/>
      <c r="F50" s="487"/>
      <c r="G50" s="182"/>
      <c r="H50" s="488"/>
      <c r="I50" s="488"/>
      <c r="J50" s="85"/>
      <c r="K50" s="85"/>
      <c r="L50" s="85"/>
      <c r="M50" s="490" t="s">
        <v>496</v>
      </c>
      <c r="N50" s="491"/>
      <c r="O50" s="525">
        <v>1</v>
      </c>
      <c r="P50" s="13">
        <v>13</v>
      </c>
      <c r="Q50" s="175"/>
      <c r="R50" s="526">
        <v>86</v>
      </c>
      <c r="S50" s="11">
        <v>0</v>
      </c>
      <c r="T50" s="526">
        <v>3</v>
      </c>
      <c r="U50" s="9">
        <v>70003</v>
      </c>
      <c r="V50" s="494"/>
      <c r="W50" s="176"/>
      <c r="X50" s="569">
        <f>X51+X53</f>
        <v>6697</v>
      </c>
      <c r="Y50" s="569">
        <f>Y51+Y53</f>
        <v>7258.5</v>
      </c>
      <c r="Z50" s="570">
        <f>Z51+Z53</f>
        <v>7263.5</v>
      </c>
      <c r="AA50" s="8"/>
      <c r="AB50" s="3"/>
    </row>
    <row r="51" spans="1:28" ht="30" customHeight="1" x14ac:dyDescent="0.2">
      <c r="A51" s="21"/>
      <c r="B51" s="173"/>
      <c r="C51" s="174"/>
      <c r="D51" s="202"/>
      <c r="E51" s="181"/>
      <c r="F51" s="487"/>
      <c r="G51" s="182"/>
      <c r="H51" s="488"/>
      <c r="I51" s="488"/>
      <c r="J51" s="85"/>
      <c r="K51" s="85"/>
      <c r="L51" s="85"/>
      <c r="M51" s="490" t="s">
        <v>143</v>
      </c>
      <c r="N51" s="491"/>
      <c r="O51" s="525">
        <v>1</v>
      </c>
      <c r="P51" s="13">
        <v>13</v>
      </c>
      <c r="Q51" s="175"/>
      <c r="R51" s="526">
        <v>86</v>
      </c>
      <c r="S51" s="11">
        <v>0</v>
      </c>
      <c r="T51" s="526">
        <v>3</v>
      </c>
      <c r="U51" s="9">
        <v>70003</v>
      </c>
      <c r="V51" s="494">
        <v>110</v>
      </c>
      <c r="W51" s="176"/>
      <c r="X51" s="285">
        <v>5512.9</v>
      </c>
      <c r="Y51" s="285">
        <v>6086.6</v>
      </c>
      <c r="Z51" s="286">
        <v>6086.6</v>
      </c>
      <c r="AA51" s="8"/>
      <c r="AB51" s="3"/>
    </row>
    <row r="52" spans="1:28" ht="33" customHeight="1" x14ac:dyDescent="0.2">
      <c r="A52" s="21"/>
      <c r="B52" s="173"/>
      <c r="C52" s="174"/>
      <c r="D52" s="202"/>
      <c r="E52" s="181"/>
      <c r="F52" s="758"/>
      <c r="G52" s="182"/>
      <c r="H52" s="759"/>
      <c r="I52" s="759"/>
      <c r="J52" s="85"/>
      <c r="K52" s="85"/>
      <c r="L52" s="85"/>
      <c r="M52" s="756" t="s">
        <v>605</v>
      </c>
      <c r="N52" s="757"/>
      <c r="O52" s="753">
        <v>1</v>
      </c>
      <c r="P52" s="13">
        <v>13</v>
      </c>
      <c r="Q52" s="175"/>
      <c r="R52" s="24">
        <v>86</v>
      </c>
      <c r="S52" s="25">
        <v>0</v>
      </c>
      <c r="T52" s="24">
        <v>1</v>
      </c>
      <c r="U52" s="23">
        <v>71111</v>
      </c>
      <c r="V52" s="762">
        <v>110</v>
      </c>
      <c r="W52" s="176"/>
      <c r="X52" s="285">
        <v>395</v>
      </c>
      <c r="Y52" s="285"/>
      <c r="Z52" s="286"/>
      <c r="AA52" s="8"/>
      <c r="AB52" s="3"/>
    </row>
    <row r="53" spans="1:28" ht="33.75" customHeight="1" x14ac:dyDescent="0.2">
      <c r="A53" s="21"/>
      <c r="B53" s="173"/>
      <c r="C53" s="174"/>
      <c r="D53" s="202"/>
      <c r="E53" s="181"/>
      <c r="F53" s="487"/>
      <c r="G53" s="182"/>
      <c r="H53" s="488"/>
      <c r="I53" s="488"/>
      <c r="J53" s="85"/>
      <c r="K53" s="85"/>
      <c r="L53" s="85"/>
      <c r="M53" s="490" t="s">
        <v>57</v>
      </c>
      <c r="N53" s="491"/>
      <c r="O53" s="525">
        <v>1</v>
      </c>
      <c r="P53" s="13">
        <v>13</v>
      </c>
      <c r="Q53" s="175"/>
      <c r="R53" s="24">
        <v>86</v>
      </c>
      <c r="S53" s="25">
        <v>0</v>
      </c>
      <c r="T53" s="24">
        <v>3</v>
      </c>
      <c r="U53" s="23">
        <v>70003</v>
      </c>
      <c r="V53" s="494">
        <v>240</v>
      </c>
      <c r="W53" s="176"/>
      <c r="X53" s="285">
        <v>1184.0999999999999</v>
      </c>
      <c r="Y53" s="285">
        <v>1171.9000000000001</v>
      </c>
      <c r="Z53" s="286">
        <v>1176.9000000000001</v>
      </c>
      <c r="AA53" s="8"/>
      <c r="AB53" s="3"/>
    </row>
    <row r="54" spans="1:28" ht="33.75" customHeight="1" x14ac:dyDescent="0.2">
      <c r="A54" s="21"/>
      <c r="B54" s="173"/>
      <c r="C54" s="174"/>
      <c r="D54" s="202"/>
      <c r="E54" s="181"/>
      <c r="F54" s="698"/>
      <c r="G54" s="182"/>
      <c r="H54" s="699"/>
      <c r="I54" s="699"/>
      <c r="J54" s="85"/>
      <c r="K54" s="85"/>
      <c r="L54" s="85"/>
      <c r="M54" s="696" t="s">
        <v>577</v>
      </c>
      <c r="N54" s="702">
        <v>616</v>
      </c>
      <c r="O54" s="13">
        <v>1</v>
      </c>
      <c r="P54" s="13">
        <v>13</v>
      </c>
      <c r="Q54" s="535"/>
      <c r="R54" s="707">
        <v>86</v>
      </c>
      <c r="S54" s="708">
        <v>0</v>
      </c>
      <c r="T54" s="708" t="s">
        <v>580</v>
      </c>
      <c r="U54" s="709" t="s">
        <v>4</v>
      </c>
      <c r="V54" s="706"/>
      <c r="W54" s="523"/>
      <c r="X54" s="540">
        <f t="shared" ref="X54:Z55" si="4">X55</f>
        <v>717.9</v>
      </c>
      <c r="Y54" s="540">
        <f t="shared" si="4"/>
        <v>367.4</v>
      </c>
      <c r="Z54" s="540">
        <f t="shared" si="4"/>
        <v>330.5</v>
      </c>
      <c r="AA54" s="8"/>
      <c r="AB54" s="3"/>
    </row>
    <row r="55" spans="1:28" ht="21" customHeight="1" x14ac:dyDescent="0.2">
      <c r="A55" s="21"/>
      <c r="B55" s="173"/>
      <c r="C55" s="174"/>
      <c r="D55" s="202"/>
      <c r="E55" s="181"/>
      <c r="F55" s="698"/>
      <c r="G55" s="182"/>
      <c r="H55" s="699"/>
      <c r="I55" s="699"/>
      <c r="J55" s="85"/>
      <c r="K55" s="85"/>
      <c r="L55" s="85"/>
      <c r="M55" s="696" t="s">
        <v>578</v>
      </c>
      <c r="N55" s="702">
        <v>616</v>
      </c>
      <c r="O55" s="13">
        <v>1</v>
      </c>
      <c r="P55" s="13">
        <v>13</v>
      </c>
      <c r="Q55" s="535"/>
      <c r="R55" s="707">
        <v>86</v>
      </c>
      <c r="S55" s="710">
        <v>0</v>
      </c>
      <c r="T55" s="710" t="s">
        <v>580</v>
      </c>
      <c r="U55" s="711">
        <v>95555</v>
      </c>
      <c r="V55" s="706"/>
      <c r="W55" s="523"/>
      <c r="X55" s="540">
        <f t="shared" si="4"/>
        <v>717.9</v>
      </c>
      <c r="Y55" s="540">
        <f t="shared" si="4"/>
        <v>367.4</v>
      </c>
      <c r="Z55" s="540">
        <f t="shared" si="4"/>
        <v>330.5</v>
      </c>
      <c r="AA55" s="8"/>
      <c r="AB55" s="3"/>
    </row>
    <row r="56" spans="1:28" ht="21" customHeight="1" x14ac:dyDescent="0.2">
      <c r="A56" s="21"/>
      <c r="B56" s="173"/>
      <c r="C56" s="174"/>
      <c r="D56" s="202"/>
      <c r="E56" s="181"/>
      <c r="F56" s="698"/>
      <c r="G56" s="182"/>
      <c r="H56" s="699"/>
      <c r="I56" s="699"/>
      <c r="J56" s="85"/>
      <c r="K56" s="85"/>
      <c r="L56" s="85"/>
      <c r="M56" s="696" t="s">
        <v>579</v>
      </c>
      <c r="N56" s="702">
        <v>616</v>
      </c>
      <c r="O56" s="13">
        <v>1</v>
      </c>
      <c r="P56" s="13">
        <v>13</v>
      </c>
      <c r="Q56" s="535"/>
      <c r="R56" s="707">
        <v>86</v>
      </c>
      <c r="S56" s="710">
        <v>0</v>
      </c>
      <c r="T56" s="710" t="s">
        <v>580</v>
      </c>
      <c r="U56" s="711" t="s">
        <v>581</v>
      </c>
      <c r="V56" s="551">
        <v>850</v>
      </c>
      <c r="W56" s="523"/>
      <c r="X56" s="524">
        <v>717.9</v>
      </c>
      <c r="Y56" s="524">
        <v>367.4</v>
      </c>
      <c r="Z56" s="524">
        <v>330.5</v>
      </c>
      <c r="AA56" s="8"/>
      <c r="AB56" s="3"/>
    </row>
    <row r="57" spans="1:28" ht="15" customHeight="1" x14ac:dyDescent="0.2">
      <c r="A57" s="21"/>
      <c r="B57" s="173"/>
      <c r="C57" s="174"/>
      <c r="D57" s="1009" t="s">
        <v>149</v>
      </c>
      <c r="E57" s="993"/>
      <c r="F57" s="993"/>
      <c r="G57" s="993"/>
      <c r="H57" s="993"/>
      <c r="I57" s="993"/>
      <c r="J57" s="994"/>
      <c r="K57" s="994"/>
      <c r="L57" s="994"/>
      <c r="M57" s="994"/>
      <c r="N57" s="995"/>
      <c r="O57" s="33">
        <v>2</v>
      </c>
      <c r="P57" s="32" t="s">
        <v>1</v>
      </c>
      <c r="Q57" s="558" t="s">
        <v>1</v>
      </c>
      <c r="R57" s="117" t="s">
        <v>1</v>
      </c>
      <c r="S57" s="118" t="s">
        <v>1</v>
      </c>
      <c r="T57" s="117" t="s">
        <v>1</v>
      </c>
      <c r="U57" s="119" t="s">
        <v>1</v>
      </c>
      <c r="V57" s="31" t="s">
        <v>1</v>
      </c>
      <c r="W57" s="557"/>
      <c r="X57" s="812">
        <f t="shared" ref="X57:Z60" si="5">X58</f>
        <v>263.64600000000002</v>
      </c>
      <c r="Y57" s="812">
        <f t="shared" si="5"/>
        <v>272.49599999999998</v>
      </c>
      <c r="Z57" s="813">
        <f t="shared" si="5"/>
        <v>282.08600000000001</v>
      </c>
      <c r="AA57" s="8"/>
      <c r="AB57" s="3"/>
    </row>
    <row r="58" spans="1:28" ht="15" customHeight="1" x14ac:dyDescent="0.2">
      <c r="A58" s="21"/>
      <c r="B58" s="173"/>
      <c r="C58" s="174"/>
      <c r="D58" s="201"/>
      <c r="E58" s="987" t="s">
        <v>148</v>
      </c>
      <c r="F58" s="988"/>
      <c r="G58" s="988"/>
      <c r="H58" s="988"/>
      <c r="I58" s="988"/>
      <c r="J58" s="988"/>
      <c r="K58" s="988"/>
      <c r="L58" s="988"/>
      <c r="M58" s="988"/>
      <c r="N58" s="989"/>
      <c r="O58" s="95">
        <v>2</v>
      </c>
      <c r="P58" s="96">
        <v>3</v>
      </c>
      <c r="Q58" s="188" t="s">
        <v>1</v>
      </c>
      <c r="R58" s="97" t="s">
        <v>1</v>
      </c>
      <c r="S58" s="98" t="s">
        <v>1</v>
      </c>
      <c r="T58" s="97" t="s">
        <v>1</v>
      </c>
      <c r="U58" s="99" t="s">
        <v>1</v>
      </c>
      <c r="V58" s="100" t="s">
        <v>1</v>
      </c>
      <c r="W58" s="189"/>
      <c r="X58" s="814">
        <f t="shared" si="5"/>
        <v>263.64600000000002</v>
      </c>
      <c r="Y58" s="814">
        <f t="shared" si="5"/>
        <v>272.49599999999998</v>
      </c>
      <c r="Z58" s="815">
        <f t="shared" si="5"/>
        <v>282.08600000000001</v>
      </c>
      <c r="AA58" s="8"/>
      <c r="AB58" s="3"/>
    </row>
    <row r="59" spans="1:28" ht="43.5" customHeight="1" x14ac:dyDescent="0.2">
      <c r="A59" s="21"/>
      <c r="B59" s="173"/>
      <c r="C59" s="174"/>
      <c r="D59" s="201"/>
      <c r="E59" s="177"/>
      <c r="F59" s="984" t="s">
        <v>619</v>
      </c>
      <c r="G59" s="984"/>
      <c r="H59" s="985"/>
      <c r="I59" s="985"/>
      <c r="J59" s="985"/>
      <c r="K59" s="985"/>
      <c r="L59" s="985"/>
      <c r="M59" s="985"/>
      <c r="N59" s="986"/>
      <c r="O59" s="27">
        <v>2</v>
      </c>
      <c r="P59" s="26">
        <v>3</v>
      </c>
      <c r="Q59" s="175" t="s">
        <v>147</v>
      </c>
      <c r="R59" s="24" t="s">
        <v>140</v>
      </c>
      <c r="S59" s="25" t="s">
        <v>6</v>
      </c>
      <c r="T59" s="24" t="s">
        <v>5</v>
      </c>
      <c r="U59" s="23" t="s">
        <v>4</v>
      </c>
      <c r="V59" s="22" t="s">
        <v>1</v>
      </c>
      <c r="W59" s="176"/>
      <c r="X59" s="816">
        <f t="shared" si="5"/>
        <v>263.64600000000002</v>
      </c>
      <c r="Y59" s="816">
        <f t="shared" si="5"/>
        <v>272.49599999999998</v>
      </c>
      <c r="Z59" s="817">
        <f t="shared" si="5"/>
        <v>282.08600000000001</v>
      </c>
      <c r="AA59" s="8"/>
      <c r="AB59" s="3"/>
    </row>
    <row r="60" spans="1:28" ht="29.25" customHeight="1" x14ac:dyDescent="0.2">
      <c r="A60" s="21"/>
      <c r="B60" s="173"/>
      <c r="C60" s="174"/>
      <c r="D60" s="201"/>
      <c r="E60" s="178"/>
      <c r="F60" s="179"/>
      <c r="G60" s="180"/>
      <c r="H60" s="984" t="s">
        <v>146</v>
      </c>
      <c r="I60" s="985"/>
      <c r="J60" s="985"/>
      <c r="K60" s="985"/>
      <c r="L60" s="985"/>
      <c r="M60" s="985"/>
      <c r="N60" s="986"/>
      <c r="O60" s="27">
        <v>2</v>
      </c>
      <c r="P60" s="26">
        <v>3</v>
      </c>
      <c r="Q60" s="175" t="s">
        <v>145</v>
      </c>
      <c r="R60" s="24" t="s">
        <v>140</v>
      </c>
      <c r="S60" s="25" t="s">
        <v>6</v>
      </c>
      <c r="T60" s="24" t="s">
        <v>139</v>
      </c>
      <c r="U60" s="23" t="s">
        <v>4</v>
      </c>
      <c r="V60" s="22" t="s">
        <v>1</v>
      </c>
      <c r="W60" s="176"/>
      <c r="X60" s="816">
        <f t="shared" si="5"/>
        <v>263.64600000000002</v>
      </c>
      <c r="Y60" s="816">
        <f t="shared" si="5"/>
        <v>272.49599999999998</v>
      </c>
      <c r="Z60" s="817">
        <f t="shared" si="5"/>
        <v>282.08600000000001</v>
      </c>
      <c r="AA60" s="8"/>
      <c r="AB60" s="3"/>
    </row>
    <row r="61" spans="1:28" ht="29.25" customHeight="1" x14ac:dyDescent="0.2">
      <c r="A61" s="21"/>
      <c r="B61" s="173"/>
      <c r="C61" s="174"/>
      <c r="D61" s="201"/>
      <c r="E61" s="178"/>
      <c r="F61" s="123"/>
      <c r="G61" s="183"/>
      <c r="H61" s="16"/>
      <c r="I61" s="984" t="s">
        <v>144</v>
      </c>
      <c r="J61" s="985"/>
      <c r="K61" s="985"/>
      <c r="L61" s="985"/>
      <c r="M61" s="985"/>
      <c r="N61" s="986"/>
      <c r="O61" s="27">
        <v>2</v>
      </c>
      <c r="P61" s="26">
        <v>3</v>
      </c>
      <c r="Q61" s="175" t="s">
        <v>141</v>
      </c>
      <c r="R61" s="24" t="s">
        <v>140</v>
      </c>
      <c r="S61" s="25" t="s">
        <v>6</v>
      </c>
      <c r="T61" s="24" t="s">
        <v>139</v>
      </c>
      <c r="U61" s="23" t="s">
        <v>138</v>
      </c>
      <c r="V61" s="22" t="s">
        <v>1</v>
      </c>
      <c r="W61" s="176"/>
      <c r="X61" s="816">
        <f>X63+X62</f>
        <v>263.64600000000002</v>
      </c>
      <c r="Y61" s="816">
        <f>Y63+Y62</f>
        <v>272.49599999999998</v>
      </c>
      <c r="Z61" s="817">
        <f>Z63+Z62</f>
        <v>282.08600000000001</v>
      </c>
      <c r="AA61" s="8"/>
      <c r="AB61" s="3"/>
    </row>
    <row r="62" spans="1:28" ht="29.25" customHeight="1" x14ac:dyDescent="0.2">
      <c r="A62" s="21"/>
      <c r="B62" s="173"/>
      <c r="C62" s="174"/>
      <c r="D62" s="201"/>
      <c r="E62" s="178"/>
      <c r="F62" s="123"/>
      <c r="G62" s="183"/>
      <c r="H62" s="17"/>
      <c r="I62" s="16"/>
      <c r="J62" s="996" t="s">
        <v>143</v>
      </c>
      <c r="K62" s="996"/>
      <c r="L62" s="996"/>
      <c r="M62" s="996"/>
      <c r="N62" s="997"/>
      <c r="O62" s="27">
        <v>2</v>
      </c>
      <c r="P62" s="26">
        <v>3</v>
      </c>
      <c r="Q62" s="175" t="s">
        <v>141</v>
      </c>
      <c r="R62" s="24" t="s">
        <v>140</v>
      </c>
      <c r="S62" s="25" t="s">
        <v>6</v>
      </c>
      <c r="T62" s="24" t="s">
        <v>139</v>
      </c>
      <c r="U62" s="23" t="s">
        <v>138</v>
      </c>
      <c r="V62" s="22" t="s">
        <v>142</v>
      </c>
      <c r="W62" s="176"/>
      <c r="X62" s="810">
        <v>263.64600000000002</v>
      </c>
      <c r="Y62" s="810" t="s">
        <v>654</v>
      </c>
      <c r="Z62" s="811" t="s">
        <v>652</v>
      </c>
      <c r="AA62" s="8"/>
      <c r="AB62" s="3"/>
    </row>
    <row r="63" spans="1:28" ht="29.25" customHeight="1" x14ac:dyDescent="0.2">
      <c r="A63" s="21"/>
      <c r="B63" s="173"/>
      <c r="C63" s="174"/>
      <c r="D63" s="202"/>
      <c r="E63" s="181"/>
      <c r="F63" s="124"/>
      <c r="G63" s="182"/>
      <c r="H63" s="125"/>
      <c r="I63" s="125"/>
      <c r="J63" s="982" t="s">
        <v>57</v>
      </c>
      <c r="K63" s="982"/>
      <c r="L63" s="982"/>
      <c r="M63" s="982"/>
      <c r="N63" s="983"/>
      <c r="O63" s="14">
        <v>2</v>
      </c>
      <c r="P63" s="13">
        <v>3</v>
      </c>
      <c r="Q63" s="175" t="s">
        <v>141</v>
      </c>
      <c r="R63" s="10" t="s">
        <v>140</v>
      </c>
      <c r="S63" s="11" t="s">
        <v>6</v>
      </c>
      <c r="T63" s="10" t="s">
        <v>139</v>
      </c>
      <c r="U63" s="9" t="s">
        <v>138</v>
      </c>
      <c r="V63" s="158" t="s">
        <v>52</v>
      </c>
      <c r="W63" s="176"/>
      <c r="X63" s="285"/>
      <c r="Y63" s="285"/>
      <c r="Z63" s="286"/>
      <c r="AA63" s="8"/>
      <c r="AB63" s="3"/>
    </row>
    <row r="64" spans="1:28" ht="29.25" customHeight="1" x14ac:dyDescent="0.2">
      <c r="A64" s="21"/>
      <c r="B64" s="173"/>
      <c r="C64" s="174"/>
      <c r="D64" s="1009" t="s">
        <v>137</v>
      </c>
      <c r="E64" s="993"/>
      <c r="F64" s="993"/>
      <c r="G64" s="993"/>
      <c r="H64" s="993"/>
      <c r="I64" s="993"/>
      <c r="J64" s="994"/>
      <c r="K64" s="994"/>
      <c r="L64" s="994"/>
      <c r="M64" s="994"/>
      <c r="N64" s="995"/>
      <c r="O64" s="33">
        <v>3</v>
      </c>
      <c r="P64" s="32" t="s">
        <v>1</v>
      </c>
      <c r="Q64" s="175" t="s">
        <v>1</v>
      </c>
      <c r="R64" s="117" t="s">
        <v>1</v>
      </c>
      <c r="S64" s="118" t="s">
        <v>1</v>
      </c>
      <c r="T64" s="117" t="s">
        <v>1</v>
      </c>
      <c r="U64" s="119" t="s">
        <v>1</v>
      </c>
      <c r="V64" s="31" t="s">
        <v>1</v>
      </c>
      <c r="W64" s="176"/>
      <c r="X64" s="339">
        <f>X65+X69+X75+X81</f>
        <v>376.5</v>
      </c>
      <c r="Y64" s="339">
        <f>Y65+Y69+Y75+Y81</f>
        <v>376.5</v>
      </c>
      <c r="Z64" s="340">
        <f>Z65+Z69+Z75+Z81</f>
        <v>376.5</v>
      </c>
      <c r="AA64" s="8"/>
      <c r="AB64" s="3"/>
    </row>
    <row r="65" spans="1:28" ht="15" customHeight="1" x14ac:dyDescent="0.2">
      <c r="A65" s="21"/>
      <c r="B65" s="173"/>
      <c r="C65" s="174"/>
      <c r="D65" s="201"/>
      <c r="E65" s="987" t="s">
        <v>136</v>
      </c>
      <c r="F65" s="988"/>
      <c r="G65" s="988"/>
      <c r="H65" s="988"/>
      <c r="I65" s="988"/>
      <c r="J65" s="988"/>
      <c r="K65" s="988"/>
      <c r="L65" s="988"/>
      <c r="M65" s="988"/>
      <c r="N65" s="989"/>
      <c r="O65" s="95">
        <v>3</v>
      </c>
      <c r="P65" s="96">
        <v>4</v>
      </c>
      <c r="Q65" s="188" t="s">
        <v>1</v>
      </c>
      <c r="R65" s="97" t="s">
        <v>1</v>
      </c>
      <c r="S65" s="98" t="s">
        <v>1</v>
      </c>
      <c r="T65" s="97" t="s">
        <v>1</v>
      </c>
      <c r="U65" s="99" t="s">
        <v>1</v>
      </c>
      <c r="V65" s="100" t="s">
        <v>1</v>
      </c>
      <c r="W65" s="189"/>
      <c r="X65" s="331">
        <f t="shared" ref="X65:Z67" si="6">X66</f>
        <v>23.5</v>
      </c>
      <c r="Y65" s="331">
        <f t="shared" si="6"/>
        <v>23.5</v>
      </c>
      <c r="Z65" s="332">
        <f t="shared" si="6"/>
        <v>23.5</v>
      </c>
      <c r="AA65" s="8"/>
      <c r="AB65" s="3"/>
    </row>
    <row r="66" spans="1:28" ht="15" customHeight="1" x14ac:dyDescent="0.2">
      <c r="A66" s="21"/>
      <c r="B66" s="173"/>
      <c r="C66" s="174"/>
      <c r="D66" s="201"/>
      <c r="E66" s="177"/>
      <c r="F66" s="984" t="s">
        <v>135</v>
      </c>
      <c r="G66" s="984"/>
      <c r="H66" s="984"/>
      <c r="I66" s="985"/>
      <c r="J66" s="985"/>
      <c r="K66" s="985"/>
      <c r="L66" s="985"/>
      <c r="M66" s="985"/>
      <c r="N66" s="986"/>
      <c r="O66" s="27">
        <v>3</v>
      </c>
      <c r="P66" s="26">
        <v>4</v>
      </c>
      <c r="Q66" s="175" t="s">
        <v>134</v>
      </c>
      <c r="R66" s="24">
        <v>75</v>
      </c>
      <c r="S66" s="25" t="s">
        <v>6</v>
      </c>
      <c r="T66" s="24" t="s">
        <v>5</v>
      </c>
      <c r="U66" s="23" t="s">
        <v>4</v>
      </c>
      <c r="V66" s="22" t="s">
        <v>1</v>
      </c>
      <c r="W66" s="176"/>
      <c r="X66" s="333">
        <f t="shared" si="6"/>
        <v>23.5</v>
      </c>
      <c r="Y66" s="333">
        <f t="shared" si="6"/>
        <v>23.5</v>
      </c>
      <c r="Z66" s="334">
        <f t="shared" si="6"/>
        <v>23.5</v>
      </c>
      <c r="AA66" s="8"/>
      <c r="AB66" s="3"/>
    </row>
    <row r="67" spans="1:28" ht="86.25" customHeight="1" x14ac:dyDescent="0.2">
      <c r="A67" s="21"/>
      <c r="B67" s="173"/>
      <c r="C67" s="174"/>
      <c r="D67" s="201"/>
      <c r="E67" s="178"/>
      <c r="F67" s="179"/>
      <c r="G67" s="180"/>
      <c r="H67" s="16"/>
      <c r="I67" s="984" t="s">
        <v>133</v>
      </c>
      <c r="J67" s="985"/>
      <c r="K67" s="985"/>
      <c r="L67" s="985"/>
      <c r="M67" s="985"/>
      <c r="N67" s="986"/>
      <c r="O67" s="27">
        <v>3</v>
      </c>
      <c r="P67" s="26">
        <v>4</v>
      </c>
      <c r="Q67" s="175" t="s">
        <v>132</v>
      </c>
      <c r="R67" s="24">
        <v>75</v>
      </c>
      <c r="S67" s="25" t="s">
        <v>6</v>
      </c>
      <c r="T67" s="24" t="s">
        <v>5</v>
      </c>
      <c r="U67" s="23">
        <v>59302</v>
      </c>
      <c r="V67" s="22" t="s">
        <v>1</v>
      </c>
      <c r="W67" s="176"/>
      <c r="X67" s="333">
        <f t="shared" si="6"/>
        <v>23.5</v>
      </c>
      <c r="Y67" s="333">
        <f t="shared" si="6"/>
        <v>23.5</v>
      </c>
      <c r="Z67" s="334">
        <f t="shared" si="6"/>
        <v>23.5</v>
      </c>
      <c r="AA67" s="8"/>
      <c r="AB67" s="3"/>
    </row>
    <row r="68" spans="1:28" ht="29.25" customHeight="1" x14ac:dyDescent="0.2">
      <c r="A68" s="21"/>
      <c r="B68" s="173"/>
      <c r="C68" s="174"/>
      <c r="D68" s="201"/>
      <c r="E68" s="181"/>
      <c r="F68" s="124"/>
      <c r="G68" s="182"/>
      <c r="H68" s="125"/>
      <c r="I68" s="126"/>
      <c r="J68" s="982" t="s">
        <v>57</v>
      </c>
      <c r="K68" s="982"/>
      <c r="L68" s="982"/>
      <c r="M68" s="982"/>
      <c r="N68" s="983"/>
      <c r="O68" s="14">
        <v>3</v>
      </c>
      <c r="P68" s="13">
        <v>4</v>
      </c>
      <c r="Q68" s="175" t="s">
        <v>132</v>
      </c>
      <c r="R68" s="10">
        <v>75</v>
      </c>
      <c r="S68" s="11" t="s">
        <v>6</v>
      </c>
      <c r="T68" s="10" t="s">
        <v>5</v>
      </c>
      <c r="U68" s="9">
        <v>59302</v>
      </c>
      <c r="V68" s="158" t="s">
        <v>52</v>
      </c>
      <c r="W68" s="176"/>
      <c r="X68" s="285">
        <v>23.5</v>
      </c>
      <c r="Y68" s="285">
        <v>23.5</v>
      </c>
      <c r="Z68" s="286">
        <v>23.5</v>
      </c>
      <c r="AA68" s="8"/>
      <c r="AB68" s="3"/>
    </row>
    <row r="69" spans="1:28" ht="23.25" customHeight="1" x14ac:dyDescent="0.2">
      <c r="A69" s="21"/>
      <c r="B69" s="173"/>
      <c r="C69" s="174"/>
      <c r="D69" s="201"/>
      <c r="E69" s="987" t="s">
        <v>624</v>
      </c>
      <c r="F69" s="988"/>
      <c r="G69" s="988"/>
      <c r="H69" s="988"/>
      <c r="I69" s="988"/>
      <c r="J69" s="990"/>
      <c r="K69" s="990"/>
      <c r="L69" s="990"/>
      <c r="M69" s="990"/>
      <c r="N69" s="991"/>
      <c r="O69" s="90">
        <v>3</v>
      </c>
      <c r="P69" s="91">
        <v>9</v>
      </c>
      <c r="Q69" s="188" t="s">
        <v>1</v>
      </c>
      <c r="R69" s="111" t="s">
        <v>1</v>
      </c>
      <c r="S69" s="112" t="s">
        <v>1</v>
      </c>
      <c r="T69" s="111" t="s">
        <v>1</v>
      </c>
      <c r="U69" s="113" t="s">
        <v>1</v>
      </c>
      <c r="V69" s="93" t="s">
        <v>1</v>
      </c>
      <c r="W69" s="189"/>
      <c r="X69" s="335">
        <f t="shared" ref="X69:Z73" si="7">X70</f>
        <v>0</v>
      </c>
      <c r="Y69" s="335">
        <f t="shared" si="7"/>
        <v>0</v>
      </c>
      <c r="Z69" s="336">
        <f t="shared" si="7"/>
        <v>0</v>
      </c>
      <c r="AA69" s="8"/>
      <c r="AB69" s="3"/>
    </row>
    <row r="70" spans="1:28" ht="57.75" customHeight="1" x14ac:dyDescent="0.2">
      <c r="A70" s="21"/>
      <c r="B70" s="173"/>
      <c r="C70" s="174"/>
      <c r="D70" s="201"/>
      <c r="E70" s="177"/>
      <c r="F70" s="984" t="s">
        <v>20</v>
      </c>
      <c r="G70" s="985"/>
      <c r="H70" s="985"/>
      <c r="I70" s="985"/>
      <c r="J70" s="985"/>
      <c r="K70" s="985"/>
      <c r="L70" s="985"/>
      <c r="M70" s="985"/>
      <c r="N70" s="986"/>
      <c r="O70" s="27">
        <v>3</v>
      </c>
      <c r="P70" s="26">
        <v>9</v>
      </c>
      <c r="Q70" s="175" t="s">
        <v>19</v>
      </c>
      <c r="R70" s="24" t="s">
        <v>11</v>
      </c>
      <c r="S70" s="25" t="s">
        <v>6</v>
      </c>
      <c r="T70" s="24" t="s">
        <v>5</v>
      </c>
      <c r="U70" s="23" t="s">
        <v>4</v>
      </c>
      <c r="V70" s="22" t="s">
        <v>1</v>
      </c>
      <c r="W70" s="176"/>
      <c r="X70" s="333">
        <f t="shared" si="7"/>
        <v>0</v>
      </c>
      <c r="Y70" s="333">
        <f t="shared" si="7"/>
        <v>0</v>
      </c>
      <c r="Z70" s="334">
        <f t="shared" si="7"/>
        <v>0</v>
      </c>
      <c r="AA70" s="8"/>
      <c r="AB70" s="3"/>
    </row>
    <row r="71" spans="1:28" ht="43.5" customHeight="1" x14ac:dyDescent="0.2">
      <c r="A71" s="21"/>
      <c r="B71" s="173"/>
      <c r="C71" s="174"/>
      <c r="D71" s="201"/>
      <c r="E71" s="178"/>
      <c r="F71" s="16"/>
      <c r="G71" s="984" t="s">
        <v>128</v>
      </c>
      <c r="H71" s="985"/>
      <c r="I71" s="985"/>
      <c r="J71" s="985"/>
      <c r="K71" s="985"/>
      <c r="L71" s="985"/>
      <c r="M71" s="985"/>
      <c r="N71" s="986"/>
      <c r="O71" s="27">
        <v>3</v>
      </c>
      <c r="P71" s="26">
        <v>9</v>
      </c>
      <c r="Q71" s="175" t="s">
        <v>127</v>
      </c>
      <c r="R71" s="24" t="s">
        <v>11</v>
      </c>
      <c r="S71" s="25" t="s">
        <v>122</v>
      </c>
      <c r="T71" s="24" t="s">
        <v>5</v>
      </c>
      <c r="U71" s="23" t="s">
        <v>4</v>
      </c>
      <c r="V71" s="22" t="s">
        <v>1</v>
      </c>
      <c r="W71" s="176"/>
      <c r="X71" s="333">
        <f t="shared" si="7"/>
        <v>0</v>
      </c>
      <c r="Y71" s="333">
        <f t="shared" si="7"/>
        <v>0</v>
      </c>
      <c r="Z71" s="334">
        <f t="shared" si="7"/>
        <v>0</v>
      </c>
      <c r="AA71" s="8"/>
      <c r="AB71" s="3"/>
    </row>
    <row r="72" spans="1:28" ht="29.25" customHeight="1" x14ac:dyDescent="0.2">
      <c r="A72" s="21"/>
      <c r="B72" s="173"/>
      <c r="C72" s="174"/>
      <c r="D72" s="201"/>
      <c r="E72" s="178"/>
      <c r="F72" s="123"/>
      <c r="G72" s="180"/>
      <c r="H72" s="984" t="s">
        <v>126</v>
      </c>
      <c r="I72" s="985"/>
      <c r="J72" s="985"/>
      <c r="K72" s="985"/>
      <c r="L72" s="985"/>
      <c r="M72" s="985"/>
      <c r="N72" s="986"/>
      <c r="O72" s="27">
        <v>3</v>
      </c>
      <c r="P72" s="26">
        <v>9</v>
      </c>
      <c r="Q72" s="175" t="s">
        <v>125</v>
      </c>
      <c r="R72" s="24" t="s">
        <v>11</v>
      </c>
      <c r="S72" s="25" t="s">
        <v>122</v>
      </c>
      <c r="T72" s="24" t="s">
        <v>9</v>
      </c>
      <c r="U72" s="23" t="s">
        <v>4</v>
      </c>
      <c r="V72" s="22" t="s">
        <v>1</v>
      </c>
      <c r="W72" s="176"/>
      <c r="X72" s="333">
        <f t="shared" si="7"/>
        <v>0</v>
      </c>
      <c r="Y72" s="333">
        <f t="shared" si="7"/>
        <v>0</v>
      </c>
      <c r="Z72" s="334">
        <f t="shared" si="7"/>
        <v>0</v>
      </c>
      <c r="AA72" s="8"/>
      <c r="AB72" s="3"/>
    </row>
    <row r="73" spans="1:28" ht="29.25" customHeight="1" x14ac:dyDescent="0.2">
      <c r="A73" s="21"/>
      <c r="B73" s="173"/>
      <c r="C73" s="174"/>
      <c r="D73" s="201"/>
      <c r="E73" s="178"/>
      <c r="F73" s="123"/>
      <c r="G73" s="183"/>
      <c r="H73" s="16"/>
      <c r="I73" s="984" t="s">
        <v>124</v>
      </c>
      <c r="J73" s="985"/>
      <c r="K73" s="985"/>
      <c r="L73" s="985"/>
      <c r="M73" s="985"/>
      <c r="N73" s="986"/>
      <c r="O73" s="27">
        <v>3</v>
      </c>
      <c r="P73" s="26">
        <v>9</v>
      </c>
      <c r="Q73" s="175" t="s">
        <v>123</v>
      </c>
      <c r="R73" s="24" t="s">
        <v>11</v>
      </c>
      <c r="S73" s="25" t="s">
        <v>122</v>
      </c>
      <c r="T73" s="24" t="s">
        <v>9</v>
      </c>
      <c r="U73" s="23" t="s">
        <v>121</v>
      </c>
      <c r="V73" s="22" t="s">
        <v>1</v>
      </c>
      <c r="W73" s="176"/>
      <c r="X73" s="333">
        <f t="shared" si="7"/>
        <v>0</v>
      </c>
      <c r="Y73" s="333">
        <f t="shared" si="7"/>
        <v>0</v>
      </c>
      <c r="Z73" s="334">
        <f t="shared" si="7"/>
        <v>0</v>
      </c>
      <c r="AA73" s="8"/>
      <c r="AB73" s="3"/>
    </row>
    <row r="74" spans="1:28" ht="30.75" customHeight="1" x14ac:dyDescent="0.2">
      <c r="A74" s="21"/>
      <c r="B74" s="173"/>
      <c r="C74" s="174"/>
      <c r="D74" s="201"/>
      <c r="E74" s="181"/>
      <c r="F74" s="124"/>
      <c r="G74" s="182"/>
      <c r="H74" s="125"/>
      <c r="I74" s="126"/>
      <c r="J74" s="982" t="s">
        <v>57</v>
      </c>
      <c r="K74" s="982"/>
      <c r="L74" s="982"/>
      <c r="M74" s="982"/>
      <c r="N74" s="983"/>
      <c r="O74" s="14">
        <v>3</v>
      </c>
      <c r="P74" s="13">
        <v>9</v>
      </c>
      <c r="Q74" s="175" t="s">
        <v>123</v>
      </c>
      <c r="R74" s="10" t="s">
        <v>11</v>
      </c>
      <c r="S74" s="11" t="s">
        <v>122</v>
      </c>
      <c r="T74" s="10" t="s">
        <v>9</v>
      </c>
      <c r="U74" s="9" t="s">
        <v>121</v>
      </c>
      <c r="V74" s="158" t="s">
        <v>52</v>
      </c>
      <c r="W74" s="176"/>
      <c r="X74" s="285"/>
      <c r="Y74" s="285"/>
      <c r="Z74" s="286"/>
      <c r="AA74" s="8"/>
      <c r="AB74" s="3"/>
    </row>
    <row r="75" spans="1:28" ht="31.5" customHeight="1" x14ac:dyDescent="0.2">
      <c r="A75" s="21"/>
      <c r="B75" s="173"/>
      <c r="C75" s="174"/>
      <c r="D75" s="201"/>
      <c r="E75" s="987" t="s">
        <v>625</v>
      </c>
      <c r="F75" s="988"/>
      <c r="G75" s="988"/>
      <c r="H75" s="988"/>
      <c r="I75" s="988"/>
      <c r="J75" s="990"/>
      <c r="K75" s="990"/>
      <c r="L75" s="990"/>
      <c r="M75" s="990"/>
      <c r="N75" s="991"/>
      <c r="O75" s="90">
        <v>3</v>
      </c>
      <c r="P75" s="91">
        <v>10</v>
      </c>
      <c r="Q75" s="188" t="s">
        <v>1</v>
      </c>
      <c r="R75" s="111" t="s">
        <v>1</v>
      </c>
      <c r="S75" s="112" t="s">
        <v>1</v>
      </c>
      <c r="T75" s="111" t="s">
        <v>1</v>
      </c>
      <c r="U75" s="113" t="s">
        <v>1</v>
      </c>
      <c r="V75" s="93" t="s">
        <v>1</v>
      </c>
      <c r="W75" s="189"/>
      <c r="X75" s="335">
        <f t="shared" ref="X75:Z79" si="8">X76</f>
        <v>353</v>
      </c>
      <c r="Y75" s="335">
        <f t="shared" si="8"/>
        <v>353</v>
      </c>
      <c r="Z75" s="336">
        <f t="shared" si="8"/>
        <v>353</v>
      </c>
      <c r="AA75" s="8"/>
      <c r="AB75" s="3"/>
    </row>
    <row r="76" spans="1:28" ht="62.25" customHeight="1" x14ac:dyDescent="0.2">
      <c r="A76" s="21"/>
      <c r="B76" s="173"/>
      <c r="C76" s="174"/>
      <c r="D76" s="201"/>
      <c r="E76" s="177"/>
      <c r="F76" s="984" t="s">
        <v>620</v>
      </c>
      <c r="G76" s="985"/>
      <c r="H76" s="985"/>
      <c r="I76" s="985"/>
      <c r="J76" s="985"/>
      <c r="K76" s="985"/>
      <c r="L76" s="985"/>
      <c r="M76" s="985"/>
      <c r="N76" s="986"/>
      <c r="O76" s="27">
        <v>3</v>
      </c>
      <c r="P76" s="26">
        <v>10</v>
      </c>
      <c r="Q76" s="175" t="s">
        <v>19</v>
      </c>
      <c r="R76" s="24" t="s">
        <v>11</v>
      </c>
      <c r="S76" s="25" t="s">
        <v>6</v>
      </c>
      <c r="T76" s="24" t="s">
        <v>5</v>
      </c>
      <c r="U76" s="23" t="s">
        <v>4</v>
      </c>
      <c r="V76" s="22" t="s">
        <v>1</v>
      </c>
      <c r="W76" s="176"/>
      <c r="X76" s="333">
        <f t="shared" si="8"/>
        <v>353</v>
      </c>
      <c r="Y76" s="333">
        <f t="shared" si="8"/>
        <v>353</v>
      </c>
      <c r="Z76" s="334">
        <f t="shared" si="8"/>
        <v>353</v>
      </c>
      <c r="AA76" s="8"/>
      <c r="AB76" s="3"/>
    </row>
    <row r="77" spans="1:28" ht="15" customHeight="1" x14ac:dyDescent="0.2">
      <c r="A77" s="21"/>
      <c r="B77" s="173"/>
      <c r="C77" s="174"/>
      <c r="D77" s="201"/>
      <c r="E77" s="178"/>
      <c r="F77" s="16"/>
      <c r="G77" s="984" t="s">
        <v>119</v>
      </c>
      <c r="H77" s="985"/>
      <c r="I77" s="985"/>
      <c r="J77" s="985"/>
      <c r="K77" s="985"/>
      <c r="L77" s="985"/>
      <c r="M77" s="985"/>
      <c r="N77" s="986"/>
      <c r="O77" s="27">
        <v>3</v>
      </c>
      <c r="P77" s="26">
        <v>10</v>
      </c>
      <c r="Q77" s="175" t="s">
        <v>118</v>
      </c>
      <c r="R77" s="24" t="s">
        <v>11</v>
      </c>
      <c r="S77" s="25">
        <v>0</v>
      </c>
      <c r="T77" s="24" t="s">
        <v>5</v>
      </c>
      <c r="U77" s="23" t="s">
        <v>4</v>
      </c>
      <c r="V77" s="22" t="s">
        <v>1</v>
      </c>
      <c r="W77" s="176"/>
      <c r="X77" s="333">
        <f t="shared" si="8"/>
        <v>353</v>
      </c>
      <c r="Y77" s="333">
        <f t="shared" si="8"/>
        <v>353</v>
      </c>
      <c r="Z77" s="334">
        <f t="shared" si="8"/>
        <v>353</v>
      </c>
      <c r="AA77" s="8"/>
      <c r="AB77" s="3"/>
    </row>
    <row r="78" spans="1:28" ht="29.25" customHeight="1" x14ac:dyDescent="0.2">
      <c r="A78" s="21"/>
      <c r="B78" s="173"/>
      <c r="C78" s="174"/>
      <c r="D78" s="201"/>
      <c r="E78" s="178"/>
      <c r="F78" s="123"/>
      <c r="G78" s="180"/>
      <c r="H78" s="984" t="s">
        <v>117</v>
      </c>
      <c r="I78" s="985"/>
      <c r="J78" s="985"/>
      <c r="K78" s="985"/>
      <c r="L78" s="985"/>
      <c r="M78" s="985"/>
      <c r="N78" s="986"/>
      <c r="O78" s="27">
        <v>3</v>
      </c>
      <c r="P78" s="26">
        <v>10</v>
      </c>
      <c r="Q78" s="175" t="s">
        <v>116</v>
      </c>
      <c r="R78" s="24" t="s">
        <v>11</v>
      </c>
      <c r="S78" s="25">
        <v>0</v>
      </c>
      <c r="T78" s="24" t="s">
        <v>9</v>
      </c>
      <c r="U78" s="23" t="s">
        <v>4</v>
      </c>
      <c r="V78" s="22" t="s">
        <v>1</v>
      </c>
      <c r="W78" s="176"/>
      <c r="X78" s="333">
        <f t="shared" si="8"/>
        <v>353</v>
      </c>
      <c r="Y78" s="333">
        <f t="shared" si="8"/>
        <v>353</v>
      </c>
      <c r="Z78" s="334">
        <f t="shared" si="8"/>
        <v>353</v>
      </c>
      <c r="AA78" s="8"/>
      <c r="AB78" s="3"/>
    </row>
    <row r="79" spans="1:28" ht="29.25" customHeight="1" x14ac:dyDescent="0.2">
      <c r="A79" s="21"/>
      <c r="B79" s="173"/>
      <c r="C79" s="174"/>
      <c r="D79" s="201"/>
      <c r="E79" s="178"/>
      <c r="F79" s="123"/>
      <c r="G79" s="183"/>
      <c r="H79" s="16"/>
      <c r="I79" s="984" t="s">
        <v>115</v>
      </c>
      <c r="J79" s="985"/>
      <c r="K79" s="985"/>
      <c r="L79" s="985"/>
      <c r="M79" s="985"/>
      <c r="N79" s="986"/>
      <c r="O79" s="27">
        <v>3</v>
      </c>
      <c r="P79" s="26">
        <v>10</v>
      </c>
      <c r="Q79" s="175" t="s">
        <v>114</v>
      </c>
      <c r="R79" s="24" t="s">
        <v>11</v>
      </c>
      <c r="S79" s="25">
        <v>9</v>
      </c>
      <c r="T79" s="24" t="s">
        <v>9</v>
      </c>
      <c r="U79" s="23">
        <v>90053</v>
      </c>
      <c r="V79" s="22" t="s">
        <v>1</v>
      </c>
      <c r="W79" s="176"/>
      <c r="X79" s="333">
        <f t="shared" si="8"/>
        <v>353</v>
      </c>
      <c r="Y79" s="333">
        <f t="shared" si="8"/>
        <v>353</v>
      </c>
      <c r="Z79" s="334">
        <f t="shared" si="8"/>
        <v>353</v>
      </c>
      <c r="AA79" s="8"/>
      <c r="AB79" s="3"/>
    </row>
    <row r="80" spans="1:28" ht="29.25" customHeight="1" x14ac:dyDescent="0.2">
      <c r="A80" s="21"/>
      <c r="B80" s="173"/>
      <c r="C80" s="174"/>
      <c r="D80" s="202"/>
      <c r="E80" s="181"/>
      <c r="F80" s="124"/>
      <c r="G80" s="182"/>
      <c r="H80" s="125"/>
      <c r="I80" s="126"/>
      <c r="J80" s="982" t="s">
        <v>57</v>
      </c>
      <c r="K80" s="982"/>
      <c r="L80" s="982"/>
      <c r="M80" s="982"/>
      <c r="N80" s="983"/>
      <c r="O80" s="14">
        <v>3</v>
      </c>
      <c r="P80" s="13">
        <v>10</v>
      </c>
      <c r="Q80" s="175" t="s">
        <v>114</v>
      </c>
      <c r="R80" s="10" t="s">
        <v>11</v>
      </c>
      <c r="S80" s="11">
        <v>9</v>
      </c>
      <c r="T80" s="10" t="s">
        <v>9</v>
      </c>
      <c r="U80" s="9">
        <v>90053</v>
      </c>
      <c r="V80" s="158" t="s">
        <v>52</v>
      </c>
      <c r="W80" s="176"/>
      <c r="X80" s="285">
        <v>353</v>
      </c>
      <c r="Y80" s="285">
        <v>353</v>
      </c>
      <c r="Z80" s="286">
        <v>353</v>
      </c>
      <c r="AA80" s="8"/>
      <c r="AB80" s="3"/>
    </row>
    <row r="81" spans="1:28" ht="29.25" customHeight="1" x14ac:dyDescent="0.2">
      <c r="A81" s="21"/>
      <c r="B81" s="173"/>
      <c r="C81" s="174"/>
      <c r="D81" s="202"/>
      <c r="E81" s="181"/>
      <c r="F81" s="487"/>
      <c r="G81" s="182"/>
      <c r="H81" s="488"/>
      <c r="I81" s="489"/>
      <c r="J81" s="85"/>
      <c r="K81" s="85"/>
      <c r="L81" s="85"/>
      <c r="M81" s="541" t="s">
        <v>504</v>
      </c>
      <c r="N81" s="562"/>
      <c r="O81" s="563">
        <v>3</v>
      </c>
      <c r="P81" s="543">
        <v>14</v>
      </c>
      <c r="Q81" s="564"/>
      <c r="R81" s="545"/>
      <c r="S81" s="546"/>
      <c r="T81" s="545"/>
      <c r="U81" s="565"/>
      <c r="V81" s="542"/>
      <c r="W81" s="566"/>
      <c r="X81" s="567">
        <f t="shared" ref="X81:Z83" si="9">X82</f>
        <v>0</v>
      </c>
      <c r="Y81" s="567">
        <f t="shared" si="9"/>
        <v>0</v>
      </c>
      <c r="Z81" s="568">
        <f t="shared" si="9"/>
        <v>0</v>
      </c>
      <c r="AA81" s="8"/>
      <c r="AB81" s="3"/>
    </row>
    <row r="82" spans="1:28" ht="19.5" customHeight="1" x14ac:dyDescent="0.2">
      <c r="A82" s="21"/>
      <c r="B82" s="173"/>
      <c r="C82" s="174"/>
      <c r="D82" s="202"/>
      <c r="E82" s="181"/>
      <c r="F82" s="487"/>
      <c r="G82" s="182"/>
      <c r="H82" s="488"/>
      <c r="I82" s="489"/>
      <c r="J82" s="85"/>
      <c r="K82" s="85"/>
      <c r="L82" s="85"/>
      <c r="M82" s="490" t="s">
        <v>505</v>
      </c>
      <c r="N82" s="491"/>
      <c r="O82" s="525">
        <v>3</v>
      </c>
      <c r="P82" s="13">
        <v>14</v>
      </c>
      <c r="Q82" s="175"/>
      <c r="R82" s="526">
        <v>75</v>
      </c>
      <c r="S82" s="11">
        <v>0</v>
      </c>
      <c r="T82" s="526">
        <v>0</v>
      </c>
      <c r="U82" s="9">
        <v>0</v>
      </c>
      <c r="V82" s="494"/>
      <c r="W82" s="176"/>
      <c r="X82" s="569">
        <f t="shared" si="9"/>
        <v>0</v>
      </c>
      <c r="Y82" s="569">
        <f t="shared" si="9"/>
        <v>0</v>
      </c>
      <c r="Z82" s="570">
        <f t="shared" si="9"/>
        <v>0</v>
      </c>
      <c r="AA82" s="8"/>
      <c r="AB82" s="3"/>
    </row>
    <row r="83" spans="1:28" ht="45" customHeight="1" x14ac:dyDescent="0.2">
      <c r="A83" s="21"/>
      <c r="B83" s="173"/>
      <c r="C83" s="174"/>
      <c r="D83" s="202"/>
      <c r="E83" s="181"/>
      <c r="F83" s="487"/>
      <c r="G83" s="182"/>
      <c r="H83" s="488"/>
      <c r="I83" s="489"/>
      <c r="J83" s="85"/>
      <c r="K83" s="85"/>
      <c r="L83" s="85"/>
      <c r="M83" s="490" t="s">
        <v>506</v>
      </c>
      <c r="N83" s="491"/>
      <c r="O83" s="525">
        <v>3</v>
      </c>
      <c r="P83" s="13">
        <v>14</v>
      </c>
      <c r="Q83" s="175"/>
      <c r="R83" s="526">
        <v>75</v>
      </c>
      <c r="S83" s="11">
        <v>0</v>
      </c>
      <c r="T83" s="526">
        <v>0</v>
      </c>
      <c r="U83" s="9">
        <v>90003</v>
      </c>
      <c r="V83" s="494"/>
      <c r="W83" s="176"/>
      <c r="X83" s="569">
        <f t="shared" si="9"/>
        <v>0</v>
      </c>
      <c r="Y83" s="569">
        <f t="shared" si="9"/>
        <v>0</v>
      </c>
      <c r="Z83" s="570">
        <f t="shared" si="9"/>
        <v>0</v>
      </c>
      <c r="AA83" s="8"/>
      <c r="AB83" s="3"/>
    </row>
    <row r="84" spans="1:28" ht="29.25" customHeight="1" x14ac:dyDescent="0.2">
      <c r="A84" s="21"/>
      <c r="B84" s="173"/>
      <c r="C84" s="174"/>
      <c r="D84" s="202"/>
      <c r="E84" s="181"/>
      <c r="F84" s="487"/>
      <c r="G84" s="182"/>
      <c r="H84" s="488"/>
      <c r="I84" s="489"/>
      <c r="J84" s="85"/>
      <c r="K84" s="85"/>
      <c r="L84" s="85"/>
      <c r="M84" s="490" t="s">
        <v>57</v>
      </c>
      <c r="N84" s="491"/>
      <c r="O84" s="525">
        <v>3</v>
      </c>
      <c r="P84" s="13">
        <v>14</v>
      </c>
      <c r="Q84" s="175"/>
      <c r="R84" s="526">
        <v>75</v>
      </c>
      <c r="S84" s="11">
        <v>0</v>
      </c>
      <c r="T84" s="526">
        <v>0</v>
      </c>
      <c r="U84" s="9">
        <v>90003</v>
      </c>
      <c r="V84" s="494">
        <v>240</v>
      </c>
      <c r="W84" s="176"/>
      <c r="X84" s="285"/>
      <c r="Y84" s="285"/>
      <c r="Z84" s="286"/>
      <c r="AA84" s="8"/>
      <c r="AB84" s="3"/>
    </row>
    <row r="85" spans="1:28" ht="15" customHeight="1" x14ac:dyDescent="0.2">
      <c r="A85" s="21"/>
      <c r="B85" s="173"/>
      <c r="C85" s="174"/>
      <c r="D85" s="1009" t="s">
        <v>112</v>
      </c>
      <c r="E85" s="993"/>
      <c r="F85" s="993"/>
      <c r="G85" s="993"/>
      <c r="H85" s="993"/>
      <c r="I85" s="993"/>
      <c r="J85" s="994"/>
      <c r="K85" s="994"/>
      <c r="L85" s="994"/>
      <c r="M85" s="994"/>
      <c r="N85" s="995"/>
      <c r="O85" s="33">
        <v>4</v>
      </c>
      <c r="P85" s="32" t="s">
        <v>1</v>
      </c>
      <c r="Q85" s="558" t="s">
        <v>1</v>
      </c>
      <c r="R85" s="117" t="s">
        <v>1</v>
      </c>
      <c r="S85" s="118" t="s">
        <v>1</v>
      </c>
      <c r="T85" s="117" t="s">
        <v>1</v>
      </c>
      <c r="U85" s="119" t="s">
        <v>1</v>
      </c>
      <c r="V85" s="31" t="s">
        <v>1</v>
      </c>
      <c r="W85" s="557"/>
      <c r="X85" s="339">
        <f>X86+X96</f>
        <v>2431</v>
      </c>
      <c r="Y85" s="339">
        <f>Y86+Y96</f>
        <v>2615</v>
      </c>
      <c r="Z85" s="340">
        <f>Z86+Z96</f>
        <v>3018.1</v>
      </c>
      <c r="AA85" s="8"/>
      <c r="AB85" s="3"/>
    </row>
    <row r="86" spans="1:28" ht="15" customHeight="1" x14ac:dyDescent="0.2">
      <c r="A86" s="21"/>
      <c r="B86" s="173"/>
      <c r="C86" s="174"/>
      <c r="D86" s="201"/>
      <c r="E86" s="987" t="s">
        <v>111</v>
      </c>
      <c r="F86" s="988"/>
      <c r="G86" s="988"/>
      <c r="H86" s="988"/>
      <c r="I86" s="988"/>
      <c r="J86" s="988"/>
      <c r="K86" s="988"/>
      <c r="L86" s="988"/>
      <c r="M86" s="988"/>
      <c r="N86" s="989"/>
      <c r="O86" s="95">
        <v>4</v>
      </c>
      <c r="P86" s="96">
        <v>9</v>
      </c>
      <c r="Q86" s="188" t="s">
        <v>1</v>
      </c>
      <c r="R86" s="97" t="s">
        <v>1</v>
      </c>
      <c r="S86" s="98" t="s">
        <v>1</v>
      </c>
      <c r="T86" s="97" t="s">
        <v>1</v>
      </c>
      <c r="U86" s="99" t="s">
        <v>1</v>
      </c>
      <c r="V86" s="100" t="s">
        <v>1</v>
      </c>
      <c r="W86" s="189"/>
      <c r="X86" s="331">
        <f t="shared" ref="X86:Z87" si="10">X87</f>
        <v>2358.6</v>
      </c>
      <c r="Y86" s="331">
        <f t="shared" si="10"/>
        <v>2415</v>
      </c>
      <c r="Z86" s="332">
        <f t="shared" si="10"/>
        <v>2466</v>
      </c>
      <c r="AA86" s="8"/>
      <c r="AB86" s="3"/>
    </row>
    <row r="87" spans="1:28" ht="57.75" customHeight="1" x14ac:dyDescent="0.2">
      <c r="A87" s="21"/>
      <c r="B87" s="173"/>
      <c r="C87" s="174"/>
      <c r="D87" s="201"/>
      <c r="E87" s="177"/>
      <c r="F87" s="984" t="s">
        <v>612</v>
      </c>
      <c r="G87" s="985"/>
      <c r="H87" s="985"/>
      <c r="I87" s="985"/>
      <c r="J87" s="985"/>
      <c r="K87" s="985"/>
      <c r="L87" s="985"/>
      <c r="M87" s="985"/>
      <c r="N87" s="986"/>
      <c r="O87" s="27">
        <v>4</v>
      </c>
      <c r="P87" s="26">
        <v>9</v>
      </c>
      <c r="Q87" s="175" t="s">
        <v>19</v>
      </c>
      <c r="R87" s="24" t="s">
        <v>11</v>
      </c>
      <c r="S87" s="25" t="s">
        <v>6</v>
      </c>
      <c r="T87" s="24" t="s">
        <v>5</v>
      </c>
      <c r="U87" s="23" t="s">
        <v>4</v>
      </c>
      <c r="V87" s="22" t="s">
        <v>1</v>
      </c>
      <c r="W87" s="176"/>
      <c r="X87" s="333">
        <f t="shared" si="10"/>
        <v>2358.6</v>
      </c>
      <c r="Y87" s="333">
        <f t="shared" si="10"/>
        <v>2415</v>
      </c>
      <c r="Z87" s="334">
        <f t="shared" si="10"/>
        <v>2466</v>
      </c>
      <c r="AA87" s="8"/>
      <c r="AB87" s="3"/>
    </row>
    <row r="88" spans="1:28" ht="15" customHeight="1" x14ac:dyDescent="0.2">
      <c r="A88" s="21"/>
      <c r="B88" s="173"/>
      <c r="C88" s="174"/>
      <c r="D88" s="201"/>
      <c r="E88" s="178"/>
      <c r="F88" s="16"/>
      <c r="G88" s="984" t="s">
        <v>110</v>
      </c>
      <c r="H88" s="985"/>
      <c r="I88" s="985"/>
      <c r="J88" s="985"/>
      <c r="K88" s="985"/>
      <c r="L88" s="985"/>
      <c r="M88" s="985"/>
      <c r="N88" s="986"/>
      <c r="O88" s="27">
        <v>4</v>
      </c>
      <c r="P88" s="26">
        <v>9</v>
      </c>
      <c r="Q88" s="175" t="s">
        <v>109</v>
      </c>
      <c r="R88" s="24" t="s">
        <v>11</v>
      </c>
      <c r="S88" s="25" t="s">
        <v>32</v>
      </c>
      <c r="T88" s="24" t="s">
        <v>5</v>
      </c>
      <c r="U88" s="23" t="s">
        <v>4</v>
      </c>
      <c r="V88" s="22" t="s">
        <v>1</v>
      </c>
      <c r="W88" s="176"/>
      <c r="X88" s="333">
        <f>X89+X92</f>
        <v>2358.6</v>
      </c>
      <c r="Y88" s="333">
        <f>Y89+Y92</f>
        <v>2415</v>
      </c>
      <c r="Z88" s="334">
        <f>Z89+Z92</f>
        <v>2466</v>
      </c>
      <c r="AA88" s="8"/>
      <c r="AB88" s="3"/>
    </row>
    <row r="89" spans="1:28" ht="29.25" customHeight="1" x14ac:dyDescent="0.2">
      <c r="A89" s="21"/>
      <c r="B89" s="173"/>
      <c r="C89" s="174"/>
      <c r="D89" s="201"/>
      <c r="E89" s="178"/>
      <c r="F89" s="123"/>
      <c r="G89" s="180"/>
      <c r="H89" s="984" t="s">
        <v>108</v>
      </c>
      <c r="I89" s="985"/>
      <c r="J89" s="985"/>
      <c r="K89" s="985"/>
      <c r="L89" s="985"/>
      <c r="M89" s="985"/>
      <c r="N89" s="986"/>
      <c r="O89" s="27">
        <v>4</v>
      </c>
      <c r="P89" s="26">
        <v>9</v>
      </c>
      <c r="Q89" s="175" t="s">
        <v>107</v>
      </c>
      <c r="R89" s="24" t="s">
        <v>11</v>
      </c>
      <c r="S89" s="25" t="s">
        <v>32</v>
      </c>
      <c r="T89" s="24" t="s">
        <v>104</v>
      </c>
      <c r="U89" s="23" t="s">
        <v>4</v>
      </c>
      <c r="V89" s="22" t="s">
        <v>1</v>
      </c>
      <c r="W89" s="176"/>
      <c r="X89" s="333">
        <f t="shared" ref="X89:Z90" si="11">X90</f>
        <v>0</v>
      </c>
      <c r="Y89" s="333">
        <f t="shared" si="11"/>
        <v>0</v>
      </c>
      <c r="Z89" s="334">
        <f t="shared" si="11"/>
        <v>0</v>
      </c>
      <c r="AA89" s="8"/>
      <c r="AB89" s="3"/>
    </row>
    <row r="90" spans="1:28" ht="29.25" customHeight="1" x14ac:dyDescent="0.2">
      <c r="A90" s="21"/>
      <c r="B90" s="173"/>
      <c r="C90" s="174"/>
      <c r="D90" s="201"/>
      <c r="E90" s="178"/>
      <c r="F90" s="123"/>
      <c r="G90" s="183"/>
      <c r="H90" s="16"/>
      <c r="I90" s="984" t="s">
        <v>106</v>
      </c>
      <c r="J90" s="985"/>
      <c r="K90" s="985"/>
      <c r="L90" s="985"/>
      <c r="M90" s="985"/>
      <c r="N90" s="986"/>
      <c r="O90" s="27">
        <v>4</v>
      </c>
      <c r="P90" s="26">
        <v>9</v>
      </c>
      <c r="Q90" s="175" t="s">
        <v>105</v>
      </c>
      <c r="R90" s="24" t="s">
        <v>11</v>
      </c>
      <c r="S90" s="25" t="s">
        <v>32</v>
      </c>
      <c r="T90" s="24" t="s">
        <v>104</v>
      </c>
      <c r="U90" s="23" t="s">
        <v>103</v>
      </c>
      <c r="V90" s="22" t="s">
        <v>1</v>
      </c>
      <c r="W90" s="176"/>
      <c r="X90" s="333">
        <f t="shared" si="11"/>
        <v>0</v>
      </c>
      <c r="Y90" s="333">
        <f t="shared" si="11"/>
        <v>0</v>
      </c>
      <c r="Z90" s="334">
        <f t="shared" si="11"/>
        <v>0</v>
      </c>
      <c r="AA90" s="8"/>
      <c r="AB90" s="3"/>
    </row>
    <row r="91" spans="1:28" ht="29.25" customHeight="1" x14ac:dyDescent="0.2">
      <c r="A91" s="21"/>
      <c r="B91" s="173"/>
      <c r="C91" s="174"/>
      <c r="D91" s="201"/>
      <c r="E91" s="178"/>
      <c r="F91" s="123"/>
      <c r="G91" s="183"/>
      <c r="H91" s="125"/>
      <c r="I91" s="126"/>
      <c r="J91" s="982" t="s">
        <v>57</v>
      </c>
      <c r="K91" s="982"/>
      <c r="L91" s="982"/>
      <c r="M91" s="982"/>
      <c r="N91" s="983"/>
      <c r="O91" s="14">
        <v>4</v>
      </c>
      <c r="P91" s="13">
        <v>9</v>
      </c>
      <c r="Q91" s="175" t="s">
        <v>105</v>
      </c>
      <c r="R91" s="10" t="s">
        <v>11</v>
      </c>
      <c r="S91" s="11" t="s">
        <v>32</v>
      </c>
      <c r="T91" s="10" t="s">
        <v>104</v>
      </c>
      <c r="U91" s="9" t="s">
        <v>103</v>
      </c>
      <c r="V91" s="158" t="s">
        <v>52</v>
      </c>
      <c r="W91" s="176"/>
      <c r="X91" s="305"/>
      <c r="Y91" s="305"/>
      <c r="Z91" s="306"/>
      <c r="AA91" s="8"/>
      <c r="AB91" s="3"/>
    </row>
    <row r="92" spans="1:28" ht="29.25" customHeight="1" x14ac:dyDescent="0.2">
      <c r="A92" s="21"/>
      <c r="B92" s="173"/>
      <c r="C92" s="174"/>
      <c r="D92" s="201"/>
      <c r="E92" s="178"/>
      <c r="F92" s="123"/>
      <c r="G92" s="183"/>
      <c r="H92" s="984" t="s">
        <v>102</v>
      </c>
      <c r="I92" s="985"/>
      <c r="J92" s="998"/>
      <c r="K92" s="998"/>
      <c r="L92" s="998"/>
      <c r="M92" s="998"/>
      <c r="N92" s="999"/>
      <c r="O92" s="41">
        <v>4</v>
      </c>
      <c r="P92" s="40">
        <v>9</v>
      </c>
      <c r="Q92" s="175" t="s">
        <v>101</v>
      </c>
      <c r="R92" s="114" t="s">
        <v>11</v>
      </c>
      <c r="S92" s="115" t="s">
        <v>32</v>
      </c>
      <c r="T92" s="114" t="s">
        <v>98</v>
      </c>
      <c r="U92" s="116" t="s">
        <v>4</v>
      </c>
      <c r="V92" s="39" t="s">
        <v>1</v>
      </c>
      <c r="W92" s="176"/>
      <c r="X92" s="337">
        <f t="shared" ref="X92:Z92" si="12">X93</f>
        <v>2358.6</v>
      </c>
      <c r="Y92" s="337">
        <f t="shared" si="12"/>
        <v>2415</v>
      </c>
      <c r="Z92" s="338">
        <f t="shared" si="12"/>
        <v>2466</v>
      </c>
      <c r="AA92" s="8"/>
      <c r="AB92" s="3"/>
    </row>
    <row r="93" spans="1:28" ht="29.25" customHeight="1" x14ac:dyDescent="0.2">
      <c r="A93" s="21"/>
      <c r="B93" s="173"/>
      <c r="C93" s="174"/>
      <c r="D93" s="201"/>
      <c r="E93" s="178"/>
      <c r="F93" s="123"/>
      <c r="G93" s="183"/>
      <c r="H93" s="16"/>
      <c r="I93" s="984" t="s">
        <v>100</v>
      </c>
      <c r="J93" s="985"/>
      <c r="K93" s="985"/>
      <c r="L93" s="985"/>
      <c r="M93" s="985"/>
      <c r="N93" s="986"/>
      <c r="O93" s="27">
        <v>4</v>
      </c>
      <c r="P93" s="26">
        <v>9</v>
      </c>
      <c r="Q93" s="175" t="s">
        <v>99</v>
      </c>
      <c r="R93" s="24" t="s">
        <v>11</v>
      </c>
      <c r="S93" s="25" t="s">
        <v>32</v>
      </c>
      <c r="T93" s="24" t="s">
        <v>98</v>
      </c>
      <c r="U93" s="23" t="s">
        <v>97</v>
      </c>
      <c r="V93" s="22" t="s">
        <v>1</v>
      </c>
      <c r="W93" s="176"/>
      <c r="X93" s="333">
        <f>X95+X94</f>
        <v>2358.6</v>
      </c>
      <c r="Y93" s="333">
        <f>Y95+Y94</f>
        <v>2415</v>
      </c>
      <c r="Z93" s="334">
        <f>Z95+Z94</f>
        <v>2466</v>
      </c>
      <c r="AA93" s="8"/>
      <c r="AB93" s="3"/>
    </row>
    <row r="94" spans="1:28" ht="29.25" customHeight="1" x14ac:dyDescent="0.2">
      <c r="A94" s="21"/>
      <c r="B94" s="173"/>
      <c r="C94" s="174"/>
      <c r="D94" s="201"/>
      <c r="E94" s="181"/>
      <c r="F94" s="797"/>
      <c r="G94" s="182"/>
      <c r="H94" s="799"/>
      <c r="I94" s="799"/>
      <c r="J94" s="797"/>
      <c r="K94" s="797"/>
      <c r="L94" s="797"/>
      <c r="M94" s="797" t="s">
        <v>57</v>
      </c>
      <c r="N94" s="798"/>
      <c r="O94" s="804">
        <v>4</v>
      </c>
      <c r="P94" s="26">
        <v>9</v>
      </c>
      <c r="Q94" s="175"/>
      <c r="R94" s="24">
        <v>85</v>
      </c>
      <c r="S94" s="25">
        <v>6</v>
      </c>
      <c r="T94" s="24">
        <v>3</v>
      </c>
      <c r="U94" s="23">
        <v>90038</v>
      </c>
      <c r="V94" s="22">
        <v>240</v>
      </c>
      <c r="W94" s="176"/>
      <c r="X94" s="287">
        <v>1863.3</v>
      </c>
      <c r="Y94" s="287">
        <v>1863</v>
      </c>
      <c r="Z94" s="288">
        <v>1863</v>
      </c>
      <c r="AA94" s="8"/>
      <c r="AB94" s="3"/>
    </row>
    <row r="95" spans="1:28" ht="29.25" customHeight="1" x14ac:dyDescent="0.2">
      <c r="A95" s="21"/>
      <c r="B95" s="173"/>
      <c r="C95" s="174"/>
      <c r="D95" s="201"/>
      <c r="E95" s="181"/>
      <c r="F95" s="124"/>
      <c r="G95" s="182"/>
      <c r="H95" s="125"/>
      <c r="I95" s="126"/>
      <c r="J95" s="982" t="s">
        <v>57</v>
      </c>
      <c r="K95" s="982"/>
      <c r="L95" s="982"/>
      <c r="M95" s="982"/>
      <c r="N95" s="983"/>
      <c r="O95" s="14">
        <v>4</v>
      </c>
      <c r="P95" s="13">
        <v>9</v>
      </c>
      <c r="Q95" s="175" t="s">
        <v>99</v>
      </c>
      <c r="R95" s="10" t="s">
        <v>11</v>
      </c>
      <c r="S95" s="11" t="s">
        <v>32</v>
      </c>
      <c r="T95" s="10" t="s">
        <v>98</v>
      </c>
      <c r="U95" s="9" t="s">
        <v>97</v>
      </c>
      <c r="V95" s="158" t="s">
        <v>52</v>
      </c>
      <c r="W95" s="176"/>
      <c r="X95" s="305">
        <v>495.3</v>
      </c>
      <c r="Y95" s="305">
        <v>552</v>
      </c>
      <c r="Z95" s="306">
        <v>603</v>
      </c>
      <c r="AA95" s="8"/>
      <c r="AB95" s="3"/>
    </row>
    <row r="96" spans="1:28" ht="15" customHeight="1" x14ac:dyDescent="0.2">
      <c r="A96" s="21"/>
      <c r="B96" s="173"/>
      <c r="C96" s="174"/>
      <c r="D96" s="201"/>
      <c r="E96" s="987" t="s">
        <v>96</v>
      </c>
      <c r="F96" s="988"/>
      <c r="G96" s="988"/>
      <c r="H96" s="988"/>
      <c r="I96" s="988"/>
      <c r="J96" s="990"/>
      <c r="K96" s="990"/>
      <c r="L96" s="990"/>
      <c r="M96" s="990"/>
      <c r="N96" s="991"/>
      <c r="O96" s="90">
        <v>4</v>
      </c>
      <c r="P96" s="91">
        <v>12</v>
      </c>
      <c r="Q96" s="188" t="s">
        <v>1</v>
      </c>
      <c r="R96" s="111" t="s">
        <v>1</v>
      </c>
      <c r="S96" s="112" t="s">
        <v>1</v>
      </c>
      <c r="T96" s="111" t="s">
        <v>1</v>
      </c>
      <c r="U96" s="113" t="s">
        <v>1</v>
      </c>
      <c r="V96" s="93" t="s">
        <v>1</v>
      </c>
      <c r="W96" s="189"/>
      <c r="X96" s="335">
        <f t="shared" ref="X96:Z97" si="13">X97</f>
        <v>72.400000000000006</v>
      </c>
      <c r="Y96" s="335">
        <f t="shared" si="13"/>
        <v>200</v>
      </c>
      <c r="Z96" s="336">
        <f t="shared" si="13"/>
        <v>552.1</v>
      </c>
      <c r="AA96" s="8"/>
      <c r="AB96" s="3"/>
    </row>
    <row r="97" spans="1:28" ht="60" customHeight="1" x14ac:dyDescent="0.2">
      <c r="A97" s="21"/>
      <c r="B97" s="173"/>
      <c r="C97" s="174"/>
      <c r="D97" s="201"/>
      <c r="E97" s="177"/>
      <c r="F97" s="984" t="s">
        <v>531</v>
      </c>
      <c r="G97" s="985"/>
      <c r="H97" s="985"/>
      <c r="I97" s="985"/>
      <c r="J97" s="985"/>
      <c r="K97" s="985"/>
      <c r="L97" s="985"/>
      <c r="M97" s="985"/>
      <c r="N97" s="986"/>
      <c r="O97" s="27">
        <v>4</v>
      </c>
      <c r="P97" s="26">
        <v>12</v>
      </c>
      <c r="Q97" s="175" t="s">
        <v>19</v>
      </c>
      <c r="R97" s="24" t="s">
        <v>11</v>
      </c>
      <c r="S97" s="25" t="s">
        <v>6</v>
      </c>
      <c r="T97" s="24" t="s">
        <v>5</v>
      </c>
      <c r="U97" s="23" t="s">
        <v>4</v>
      </c>
      <c r="V97" s="22" t="s">
        <v>1</v>
      </c>
      <c r="W97" s="176"/>
      <c r="X97" s="333">
        <f t="shared" si="13"/>
        <v>72.400000000000006</v>
      </c>
      <c r="Y97" s="333">
        <f t="shared" si="13"/>
        <v>200</v>
      </c>
      <c r="Z97" s="334">
        <f t="shared" si="13"/>
        <v>552.1</v>
      </c>
      <c r="AA97" s="8"/>
      <c r="AB97" s="3"/>
    </row>
    <row r="98" spans="1:28" ht="15" customHeight="1" x14ac:dyDescent="0.2">
      <c r="A98" s="21"/>
      <c r="B98" s="173"/>
      <c r="C98" s="174"/>
      <c r="D98" s="201"/>
      <c r="E98" s="178"/>
      <c r="F98" s="16"/>
      <c r="G98" s="984" t="s">
        <v>95</v>
      </c>
      <c r="H98" s="985"/>
      <c r="I98" s="985"/>
      <c r="J98" s="985"/>
      <c r="K98" s="985"/>
      <c r="L98" s="985"/>
      <c r="M98" s="985"/>
      <c r="N98" s="986"/>
      <c r="O98" s="27">
        <v>4</v>
      </c>
      <c r="P98" s="26">
        <v>12</v>
      </c>
      <c r="Q98" s="175" t="s">
        <v>94</v>
      </c>
      <c r="R98" s="24" t="s">
        <v>11</v>
      </c>
      <c r="S98" s="25" t="s">
        <v>89</v>
      </c>
      <c r="T98" s="24" t="s">
        <v>5</v>
      </c>
      <c r="U98" s="23" t="s">
        <v>4</v>
      </c>
      <c r="V98" s="22" t="s">
        <v>1</v>
      </c>
      <c r="W98" s="176"/>
      <c r="X98" s="333">
        <f>X99+X102</f>
        <v>72.400000000000006</v>
      </c>
      <c r="Y98" s="333">
        <f>Y99+Y102</f>
        <v>200</v>
      </c>
      <c r="Z98" s="334">
        <f>Z99+Z102</f>
        <v>552.1</v>
      </c>
      <c r="AA98" s="8"/>
      <c r="AB98" s="3"/>
    </row>
    <row r="99" spans="1:28" ht="21" customHeight="1" x14ac:dyDescent="0.2">
      <c r="A99" s="21"/>
      <c r="B99" s="173"/>
      <c r="C99" s="174"/>
      <c r="D99" s="201"/>
      <c r="E99" s="178"/>
      <c r="F99" s="123"/>
      <c r="G99" s="180"/>
      <c r="H99" s="984" t="s">
        <v>834</v>
      </c>
      <c r="I99" s="985"/>
      <c r="J99" s="985"/>
      <c r="K99" s="985"/>
      <c r="L99" s="985"/>
      <c r="M99" s="985"/>
      <c r="N99" s="986"/>
      <c r="O99" s="27">
        <v>4</v>
      </c>
      <c r="P99" s="26">
        <v>12</v>
      </c>
      <c r="Q99" s="175" t="s">
        <v>93</v>
      </c>
      <c r="R99" s="24" t="s">
        <v>11</v>
      </c>
      <c r="S99" s="25" t="s">
        <v>89</v>
      </c>
      <c r="T99" s="24">
        <v>3</v>
      </c>
      <c r="U99" s="23" t="s">
        <v>4</v>
      </c>
      <c r="V99" s="22" t="s">
        <v>1</v>
      </c>
      <c r="W99" s="176"/>
      <c r="X99" s="333">
        <f t="shared" ref="X99:Z100" si="14">X100</f>
        <v>0</v>
      </c>
      <c r="Y99" s="333">
        <f t="shared" si="14"/>
        <v>0</v>
      </c>
      <c r="Z99" s="334">
        <f t="shared" si="14"/>
        <v>352.1</v>
      </c>
      <c r="AA99" s="8"/>
      <c r="AB99" s="3"/>
    </row>
    <row r="100" spans="1:28" ht="36.75" customHeight="1" x14ac:dyDescent="0.2">
      <c r="A100" s="21"/>
      <c r="B100" s="173"/>
      <c r="C100" s="174"/>
      <c r="D100" s="201"/>
      <c r="E100" s="178"/>
      <c r="F100" s="123"/>
      <c r="G100" s="183"/>
      <c r="H100" s="16"/>
      <c r="I100" s="984" t="s">
        <v>835</v>
      </c>
      <c r="J100" s="985"/>
      <c r="K100" s="985"/>
      <c r="L100" s="985"/>
      <c r="M100" s="985"/>
      <c r="N100" s="986"/>
      <c r="O100" s="27">
        <v>4</v>
      </c>
      <c r="P100" s="26">
        <v>12</v>
      </c>
      <c r="Q100" s="175" t="s">
        <v>92</v>
      </c>
      <c r="R100" s="24" t="s">
        <v>11</v>
      </c>
      <c r="S100" s="25" t="s">
        <v>89</v>
      </c>
      <c r="T100" s="24">
        <v>3</v>
      </c>
      <c r="U100" s="23">
        <v>0</v>
      </c>
      <c r="V100" s="22" t="s">
        <v>1</v>
      </c>
      <c r="W100" s="176"/>
      <c r="X100" s="333">
        <f t="shared" si="14"/>
        <v>0</v>
      </c>
      <c r="Y100" s="333">
        <f t="shared" si="14"/>
        <v>0</v>
      </c>
      <c r="Z100" s="334">
        <f t="shared" si="14"/>
        <v>352.1</v>
      </c>
      <c r="AA100" s="8"/>
      <c r="AB100" s="3"/>
    </row>
    <row r="101" spans="1:28" ht="109.5" customHeight="1" x14ac:dyDescent="0.2">
      <c r="A101" s="21"/>
      <c r="B101" s="173"/>
      <c r="C101" s="174"/>
      <c r="D101" s="201"/>
      <c r="E101" s="178"/>
      <c r="F101" s="123"/>
      <c r="G101" s="183"/>
      <c r="H101" s="125"/>
      <c r="I101" s="126"/>
      <c r="J101" s="982" t="s">
        <v>831</v>
      </c>
      <c r="K101" s="982"/>
      <c r="L101" s="982"/>
      <c r="M101" s="982"/>
      <c r="N101" s="983"/>
      <c r="O101" s="14">
        <v>4</v>
      </c>
      <c r="P101" s="13">
        <v>12</v>
      </c>
      <c r="Q101" s="175" t="s">
        <v>92</v>
      </c>
      <c r="R101" s="10" t="s">
        <v>11</v>
      </c>
      <c r="S101" s="11" t="s">
        <v>89</v>
      </c>
      <c r="T101" s="10">
        <v>3</v>
      </c>
      <c r="U101" s="9" t="s">
        <v>836</v>
      </c>
      <c r="V101" s="158">
        <v>240</v>
      </c>
      <c r="W101" s="176"/>
      <c r="X101" s="285"/>
      <c r="Y101" s="285"/>
      <c r="Z101" s="286">
        <v>352.1</v>
      </c>
      <c r="AA101" s="8"/>
      <c r="AB101" s="3"/>
    </row>
    <row r="102" spans="1:28" ht="36" customHeight="1" x14ac:dyDescent="0.2">
      <c r="A102" s="21"/>
      <c r="B102" s="173"/>
      <c r="C102" s="174"/>
      <c r="D102" s="201"/>
      <c r="E102" s="178"/>
      <c r="F102" s="123"/>
      <c r="G102" s="183"/>
      <c r="H102" s="984" t="s">
        <v>507</v>
      </c>
      <c r="I102" s="985"/>
      <c r="J102" s="998"/>
      <c r="K102" s="998"/>
      <c r="L102" s="998"/>
      <c r="M102" s="998"/>
      <c r="N102" s="999"/>
      <c r="O102" s="41">
        <v>4</v>
      </c>
      <c r="P102" s="40">
        <v>12</v>
      </c>
      <c r="Q102" s="175" t="s">
        <v>91</v>
      </c>
      <c r="R102" s="114" t="s">
        <v>11</v>
      </c>
      <c r="S102" s="115">
        <v>1</v>
      </c>
      <c r="T102" s="114">
        <v>2</v>
      </c>
      <c r="U102" s="116" t="s">
        <v>4</v>
      </c>
      <c r="V102" s="39" t="s">
        <v>1</v>
      </c>
      <c r="W102" s="176"/>
      <c r="X102" s="337">
        <f t="shared" ref="X102:Z103" si="15">X103</f>
        <v>72.400000000000006</v>
      </c>
      <c r="Y102" s="337">
        <f t="shared" si="15"/>
        <v>200</v>
      </c>
      <c r="Z102" s="338">
        <f t="shared" si="15"/>
        <v>200</v>
      </c>
      <c r="AA102" s="8"/>
      <c r="AB102" s="3"/>
    </row>
    <row r="103" spans="1:28" ht="18" customHeight="1" x14ac:dyDescent="0.2">
      <c r="A103" s="21"/>
      <c r="B103" s="173"/>
      <c r="C103" s="174"/>
      <c r="D103" s="201"/>
      <c r="E103" s="178"/>
      <c r="F103" s="123"/>
      <c r="G103" s="183"/>
      <c r="H103" s="16"/>
      <c r="I103" s="984" t="s">
        <v>508</v>
      </c>
      <c r="J103" s="985"/>
      <c r="K103" s="985"/>
      <c r="L103" s="985"/>
      <c r="M103" s="985"/>
      <c r="N103" s="986"/>
      <c r="O103" s="27">
        <v>4</v>
      </c>
      <c r="P103" s="26">
        <v>12</v>
      </c>
      <c r="Q103" s="175" t="s">
        <v>90</v>
      </c>
      <c r="R103" s="24" t="s">
        <v>11</v>
      </c>
      <c r="S103" s="25">
        <v>1</v>
      </c>
      <c r="T103" s="24">
        <v>2</v>
      </c>
      <c r="U103" s="23">
        <v>90044</v>
      </c>
      <c r="V103" s="22" t="s">
        <v>1</v>
      </c>
      <c r="W103" s="176"/>
      <c r="X103" s="333">
        <f t="shared" si="15"/>
        <v>72.400000000000006</v>
      </c>
      <c r="Y103" s="333">
        <f t="shared" si="15"/>
        <v>200</v>
      </c>
      <c r="Z103" s="334">
        <f t="shared" si="15"/>
        <v>200</v>
      </c>
      <c r="AA103" s="8"/>
      <c r="AB103" s="3"/>
    </row>
    <row r="104" spans="1:28" ht="32.25" customHeight="1" x14ac:dyDescent="0.2">
      <c r="A104" s="21"/>
      <c r="B104" s="173"/>
      <c r="C104" s="174"/>
      <c r="D104" s="202"/>
      <c r="E104" s="181"/>
      <c r="F104" s="124"/>
      <c r="G104" s="182"/>
      <c r="H104" s="125"/>
      <c r="I104" s="126"/>
      <c r="J104" s="982" t="s">
        <v>57</v>
      </c>
      <c r="K104" s="982"/>
      <c r="L104" s="982"/>
      <c r="M104" s="982"/>
      <c r="N104" s="983"/>
      <c r="O104" s="14">
        <v>4</v>
      </c>
      <c r="P104" s="13">
        <v>12</v>
      </c>
      <c r="Q104" s="175" t="s">
        <v>90</v>
      </c>
      <c r="R104" s="10" t="s">
        <v>11</v>
      </c>
      <c r="S104" s="11">
        <v>1</v>
      </c>
      <c r="T104" s="10">
        <v>2</v>
      </c>
      <c r="U104" s="9">
        <v>90044</v>
      </c>
      <c r="V104" s="158">
        <v>240</v>
      </c>
      <c r="W104" s="176"/>
      <c r="X104" s="285">
        <v>72.400000000000006</v>
      </c>
      <c r="Y104" s="285">
        <v>200</v>
      </c>
      <c r="Z104" s="286">
        <v>200</v>
      </c>
      <c r="AA104" s="8"/>
      <c r="AB104" s="3"/>
    </row>
    <row r="105" spans="1:28" ht="15" customHeight="1" x14ac:dyDescent="0.2">
      <c r="A105" s="21"/>
      <c r="B105" s="173"/>
      <c r="C105" s="174"/>
      <c r="D105" s="1009" t="s">
        <v>88</v>
      </c>
      <c r="E105" s="993"/>
      <c r="F105" s="993"/>
      <c r="G105" s="993"/>
      <c r="H105" s="993"/>
      <c r="I105" s="993"/>
      <c r="J105" s="994"/>
      <c r="K105" s="994"/>
      <c r="L105" s="994"/>
      <c r="M105" s="994"/>
      <c r="N105" s="995"/>
      <c r="O105" s="33">
        <v>5</v>
      </c>
      <c r="P105" s="32" t="s">
        <v>1</v>
      </c>
      <c r="Q105" s="175" t="s">
        <v>1</v>
      </c>
      <c r="R105" s="117" t="s">
        <v>1</v>
      </c>
      <c r="S105" s="118" t="s">
        <v>1</v>
      </c>
      <c r="T105" s="117" t="s">
        <v>1</v>
      </c>
      <c r="U105" s="119" t="s">
        <v>1</v>
      </c>
      <c r="V105" s="31" t="s">
        <v>1</v>
      </c>
      <c r="W105" s="176"/>
      <c r="X105" s="339">
        <f>X106+X114+X120</f>
        <v>2386</v>
      </c>
      <c r="Y105" s="339">
        <f t="shared" ref="Y105:Z105" si="16">Y106+Y114+Y120</f>
        <v>2612.1000000000004</v>
      </c>
      <c r="Z105" s="339">
        <f t="shared" si="16"/>
        <v>3152.5</v>
      </c>
      <c r="AA105" s="8"/>
      <c r="AB105" s="3"/>
    </row>
    <row r="106" spans="1:28" ht="15" customHeight="1" x14ac:dyDescent="0.2">
      <c r="A106" s="21"/>
      <c r="B106" s="173"/>
      <c r="C106" s="174"/>
      <c r="D106" s="201"/>
      <c r="E106" s="987" t="s">
        <v>87</v>
      </c>
      <c r="F106" s="988"/>
      <c r="G106" s="988"/>
      <c r="H106" s="988"/>
      <c r="I106" s="988"/>
      <c r="J106" s="988"/>
      <c r="K106" s="988"/>
      <c r="L106" s="988"/>
      <c r="M106" s="988"/>
      <c r="N106" s="989"/>
      <c r="O106" s="95">
        <v>5</v>
      </c>
      <c r="P106" s="96">
        <v>1</v>
      </c>
      <c r="Q106" s="188" t="s">
        <v>1</v>
      </c>
      <c r="R106" s="97" t="s">
        <v>1</v>
      </c>
      <c r="S106" s="98" t="s">
        <v>1</v>
      </c>
      <c r="T106" s="97" t="s">
        <v>1</v>
      </c>
      <c r="U106" s="99" t="s">
        <v>1</v>
      </c>
      <c r="V106" s="100" t="s">
        <v>1</v>
      </c>
      <c r="W106" s="189"/>
      <c r="X106" s="331">
        <f>X107</f>
        <v>4.5</v>
      </c>
      <c r="Y106" s="331">
        <f>Y107+Y112</f>
        <v>4.9000000000000004</v>
      </c>
      <c r="Z106" s="332">
        <f>Z107+Z112</f>
        <v>5</v>
      </c>
      <c r="AA106" s="8"/>
      <c r="AB106" s="3"/>
    </row>
    <row r="107" spans="1:28" ht="57.75" customHeight="1" x14ac:dyDescent="0.2">
      <c r="A107" s="21"/>
      <c r="B107" s="173"/>
      <c r="C107" s="174"/>
      <c r="D107" s="201"/>
      <c r="E107" s="177"/>
      <c r="F107" s="984" t="s">
        <v>612</v>
      </c>
      <c r="G107" s="985"/>
      <c r="H107" s="985"/>
      <c r="I107" s="985"/>
      <c r="J107" s="985"/>
      <c r="K107" s="985"/>
      <c r="L107" s="985"/>
      <c r="M107" s="985"/>
      <c r="N107" s="986"/>
      <c r="O107" s="27">
        <v>5</v>
      </c>
      <c r="P107" s="26">
        <v>1</v>
      </c>
      <c r="Q107" s="175" t="s">
        <v>19</v>
      </c>
      <c r="R107" s="24" t="s">
        <v>11</v>
      </c>
      <c r="S107" s="25" t="s">
        <v>6</v>
      </c>
      <c r="T107" s="24" t="s">
        <v>5</v>
      </c>
      <c r="U107" s="23" t="s">
        <v>4</v>
      </c>
      <c r="V107" s="22" t="s">
        <v>1</v>
      </c>
      <c r="W107" s="176"/>
      <c r="X107" s="333">
        <f t="shared" ref="X107:Z109" si="17">X108</f>
        <v>4.5</v>
      </c>
      <c r="Y107" s="333">
        <f t="shared" si="17"/>
        <v>4.9000000000000004</v>
      </c>
      <c r="Z107" s="334">
        <f t="shared" si="17"/>
        <v>5</v>
      </c>
      <c r="AA107" s="8"/>
      <c r="AB107" s="3"/>
    </row>
    <row r="108" spans="1:28" ht="15" customHeight="1" x14ac:dyDescent="0.2">
      <c r="A108" s="21"/>
      <c r="B108" s="173"/>
      <c r="C108" s="174"/>
      <c r="D108" s="201"/>
      <c r="E108" s="178"/>
      <c r="F108" s="16"/>
      <c r="G108" s="984" t="s">
        <v>86</v>
      </c>
      <c r="H108" s="985"/>
      <c r="I108" s="985"/>
      <c r="J108" s="985"/>
      <c r="K108" s="985"/>
      <c r="L108" s="985"/>
      <c r="M108" s="985"/>
      <c r="N108" s="986"/>
      <c r="O108" s="27">
        <v>5</v>
      </c>
      <c r="P108" s="26">
        <v>1</v>
      </c>
      <c r="Q108" s="175" t="s">
        <v>85</v>
      </c>
      <c r="R108" s="24" t="s">
        <v>11</v>
      </c>
      <c r="S108" s="25" t="s">
        <v>80</v>
      </c>
      <c r="T108" s="24" t="s">
        <v>5</v>
      </c>
      <c r="U108" s="23" t="s">
        <v>4</v>
      </c>
      <c r="V108" s="22" t="s">
        <v>1</v>
      </c>
      <c r="W108" s="176"/>
      <c r="X108" s="333">
        <f>X109+X112</f>
        <v>4.5</v>
      </c>
      <c r="Y108" s="333">
        <f t="shared" si="17"/>
        <v>4.9000000000000004</v>
      </c>
      <c r="Z108" s="334">
        <f t="shared" si="17"/>
        <v>5</v>
      </c>
      <c r="AA108" s="8"/>
      <c r="AB108" s="3"/>
    </row>
    <row r="109" spans="1:28" ht="15" customHeight="1" x14ac:dyDescent="0.2">
      <c r="A109" s="21"/>
      <c r="B109" s="173"/>
      <c r="C109" s="174"/>
      <c r="D109" s="201"/>
      <c r="E109" s="178"/>
      <c r="F109" s="123"/>
      <c r="G109" s="180"/>
      <c r="H109" s="984" t="s">
        <v>84</v>
      </c>
      <c r="I109" s="985"/>
      <c r="J109" s="985"/>
      <c r="K109" s="985"/>
      <c r="L109" s="985"/>
      <c r="M109" s="985"/>
      <c r="N109" s="986"/>
      <c r="O109" s="27">
        <v>5</v>
      </c>
      <c r="P109" s="26">
        <v>1</v>
      </c>
      <c r="Q109" s="175" t="s">
        <v>83</v>
      </c>
      <c r="R109" s="24" t="s">
        <v>11</v>
      </c>
      <c r="S109" s="25" t="s">
        <v>80</v>
      </c>
      <c r="T109" s="24" t="s">
        <v>79</v>
      </c>
      <c r="U109" s="23" t="s">
        <v>4</v>
      </c>
      <c r="V109" s="22" t="s">
        <v>1</v>
      </c>
      <c r="W109" s="176"/>
      <c r="X109" s="333">
        <f t="shared" si="17"/>
        <v>4.5</v>
      </c>
      <c r="Y109" s="333">
        <f t="shared" si="17"/>
        <v>4.9000000000000004</v>
      </c>
      <c r="Z109" s="334">
        <f t="shared" si="17"/>
        <v>5</v>
      </c>
      <c r="AA109" s="8"/>
      <c r="AB109" s="3"/>
    </row>
    <row r="110" spans="1:28" ht="15" customHeight="1" x14ac:dyDescent="0.2">
      <c r="A110" s="21"/>
      <c r="B110" s="173"/>
      <c r="C110" s="174"/>
      <c r="D110" s="201"/>
      <c r="E110" s="178"/>
      <c r="F110" s="123"/>
      <c r="G110" s="183"/>
      <c r="H110" s="16"/>
      <c r="I110" s="984" t="s">
        <v>82</v>
      </c>
      <c r="J110" s="985"/>
      <c r="K110" s="985"/>
      <c r="L110" s="985"/>
      <c r="M110" s="985"/>
      <c r="N110" s="986"/>
      <c r="O110" s="27">
        <v>5</v>
      </c>
      <c r="P110" s="26">
        <v>1</v>
      </c>
      <c r="Q110" s="175" t="s">
        <v>81</v>
      </c>
      <c r="R110" s="24" t="s">
        <v>11</v>
      </c>
      <c r="S110" s="25" t="s">
        <v>80</v>
      </c>
      <c r="T110" s="24" t="s">
        <v>79</v>
      </c>
      <c r="U110" s="23" t="s">
        <v>78</v>
      </c>
      <c r="V110" s="22" t="s">
        <v>1</v>
      </c>
      <c r="W110" s="176"/>
      <c r="X110" s="333">
        <f>X111</f>
        <v>4.5</v>
      </c>
      <c r="Y110" s="333">
        <f>Y111</f>
        <v>4.9000000000000004</v>
      </c>
      <c r="Z110" s="334">
        <f>Z111</f>
        <v>5</v>
      </c>
      <c r="AA110" s="8"/>
      <c r="AB110" s="3"/>
    </row>
    <row r="111" spans="1:28" ht="29.25" customHeight="1" x14ac:dyDescent="0.2">
      <c r="A111" s="21"/>
      <c r="B111" s="173"/>
      <c r="C111" s="174"/>
      <c r="D111" s="201"/>
      <c r="E111" s="181"/>
      <c r="F111" s="124"/>
      <c r="G111" s="182"/>
      <c r="H111" s="125"/>
      <c r="I111" s="126"/>
      <c r="J111" s="982" t="s">
        <v>57</v>
      </c>
      <c r="K111" s="982"/>
      <c r="L111" s="982"/>
      <c r="M111" s="982"/>
      <c r="N111" s="983"/>
      <c r="O111" s="14">
        <v>5</v>
      </c>
      <c r="P111" s="13">
        <v>1</v>
      </c>
      <c r="Q111" s="175" t="s">
        <v>81</v>
      </c>
      <c r="R111" s="10" t="s">
        <v>11</v>
      </c>
      <c r="S111" s="11" t="s">
        <v>80</v>
      </c>
      <c r="T111" s="10" t="s">
        <v>79</v>
      </c>
      <c r="U111" s="9" t="s">
        <v>78</v>
      </c>
      <c r="V111" s="158" t="s">
        <v>52</v>
      </c>
      <c r="W111" s="176"/>
      <c r="X111" s="285">
        <v>4.5</v>
      </c>
      <c r="Y111" s="285">
        <v>4.9000000000000004</v>
      </c>
      <c r="Z111" s="286">
        <v>5</v>
      </c>
      <c r="AA111" s="8"/>
      <c r="AB111" s="3"/>
    </row>
    <row r="112" spans="1:28" ht="29.25" customHeight="1" x14ac:dyDescent="0.2">
      <c r="A112" s="21"/>
      <c r="B112" s="173"/>
      <c r="C112" s="174"/>
      <c r="D112" s="201"/>
      <c r="E112" s="181"/>
      <c r="F112" s="742"/>
      <c r="G112" s="182"/>
      <c r="H112" s="743"/>
      <c r="I112" s="744"/>
      <c r="J112" s="85"/>
      <c r="K112" s="85"/>
      <c r="L112" s="85"/>
      <c r="M112" s="745" t="s">
        <v>597</v>
      </c>
      <c r="N112" s="745"/>
      <c r="O112" s="746">
        <v>5</v>
      </c>
      <c r="P112" s="13">
        <v>1</v>
      </c>
      <c r="Q112" s="175"/>
      <c r="R112" s="747">
        <v>85</v>
      </c>
      <c r="S112" s="11">
        <v>4</v>
      </c>
      <c r="T112" s="747">
        <v>2</v>
      </c>
      <c r="U112" s="536" t="s">
        <v>598</v>
      </c>
      <c r="V112" s="748"/>
      <c r="W112" s="176"/>
      <c r="X112" s="724">
        <f>X113</f>
        <v>0</v>
      </c>
      <c r="Y112" s="724">
        <f>Y113</f>
        <v>0</v>
      </c>
      <c r="Z112" s="724">
        <f>Z113</f>
        <v>0</v>
      </c>
      <c r="AA112" s="8"/>
      <c r="AB112" s="3"/>
    </row>
    <row r="113" spans="1:28" ht="29.25" customHeight="1" x14ac:dyDescent="0.2">
      <c r="A113" s="21"/>
      <c r="B113" s="173"/>
      <c r="C113" s="174"/>
      <c r="D113" s="201"/>
      <c r="E113" s="181"/>
      <c r="F113" s="742"/>
      <c r="G113" s="182"/>
      <c r="H113" s="743"/>
      <c r="I113" s="744"/>
      <c r="J113" s="85"/>
      <c r="K113" s="85"/>
      <c r="L113" s="85"/>
      <c r="M113" s="745" t="s">
        <v>57</v>
      </c>
      <c r="N113" s="745"/>
      <c r="O113" s="746">
        <v>5</v>
      </c>
      <c r="P113" s="13">
        <v>1</v>
      </c>
      <c r="Q113" s="175"/>
      <c r="R113" s="747">
        <v>85</v>
      </c>
      <c r="S113" s="11">
        <v>4</v>
      </c>
      <c r="T113" s="747">
        <v>2</v>
      </c>
      <c r="U113" s="536" t="s">
        <v>599</v>
      </c>
      <c r="V113" s="748">
        <v>410</v>
      </c>
      <c r="W113" s="176"/>
      <c r="X113" s="681"/>
      <c r="Y113" s="681"/>
      <c r="Z113" s="681"/>
      <c r="AA113" s="8"/>
      <c r="AB113" s="3"/>
    </row>
    <row r="114" spans="1:28" ht="15" customHeight="1" x14ac:dyDescent="0.2">
      <c r="A114" s="21"/>
      <c r="B114" s="173"/>
      <c r="C114" s="174"/>
      <c r="D114" s="201"/>
      <c r="E114" s="1033" t="s">
        <v>77</v>
      </c>
      <c r="F114" s="1034"/>
      <c r="G114" s="1034"/>
      <c r="H114" s="1034"/>
      <c r="I114" s="1034"/>
      <c r="J114" s="1035"/>
      <c r="K114" s="1035"/>
      <c r="L114" s="1035"/>
      <c r="M114" s="1035"/>
      <c r="N114" s="1036"/>
      <c r="O114" s="90">
        <v>5</v>
      </c>
      <c r="P114" s="91">
        <v>2</v>
      </c>
      <c r="Q114" s="188" t="s">
        <v>1</v>
      </c>
      <c r="R114" s="111" t="s">
        <v>1</v>
      </c>
      <c r="S114" s="112" t="s">
        <v>1</v>
      </c>
      <c r="T114" s="111" t="s">
        <v>1</v>
      </c>
      <c r="U114" s="113" t="s">
        <v>1</v>
      </c>
      <c r="V114" s="93" t="s">
        <v>1</v>
      </c>
      <c r="W114" s="189"/>
      <c r="X114" s="335">
        <f t="shared" ref="X114:Z118" si="18">X115</f>
        <v>1350.7</v>
      </c>
      <c r="Y114" s="335">
        <f t="shared" si="18"/>
        <v>1351</v>
      </c>
      <c r="Z114" s="336">
        <f t="shared" si="18"/>
        <v>1351</v>
      </c>
      <c r="AA114" s="8"/>
      <c r="AB114" s="3"/>
    </row>
    <row r="115" spans="1:28" ht="57.75" customHeight="1" x14ac:dyDescent="0.2">
      <c r="A115" s="21"/>
      <c r="B115" s="173"/>
      <c r="C115" s="174"/>
      <c r="D115" s="201"/>
      <c r="E115" s="177"/>
      <c r="F115" s="984" t="s">
        <v>531</v>
      </c>
      <c r="G115" s="985"/>
      <c r="H115" s="985"/>
      <c r="I115" s="985"/>
      <c r="J115" s="985"/>
      <c r="K115" s="985"/>
      <c r="L115" s="985"/>
      <c r="M115" s="985"/>
      <c r="N115" s="986"/>
      <c r="O115" s="27">
        <v>5</v>
      </c>
      <c r="P115" s="26">
        <v>2</v>
      </c>
      <c r="Q115" s="175" t="s">
        <v>19</v>
      </c>
      <c r="R115" s="24" t="s">
        <v>11</v>
      </c>
      <c r="S115" s="25" t="s">
        <v>6</v>
      </c>
      <c r="T115" s="24" t="s">
        <v>5</v>
      </c>
      <c r="U115" s="23" t="s">
        <v>4</v>
      </c>
      <c r="V115" s="22" t="s">
        <v>1</v>
      </c>
      <c r="W115" s="176"/>
      <c r="X115" s="333">
        <f t="shared" si="18"/>
        <v>1350.7</v>
      </c>
      <c r="Y115" s="333">
        <f t="shared" si="18"/>
        <v>1351</v>
      </c>
      <c r="Z115" s="334">
        <f t="shared" si="18"/>
        <v>1351</v>
      </c>
      <c r="AA115" s="8"/>
      <c r="AB115" s="3"/>
    </row>
    <row r="116" spans="1:28" ht="29.25" customHeight="1" x14ac:dyDescent="0.2">
      <c r="A116" s="21"/>
      <c r="B116" s="173"/>
      <c r="C116" s="174"/>
      <c r="D116" s="201"/>
      <c r="E116" s="178"/>
      <c r="F116" s="16"/>
      <c r="G116" s="984" t="s">
        <v>76</v>
      </c>
      <c r="H116" s="985"/>
      <c r="I116" s="985"/>
      <c r="J116" s="985"/>
      <c r="K116" s="985"/>
      <c r="L116" s="985"/>
      <c r="M116" s="985"/>
      <c r="N116" s="986"/>
      <c r="O116" s="27">
        <v>5</v>
      </c>
      <c r="P116" s="26">
        <v>2</v>
      </c>
      <c r="Q116" s="175" t="s">
        <v>75</v>
      </c>
      <c r="R116" s="24" t="s">
        <v>11</v>
      </c>
      <c r="S116" s="25" t="s">
        <v>70</v>
      </c>
      <c r="T116" s="24" t="s">
        <v>5</v>
      </c>
      <c r="U116" s="23" t="s">
        <v>4</v>
      </c>
      <c r="V116" s="22" t="s">
        <v>1</v>
      </c>
      <c r="W116" s="176"/>
      <c r="X116" s="333">
        <f t="shared" si="18"/>
        <v>1350.7</v>
      </c>
      <c r="Y116" s="333">
        <f t="shared" si="18"/>
        <v>1351</v>
      </c>
      <c r="Z116" s="334">
        <f t="shared" si="18"/>
        <v>1351</v>
      </c>
      <c r="AA116" s="8"/>
      <c r="AB116" s="3"/>
    </row>
    <row r="117" spans="1:28" ht="29.25" customHeight="1" x14ac:dyDescent="0.2">
      <c r="A117" s="21"/>
      <c r="B117" s="173"/>
      <c r="C117" s="174"/>
      <c r="D117" s="201"/>
      <c r="E117" s="178"/>
      <c r="F117" s="123"/>
      <c r="G117" s="180"/>
      <c r="H117" s="984" t="s">
        <v>74</v>
      </c>
      <c r="I117" s="985"/>
      <c r="J117" s="985"/>
      <c r="K117" s="985"/>
      <c r="L117" s="985"/>
      <c r="M117" s="985"/>
      <c r="N117" s="986"/>
      <c r="O117" s="27">
        <v>5</v>
      </c>
      <c r="P117" s="26">
        <v>2</v>
      </c>
      <c r="Q117" s="175" t="s">
        <v>73</v>
      </c>
      <c r="R117" s="24" t="s">
        <v>11</v>
      </c>
      <c r="S117" s="25" t="s">
        <v>70</v>
      </c>
      <c r="T117" s="24" t="s">
        <v>54</v>
      </c>
      <c r="U117" s="23" t="s">
        <v>4</v>
      </c>
      <c r="V117" s="22" t="s">
        <v>1</v>
      </c>
      <c r="W117" s="176"/>
      <c r="X117" s="333">
        <f t="shared" si="18"/>
        <v>1350.7</v>
      </c>
      <c r="Y117" s="333">
        <f t="shared" si="18"/>
        <v>1351</v>
      </c>
      <c r="Z117" s="334">
        <f t="shared" si="18"/>
        <v>1351</v>
      </c>
      <c r="AA117" s="8"/>
      <c r="AB117" s="3"/>
    </row>
    <row r="118" spans="1:28" ht="15" customHeight="1" x14ac:dyDescent="0.2">
      <c r="A118" s="21"/>
      <c r="B118" s="173"/>
      <c r="C118" s="174"/>
      <c r="D118" s="201"/>
      <c r="E118" s="178"/>
      <c r="F118" s="123"/>
      <c r="G118" s="183"/>
      <c r="H118" s="16"/>
      <c r="I118" s="984" t="s">
        <v>72</v>
      </c>
      <c r="J118" s="985"/>
      <c r="K118" s="985"/>
      <c r="L118" s="985"/>
      <c r="M118" s="985"/>
      <c r="N118" s="986"/>
      <c r="O118" s="27">
        <v>5</v>
      </c>
      <c r="P118" s="26">
        <v>2</v>
      </c>
      <c r="Q118" s="175" t="s">
        <v>71</v>
      </c>
      <c r="R118" s="24" t="s">
        <v>11</v>
      </c>
      <c r="S118" s="25" t="s">
        <v>70</v>
      </c>
      <c r="T118" s="24" t="s">
        <v>54</v>
      </c>
      <c r="U118" s="23" t="s">
        <v>69</v>
      </c>
      <c r="V118" s="22" t="s">
        <v>1</v>
      </c>
      <c r="W118" s="176"/>
      <c r="X118" s="333">
        <f t="shared" si="18"/>
        <v>1350.7</v>
      </c>
      <c r="Y118" s="333">
        <f t="shared" si="18"/>
        <v>1351</v>
      </c>
      <c r="Z118" s="334">
        <f t="shared" si="18"/>
        <v>1351</v>
      </c>
      <c r="AA118" s="8"/>
      <c r="AB118" s="3"/>
    </row>
    <row r="119" spans="1:28" ht="29.25" customHeight="1" x14ac:dyDescent="0.2">
      <c r="A119" s="21"/>
      <c r="B119" s="173"/>
      <c r="C119" s="174"/>
      <c r="D119" s="201"/>
      <c r="E119" s="181"/>
      <c r="F119" s="124"/>
      <c r="G119" s="182"/>
      <c r="H119" s="125"/>
      <c r="I119" s="126"/>
      <c r="J119" s="982" t="s">
        <v>57</v>
      </c>
      <c r="K119" s="982"/>
      <c r="L119" s="982"/>
      <c r="M119" s="982"/>
      <c r="N119" s="983"/>
      <c r="O119" s="14">
        <v>5</v>
      </c>
      <c r="P119" s="13">
        <v>2</v>
      </c>
      <c r="Q119" s="175" t="s">
        <v>71</v>
      </c>
      <c r="R119" s="10" t="s">
        <v>11</v>
      </c>
      <c r="S119" s="11" t="s">
        <v>70</v>
      </c>
      <c r="T119" s="10" t="s">
        <v>54</v>
      </c>
      <c r="U119" s="9" t="s">
        <v>69</v>
      </c>
      <c r="V119" s="158" t="s">
        <v>52</v>
      </c>
      <c r="W119" s="176"/>
      <c r="X119" s="285">
        <v>1350.7</v>
      </c>
      <c r="Y119" s="285">
        <v>1351</v>
      </c>
      <c r="Z119" s="286">
        <v>1351</v>
      </c>
      <c r="AA119" s="8"/>
      <c r="AB119" s="3"/>
    </row>
    <row r="120" spans="1:28" ht="15" customHeight="1" x14ac:dyDescent="0.2">
      <c r="A120" s="21"/>
      <c r="B120" s="173"/>
      <c r="C120" s="174"/>
      <c r="D120" s="201"/>
      <c r="E120" s="987" t="s">
        <v>68</v>
      </c>
      <c r="F120" s="988"/>
      <c r="G120" s="988"/>
      <c r="H120" s="988"/>
      <c r="I120" s="988"/>
      <c r="J120" s="990"/>
      <c r="K120" s="990"/>
      <c r="L120" s="990"/>
      <c r="M120" s="990"/>
      <c r="N120" s="991"/>
      <c r="O120" s="90">
        <v>5</v>
      </c>
      <c r="P120" s="91">
        <v>3</v>
      </c>
      <c r="Q120" s="188" t="s">
        <v>1</v>
      </c>
      <c r="R120" s="111" t="s">
        <v>1</v>
      </c>
      <c r="S120" s="112" t="s">
        <v>1</v>
      </c>
      <c r="T120" s="111" t="s">
        <v>1</v>
      </c>
      <c r="U120" s="113" t="s">
        <v>1</v>
      </c>
      <c r="V120" s="93" t="s">
        <v>1</v>
      </c>
      <c r="W120" s="189"/>
      <c r="X120" s="335">
        <f t="shared" ref="X120:Z121" si="19">X121</f>
        <v>1030.8000000000002</v>
      </c>
      <c r="Y120" s="335">
        <f t="shared" si="19"/>
        <v>1256.2</v>
      </c>
      <c r="Z120" s="336">
        <f t="shared" si="19"/>
        <v>1796.5</v>
      </c>
      <c r="AA120" s="8"/>
      <c r="AB120" s="3"/>
    </row>
    <row r="121" spans="1:28" ht="57.75" customHeight="1" x14ac:dyDescent="0.2">
      <c r="A121" s="21"/>
      <c r="B121" s="173"/>
      <c r="C121" s="174"/>
      <c r="D121" s="201"/>
      <c r="E121" s="177"/>
      <c r="F121" s="984" t="s">
        <v>612</v>
      </c>
      <c r="G121" s="985"/>
      <c r="H121" s="985"/>
      <c r="I121" s="985"/>
      <c r="J121" s="985"/>
      <c r="K121" s="985"/>
      <c r="L121" s="985"/>
      <c r="M121" s="985"/>
      <c r="N121" s="986"/>
      <c r="O121" s="27">
        <v>5</v>
      </c>
      <c r="P121" s="26">
        <v>3</v>
      </c>
      <c r="Q121" s="175" t="s">
        <v>19</v>
      </c>
      <c r="R121" s="24" t="s">
        <v>11</v>
      </c>
      <c r="S121" s="25" t="s">
        <v>6</v>
      </c>
      <c r="T121" s="24" t="s">
        <v>5</v>
      </c>
      <c r="U121" s="23" t="s">
        <v>4</v>
      </c>
      <c r="V121" s="22" t="s">
        <v>1</v>
      </c>
      <c r="W121" s="176"/>
      <c r="X121" s="333">
        <f t="shared" si="19"/>
        <v>1030.8000000000002</v>
      </c>
      <c r="Y121" s="333">
        <f t="shared" si="19"/>
        <v>1256.2</v>
      </c>
      <c r="Z121" s="334">
        <f t="shared" si="19"/>
        <v>1796.5</v>
      </c>
      <c r="AA121" s="8"/>
      <c r="AB121" s="3"/>
    </row>
    <row r="122" spans="1:28" ht="15" customHeight="1" x14ac:dyDescent="0.2">
      <c r="A122" s="21"/>
      <c r="B122" s="173"/>
      <c r="C122" s="174"/>
      <c r="D122" s="201"/>
      <c r="E122" s="178"/>
      <c r="F122" s="16"/>
      <c r="G122" s="984" t="s">
        <v>67</v>
      </c>
      <c r="H122" s="985"/>
      <c r="I122" s="985"/>
      <c r="J122" s="985"/>
      <c r="K122" s="985"/>
      <c r="L122" s="985"/>
      <c r="M122" s="985"/>
      <c r="N122" s="986"/>
      <c r="O122" s="27">
        <v>5</v>
      </c>
      <c r="P122" s="26">
        <v>3</v>
      </c>
      <c r="Q122" s="175" t="s">
        <v>66</v>
      </c>
      <c r="R122" s="24" t="s">
        <v>11</v>
      </c>
      <c r="S122" s="25" t="s">
        <v>55</v>
      </c>
      <c r="T122" s="24" t="s">
        <v>5</v>
      </c>
      <c r="U122" s="23" t="s">
        <v>4</v>
      </c>
      <c r="V122" s="22" t="s">
        <v>1</v>
      </c>
      <c r="W122" s="176"/>
      <c r="X122" s="333">
        <f>X123+X126</f>
        <v>1030.8000000000002</v>
      </c>
      <c r="Y122" s="333">
        <f>Y123+Y126</f>
        <v>1256.2</v>
      </c>
      <c r="Z122" s="334">
        <f>Z123+Z126</f>
        <v>1796.5</v>
      </c>
      <c r="AA122" s="8"/>
      <c r="AB122" s="3"/>
    </row>
    <row r="123" spans="1:28" ht="15" customHeight="1" x14ac:dyDescent="0.2">
      <c r="A123" s="21"/>
      <c r="B123" s="173"/>
      <c r="C123" s="174"/>
      <c r="D123" s="201"/>
      <c r="E123" s="178"/>
      <c r="F123" s="123"/>
      <c r="G123" s="180"/>
      <c r="H123" s="984" t="s">
        <v>65</v>
      </c>
      <c r="I123" s="985"/>
      <c r="J123" s="985"/>
      <c r="K123" s="985"/>
      <c r="L123" s="985"/>
      <c r="M123" s="985"/>
      <c r="N123" s="986"/>
      <c r="O123" s="27">
        <v>5</v>
      </c>
      <c r="P123" s="26">
        <v>3</v>
      </c>
      <c r="Q123" s="175" t="s">
        <v>64</v>
      </c>
      <c r="R123" s="24" t="s">
        <v>11</v>
      </c>
      <c r="S123" s="25" t="s">
        <v>55</v>
      </c>
      <c r="T123" s="24" t="s">
        <v>9</v>
      </c>
      <c r="U123" s="23" t="s">
        <v>4</v>
      </c>
      <c r="V123" s="22" t="s">
        <v>1</v>
      </c>
      <c r="W123" s="176"/>
      <c r="X123" s="333">
        <f t="shared" ref="X123:Z124" si="20">X124</f>
        <v>302.10000000000002</v>
      </c>
      <c r="Y123" s="333">
        <f t="shared" si="20"/>
        <v>527.5</v>
      </c>
      <c r="Z123" s="334">
        <f t="shared" si="20"/>
        <v>1067.8</v>
      </c>
      <c r="AA123" s="8"/>
      <c r="AB123" s="3"/>
    </row>
    <row r="124" spans="1:28" ht="15" customHeight="1" x14ac:dyDescent="0.2">
      <c r="A124" s="21"/>
      <c r="B124" s="173"/>
      <c r="C124" s="174"/>
      <c r="D124" s="201"/>
      <c r="E124" s="178"/>
      <c r="F124" s="123"/>
      <c r="G124" s="183"/>
      <c r="H124" s="16"/>
      <c r="I124" s="984" t="s">
        <v>63</v>
      </c>
      <c r="J124" s="985"/>
      <c r="K124" s="985"/>
      <c r="L124" s="985"/>
      <c r="M124" s="985"/>
      <c r="N124" s="986"/>
      <c r="O124" s="27">
        <v>5</v>
      </c>
      <c r="P124" s="26">
        <v>3</v>
      </c>
      <c r="Q124" s="175" t="s">
        <v>62</v>
      </c>
      <c r="R124" s="24" t="s">
        <v>11</v>
      </c>
      <c r="S124" s="25" t="s">
        <v>55</v>
      </c>
      <c r="T124" s="24" t="s">
        <v>9</v>
      </c>
      <c r="U124" s="23" t="s">
        <v>61</v>
      </c>
      <c r="V124" s="22" t="s">
        <v>1</v>
      </c>
      <c r="W124" s="176"/>
      <c r="X124" s="333">
        <f t="shared" si="20"/>
        <v>302.10000000000002</v>
      </c>
      <c r="Y124" s="333">
        <f t="shared" si="20"/>
        <v>527.5</v>
      </c>
      <c r="Z124" s="334">
        <f t="shared" si="20"/>
        <v>1067.8</v>
      </c>
      <c r="AA124" s="8"/>
      <c r="AB124" s="3"/>
    </row>
    <row r="125" spans="1:28" ht="29.25" customHeight="1" x14ac:dyDescent="0.2">
      <c r="A125" s="21"/>
      <c r="B125" s="173"/>
      <c r="C125" s="174"/>
      <c r="D125" s="201"/>
      <c r="E125" s="178"/>
      <c r="F125" s="123"/>
      <c r="G125" s="183"/>
      <c r="H125" s="125"/>
      <c r="I125" s="126"/>
      <c r="J125" s="982" t="s">
        <v>57</v>
      </c>
      <c r="K125" s="982"/>
      <c r="L125" s="982"/>
      <c r="M125" s="982"/>
      <c r="N125" s="983"/>
      <c r="O125" s="14">
        <v>5</v>
      </c>
      <c r="P125" s="13">
        <v>3</v>
      </c>
      <c r="Q125" s="175" t="s">
        <v>62</v>
      </c>
      <c r="R125" s="10" t="s">
        <v>11</v>
      </c>
      <c r="S125" s="11" t="s">
        <v>55</v>
      </c>
      <c r="T125" s="10" t="s">
        <v>9</v>
      </c>
      <c r="U125" s="9" t="s">
        <v>61</v>
      </c>
      <c r="V125" s="158" t="s">
        <v>52</v>
      </c>
      <c r="W125" s="176"/>
      <c r="X125" s="305">
        <v>302.10000000000002</v>
      </c>
      <c r="Y125" s="305">
        <v>527.5</v>
      </c>
      <c r="Z125" s="306">
        <v>1067.8</v>
      </c>
      <c r="AA125" s="8"/>
      <c r="AB125" s="3"/>
    </row>
    <row r="126" spans="1:28" ht="15" customHeight="1" x14ac:dyDescent="0.2">
      <c r="A126" s="21"/>
      <c r="B126" s="173"/>
      <c r="C126" s="174"/>
      <c r="D126" s="201"/>
      <c r="E126" s="178"/>
      <c r="F126" s="123"/>
      <c r="G126" s="183"/>
      <c r="H126" s="984" t="s">
        <v>60</v>
      </c>
      <c r="I126" s="985"/>
      <c r="J126" s="998"/>
      <c r="K126" s="998"/>
      <c r="L126" s="998"/>
      <c r="M126" s="998"/>
      <c r="N126" s="999"/>
      <c r="O126" s="41">
        <v>5</v>
      </c>
      <c r="P126" s="40">
        <v>3</v>
      </c>
      <c r="Q126" s="175" t="s">
        <v>59</v>
      </c>
      <c r="R126" s="114" t="s">
        <v>11</v>
      </c>
      <c r="S126" s="115" t="s">
        <v>55</v>
      </c>
      <c r="T126" s="114" t="s">
        <v>54</v>
      </c>
      <c r="U126" s="116" t="s">
        <v>4</v>
      </c>
      <c r="V126" s="39" t="s">
        <v>1</v>
      </c>
      <c r="W126" s="176"/>
      <c r="X126" s="337">
        <f t="shared" ref="X126:Z127" si="21">X127</f>
        <v>728.7</v>
      </c>
      <c r="Y126" s="337">
        <f t="shared" si="21"/>
        <v>728.7</v>
      </c>
      <c r="Z126" s="338">
        <f t="shared" si="21"/>
        <v>728.7</v>
      </c>
      <c r="AA126" s="8"/>
      <c r="AB126" s="3"/>
    </row>
    <row r="127" spans="1:28" ht="15" customHeight="1" x14ac:dyDescent="0.2">
      <c r="A127" s="21"/>
      <c r="B127" s="173"/>
      <c r="C127" s="174"/>
      <c r="D127" s="201"/>
      <c r="E127" s="178"/>
      <c r="F127" s="123"/>
      <c r="G127" s="183"/>
      <c r="H127" s="16"/>
      <c r="I127" s="984" t="s">
        <v>58</v>
      </c>
      <c r="J127" s="985"/>
      <c r="K127" s="985"/>
      <c r="L127" s="985"/>
      <c r="M127" s="985"/>
      <c r="N127" s="986"/>
      <c r="O127" s="27">
        <v>5</v>
      </c>
      <c r="P127" s="26">
        <v>3</v>
      </c>
      <c r="Q127" s="175" t="s">
        <v>56</v>
      </c>
      <c r="R127" s="24" t="s">
        <v>11</v>
      </c>
      <c r="S127" s="25" t="s">
        <v>55</v>
      </c>
      <c r="T127" s="24" t="s">
        <v>54</v>
      </c>
      <c r="U127" s="23" t="s">
        <v>53</v>
      </c>
      <c r="V127" s="22" t="s">
        <v>1</v>
      </c>
      <c r="W127" s="176"/>
      <c r="X127" s="333">
        <f t="shared" si="21"/>
        <v>728.7</v>
      </c>
      <c r="Y127" s="333">
        <f t="shared" si="21"/>
        <v>728.7</v>
      </c>
      <c r="Z127" s="334">
        <f t="shared" si="21"/>
        <v>728.7</v>
      </c>
      <c r="AA127" s="8"/>
      <c r="AB127" s="3"/>
    </row>
    <row r="128" spans="1:28" ht="29.25" customHeight="1" x14ac:dyDescent="0.2">
      <c r="A128" s="21"/>
      <c r="B128" s="173"/>
      <c r="C128" s="174"/>
      <c r="D128" s="202"/>
      <c r="E128" s="181"/>
      <c r="F128" s="124"/>
      <c r="G128" s="182"/>
      <c r="H128" s="125"/>
      <c r="I128" s="126"/>
      <c r="J128" s="982" t="s">
        <v>57</v>
      </c>
      <c r="K128" s="982"/>
      <c r="L128" s="982"/>
      <c r="M128" s="982"/>
      <c r="N128" s="983"/>
      <c r="O128" s="14">
        <v>5</v>
      </c>
      <c r="P128" s="13">
        <v>3</v>
      </c>
      <c r="Q128" s="175" t="s">
        <v>56</v>
      </c>
      <c r="R128" s="10" t="s">
        <v>11</v>
      </c>
      <c r="S128" s="11" t="s">
        <v>55</v>
      </c>
      <c r="T128" s="10" t="s">
        <v>54</v>
      </c>
      <c r="U128" s="9" t="s">
        <v>53</v>
      </c>
      <c r="V128" s="158" t="s">
        <v>52</v>
      </c>
      <c r="W128" s="176"/>
      <c r="X128" s="305">
        <v>728.7</v>
      </c>
      <c r="Y128" s="305">
        <v>728.7</v>
      </c>
      <c r="Z128" s="306">
        <v>728.7</v>
      </c>
      <c r="AA128" s="8"/>
      <c r="AB128" s="3"/>
    </row>
    <row r="129" spans="1:28" ht="15" customHeight="1" x14ac:dyDescent="0.2">
      <c r="A129" s="21"/>
      <c r="B129" s="173"/>
      <c r="C129" s="174"/>
      <c r="D129" s="1009" t="s">
        <v>51</v>
      </c>
      <c r="E129" s="993"/>
      <c r="F129" s="993"/>
      <c r="G129" s="993"/>
      <c r="H129" s="993"/>
      <c r="I129" s="993"/>
      <c r="J129" s="994"/>
      <c r="K129" s="994"/>
      <c r="L129" s="994"/>
      <c r="M129" s="994"/>
      <c r="N129" s="995"/>
      <c r="O129" s="33">
        <v>8</v>
      </c>
      <c r="P129" s="32" t="s">
        <v>1</v>
      </c>
      <c r="Q129" s="175" t="s">
        <v>1</v>
      </c>
      <c r="R129" s="117" t="s">
        <v>1</v>
      </c>
      <c r="S129" s="118" t="s">
        <v>1</v>
      </c>
      <c r="T129" s="117" t="s">
        <v>1</v>
      </c>
      <c r="U129" s="119" t="s">
        <v>1</v>
      </c>
      <c r="V129" s="31" t="s">
        <v>1</v>
      </c>
      <c r="W129" s="176"/>
      <c r="X129" s="339">
        <f t="shared" ref="X129:Z130" si="22">X130</f>
        <v>3534.5</v>
      </c>
      <c r="Y129" s="339">
        <f t="shared" si="22"/>
        <v>3205.5</v>
      </c>
      <c r="Z129" s="340">
        <f t="shared" si="22"/>
        <v>3208</v>
      </c>
      <c r="AA129" s="8"/>
      <c r="AB129" s="3"/>
    </row>
    <row r="130" spans="1:28" ht="15" customHeight="1" x14ac:dyDescent="0.2">
      <c r="A130" s="21"/>
      <c r="B130" s="173"/>
      <c r="C130" s="174"/>
      <c r="D130" s="201"/>
      <c r="E130" s="987" t="s">
        <v>50</v>
      </c>
      <c r="F130" s="988"/>
      <c r="G130" s="988"/>
      <c r="H130" s="988"/>
      <c r="I130" s="988"/>
      <c r="J130" s="988"/>
      <c r="K130" s="988"/>
      <c r="L130" s="988"/>
      <c r="M130" s="988"/>
      <c r="N130" s="989"/>
      <c r="O130" s="95">
        <v>8</v>
      </c>
      <c r="P130" s="96">
        <v>1</v>
      </c>
      <c r="Q130" s="188" t="s">
        <v>1</v>
      </c>
      <c r="R130" s="97" t="s">
        <v>1</v>
      </c>
      <c r="S130" s="98" t="s">
        <v>1</v>
      </c>
      <c r="T130" s="97" t="s">
        <v>1</v>
      </c>
      <c r="U130" s="99" t="s">
        <v>1</v>
      </c>
      <c r="V130" s="100" t="s">
        <v>1</v>
      </c>
      <c r="W130" s="189"/>
      <c r="X130" s="331">
        <f t="shared" si="22"/>
        <v>3534.5</v>
      </c>
      <c r="Y130" s="331">
        <f t="shared" si="22"/>
        <v>3205.5</v>
      </c>
      <c r="Z130" s="332">
        <f t="shared" si="22"/>
        <v>3208</v>
      </c>
      <c r="AA130" s="8"/>
      <c r="AB130" s="3"/>
    </row>
    <row r="131" spans="1:28" ht="29.25" customHeight="1" x14ac:dyDescent="0.2">
      <c r="A131" s="21"/>
      <c r="B131" s="173"/>
      <c r="C131" s="174"/>
      <c r="D131" s="201"/>
      <c r="E131" s="177"/>
      <c r="F131" s="984" t="s">
        <v>532</v>
      </c>
      <c r="G131" s="985"/>
      <c r="H131" s="985"/>
      <c r="I131" s="985"/>
      <c r="J131" s="985"/>
      <c r="K131" s="985"/>
      <c r="L131" s="985"/>
      <c r="M131" s="985"/>
      <c r="N131" s="986"/>
      <c r="O131" s="27">
        <v>8</v>
      </c>
      <c r="P131" s="26">
        <v>1</v>
      </c>
      <c r="Q131" s="175" t="s">
        <v>49</v>
      </c>
      <c r="R131" s="24" t="s">
        <v>33</v>
      </c>
      <c r="S131" s="25" t="s">
        <v>6</v>
      </c>
      <c r="T131" s="24" t="s">
        <v>5</v>
      </c>
      <c r="U131" s="23" t="s">
        <v>4</v>
      </c>
      <c r="V131" s="22" t="s">
        <v>1</v>
      </c>
      <c r="W131" s="176"/>
      <c r="X131" s="333">
        <f>X132+X136+X140</f>
        <v>3534.5</v>
      </c>
      <c r="Y131" s="333">
        <f>Y132+Y136+Y140</f>
        <v>3205.5</v>
      </c>
      <c r="Z131" s="334">
        <f>Z132+Z136+Z140</f>
        <v>3208</v>
      </c>
      <c r="AA131" s="8"/>
      <c r="AB131" s="3"/>
    </row>
    <row r="132" spans="1:28" ht="15" customHeight="1" x14ac:dyDescent="0.2">
      <c r="A132" s="21"/>
      <c r="B132" s="173"/>
      <c r="C132" s="174"/>
      <c r="D132" s="201"/>
      <c r="E132" s="178"/>
      <c r="F132" s="16"/>
      <c r="G132" s="984" t="s">
        <v>48</v>
      </c>
      <c r="H132" s="985"/>
      <c r="I132" s="985"/>
      <c r="J132" s="985"/>
      <c r="K132" s="985"/>
      <c r="L132" s="985"/>
      <c r="M132" s="985"/>
      <c r="N132" s="986"/>
      <c r="O132" s="27">
        <v>8</v>
      </c>
      <c r="P132" s="26">
        <v>1</v>
      </c>
      <c r="Q132" s="175" t="s">
        <v>47</v>
      </c>
      <c r="R132" s="24" t="s">
        <v>33</v>
      </c>
      <c r="S132" s="25" t="s">
        <v>42</v>
      </c>
      <c r="T132" s="24" t="s">
        <v>5</v>
      </c>
      <c r="U132" s="23" t="s">
        <v>4</v>
      </c>
      <c r="V132" s="22" t="s">
        <v>1</v>
      </c>
      <c r="W132" s="176"/>
      <c r="X132" s="333">
        <f t="shared" ref="X132:Z134" si="23">X133</f>
        <v>0</v>
      </c>
      <c r="Y132" s="333">
        <f t="shared" si="23"/>
        <v>0</v>
      </c>
      <c r="Z132" s="334">
        <f t="shared" si="23"/>
        <v>0</v>
      </c>
      <c r="AA132" s="8"/>
      <c r="AB132" s="3"/>
    </row>
    <row r="133" spans="1:28" ht="15" customHeight="1" x14ac:dyDescent="0.2">
      <c r="A133" s="21"/>
      <c r="B133" s="173"/>
      <c r="C133" s="174"/>
      <c r="D133" s="201"/>
      <c r="E133" s="178"/>
      <c r="F133" s="123"/>
      <c r="G133" s="180"/>
      <c r="H133" s="984" t="s">
        <v>46</v>
      </c>
      <c r="I133" s="985"/>
      <c r="J133" s="985"/>
      <c r="K133" s="985"/>
      <c r="L133" s="985"/>
      <c r="M133" s="985"/>
      <c r="N133" s="986"/>
      <c r="O133" s="27">
        <v>8</v>
      </c>
      <c r="P133" s="26">
        <v>1</v>
      </c>
      <c r="Q133" s="175" t="s">
        <v>45</v>
      </c>
      <c r="R133" s="24" t="s">
        <v>33</v>
      </c>
      <c r="S133" s="25" t="s">
        <v>42</v>
      </c>
      <c r="T133" s="24" t="s">
        <v>9</v>
      </c>
      <c r="U133" s="23" t="s">
        <v>4</v>
      </c>
      <c r="V133" s="22" t="s">
        <v>1</v>
      </c>
      <c r="W133" s="176"/>
      <c r="X133" s="333">
        <f t="shared" si="23"/>
        <v>0</v>
      </c>
      <c r="Y133" s="333">
        <f t="shared" si="23"/>
        <v>0</v>
      </c>
      <c r="Z133" s="334">
        <f t="shared" si="23"/>
        <v>0</v>
      </c>
      <c r="AA133" s="8"/>
      <c r="AB133" s="3"/>
    </row>
    <row r="134" spans="1:28" ht="15" customHeight="1" x14ac:dyDescent="0.2">
      <c r="A134" s="21"/>
      <c r="B134" s="173"/>
      <c r="C134" s="174"/>
      <c r="D134" s="201"/>
      <c r="E134" s="178"/>
      <c r="F134" s="123"/>
      <c r="G134" s="183"/>
      <c r="H134" s="16"/>
      <c r="I134" s="984" t="s">
        <v>44</v>
      </c>
      <c r="J134" s="985"/>
      <c r="K134" s="985"/>
      <c r="L134" s="985"/>
      <c r="M134" s="985"/>
      <c r="N134" s="986"/>
      <c r="O134" s="27">
        <v>8</v>
      </c>
      <c r="P134" s="26">
        <v>1</v>
      </c>
      <c r="Q134" s="175" t="s">
        <v>43</v>
      </c>
      <c r="R134" s="24" t="s">
        <v>33</v>
      </c>
      <c r="S134" s="25" t="s">
        <v>42</v>
      </c>
      <c r="T134" s="24" t="s">
        <v>9</v>
      </c>
      <c r="U134" s="23" t="s">
        <v>41</v>
      </c>
      <c r="V134" s="22" t="s">
        <v>1</v>
      </c>
      <c r="W134" s="176"/>
      <c r="X134" s="333">
        <f t="shared" si="23"/>
        <v>0</v>
      </c>
      <c r="Y134" s="333">
        <f t="shared" si="23"/>
        <v>0</v>
      </c>
      <c r="Z134" s="334">
        <f t="shared" si="23"/>
        <v>0</v>
      </c>
      <c r="AA134" s="8"/>
      <c r="AB134" s="3"/>
    </row>
    <row r="135" spans="1:28" ht="15" customHeight="1" x14ac:dyDescent="0.2">
      <c r="A135" s="21"/>
      <c r="B135" s="173"/>
      <c r="C135" s="174"/>
      <c r="D135" s="201"/>
      <c r="E135" s="178"/>
      <c r="F135" s="123"/>
      <c r="G135" s="182"/>
      <c r="H135" s="125"/>
      <c r="I135" s="126"/>
      <c r="J135" s="982" t="s">
        <v>35</v>
      </c>
      <c r="K135" s="982"/>
      <c r="L135" s="982"/>
      <c r="M135" s="982"/>
      <c r="N135" s="983"/>
      <c r="O135" s="14">
        <v>8</v>
      </c>
      <c r="P135" s="13">
        <v>1</v>
      </c>
      <c r="Q135" s="175" t="s">
        <v>43</v>
      </c>
      <c r="R135" s="10" t="s">
        <v>33</v>
      </c>
      <c r="S135" s="11" t="s">
        <v>42</v>
      </c>
      <c r="T135" s="10" t="s">
        <v>9</v>
      </c>
      <c r="U135" s="9" t="s">
        <v>41</v>
      </c>
      <c r="V135" s="158" t="s">
        <v>30</v>
      </c>
      <c r="W135" s="176"/>
      <c r="X135" s="285"/>
      <c r="Y135" s="285"/>
      <c r="Z135" s="286"/>
      <c r="AA135" s="8"/>
      <c r="AB135" s="3"/>
    </row>
    <row r="136" spans="1:28" ht="15" customHeight="1" x14ac:dyDescent="0.2">
      <c r="A136" s="21"/>
      <c r="B136" s="173"/>
      <c r="C136" s="174"/>
      <c r="D136" s="201"/>
      <c r="E136" s="178"/>
      <c r="F136" s="17"/>
      <c r="G136" s="984" t="s">
        <v>40</v>
      </c>
      <c r="H136" s="985"/>
      <c r="I136" s="985"/>
      <c r="J136" s="998"/>
      <c r="K136" s="998"/>
      <c r="L136" s="998"/>
      <c r="M136" s="998"/>
      <c r="N136" s="999"/>
      <c r="O136" s="41">
        <v>8</v>
      </c>
      <c r="P136" s="40">
        <v>1</v>
      </c>
      <c r="Q136" s="175" t="s">
        <v>39</v>
      </c>
      <c r="R136" s="114" t="s">
        <v>33</v>
      </c>
      <c r="S136" s="115" t="s">
        <v>32</v>
      </c>
      <c r="T136" s="114" t="s">
        <v>5</v>
      </c>
      <c r="U136" s="116" t="s">
        <v>4</v>
      </c>
      <c r="V136" s="39" t="s">
        <v>1</v>
      </c>
      <c r="W136" s="176"/>
      <c r="X136" s="337">
        <f>X137+X141</f>
        <v>3527</v>
      </c>
      <c r="Y136" s="337">
        <f t="shared" ref="X136:Z138" si="24">Y137</f>
        <v>3198</v>
      </c>
      <c r="Z136" s="338">
        <f t="shared" si="24"/>
        <v>3198</v>
      </c>
      <c r="AA136" s="8"/>
      <c r="AB136" s="3"/>
    </row>
    <row r="137" spans="1:28" ht="15" customHeight="1" x14ac:dyDescent="0.2">
      <c r="A137" s="21"/>
      <c r="B137" s="173"/>
      <c r="C137" s="174"/>
      <c r="D137" s="201"/>
      <c r="E137" s="178"/>
      <c r="F137" s="123"/>
      <c r="G137" s="180"/>
      <c r="H137" s="984" t="s">
        <v>38</v>
      </c>
      <c r="I137" s="985"/>
      <c r="J137" s="985"/>
      <c r="K137" s="985"/>
      <c r="L137" s="985"/>
      <c r="M137" s="985"/>
      <c r="N137" s="986"/>
      <c r="O137" s="27">
        <v>8</v>
      </c>
      <c r="P137" s="26">
        <v>1</v>
      </c>
      <c r="Q137" s="175" t="s">
        <v>37</v>
      </c>
      <c r="R137" s="24" t="s">
        <v>33</v>
      </c>
      <c r="S137" s="25" t="s">
        <v>32</v>
      </c>
      <c r="T137" s="24" t="s">
        <v>9</v>
      </c>
      <c r="U137" s="23" t="s">
        <v>4</v>
      </c>
      <c r="V137" s="22" t="s">
        <v>1</v>
      </c>
      <c r="W137" s="176"/>
      <c r="X137" s="333">
        <f t="shared" si="24"/>
        <v>3198</v>
      </c>
      <c r="Y137" s="333">
        <f t="shared" si="24"/>
        <v>3198</v>
      </c>
      <c r="Z137" s="334">
        <f t="shared" si="24"/>
        <v>3198</v>
      </c>
      <c r="AA137" s="8"/>
      <c r="AB137" s="3"/>
    </row>
    <row r="138" spans="1:28" ht="15" customHeight="1" x14ac:dyDescent="0.2">
      <c r="A138" s="21"/>
      <c r="B138" s="173"/>
      <c r="C138" s="174"/>
      <c r="D138" s="201"/>
      <c r="E138" s="178"/>
      <c r="F138" s="123"/>
      <c r="G138" s="183"/>
      <c r="H138" s="16"/>
      <c r="I138" s="984" t="s">
        <v>36</v>
      </c>
      <c r="J138" s="985"/>
      <c r="K138" s="985"/>
      <c r="L138" s="985"/>
      <c r="M138" s="985"/>
      <c r="N138" s="986"/>
      <c r="O138" s="27">
        <v>8</v>
      </c>
      <c r="P138" s="26">
        <v>1</v>
      </c>
      <c r="Q138" s="175" t="s">
        <v>34</v>
      </c>
      <c r="R138" s="24" t="s">
        <v>33</v>
      </c>
      <c r="S138" s="25" t="s">
        <v>32</v>
      </c>
      <c r="T138" s="24" t="s">
        <v>9</v>
      </c>
      <c r="U138" s="23" t="s">
        <v>31</v>
      </c>
      <c r="V138" s="22" t="s">
        <v>1</v>
      </c>
      <c r="W138" s="176"/>
      <c r="X138" s="333">
        <f t="shared" si="24"/>
        <v>3198</v>
      </c>
      <c r="Y138" s="333">
        <f t="shared" si="24"/>
        <v>3198</v>
      </c>
      <c r="Z138" s="334">
        <f t="shared" si="24"/>
        <v>3198</v>
      </c>
      <c r="AA138" s="8"/>
      <c r="AB138" s="3"/>
    </row>
    <row r="139" spans="1:28" ht="15" customHeight="1" x14ac:dyDescent="0.2">
      <c r="A139" s="21"/>
      <c r="B139" s="173"/>
      <c r="C139" s="174"/>
      <c r="D139" s="202"/>
      <c r="E139" s="181"/>
      <c r="F139" s="124"/>
      <c r="G139" s="182"/>
      <c r="H139" s="125"/>
      <c r="I139" s="126"/>
      <c r="J139" s="982" t="s">
        <v>35</v>
      </c>
      <c r="K139" s="982"/>
      <c r="L139" s="982"/>
      <c r="M139" s="982"/>
      <c r="N139" s="983"/>
      <c r="O139" s="14">
        <v>8</v>
      </c>
      <c r="P139" s="13">
        <v>1</v>
      </c>
      <c r="Q139" s="175" t="s">
        <v>34</v>
      </c>
      <c r="R139" s="10" t="s">
        <v>33</v>
      </c>
      <c r="S139" s="11" t="s">
        <v>32</v>
      </c>
      <c r="T139" s="10" t="s">
        <v>9</v>
      </c>
      <c r="U139" s="9" t="s">
        <v>31</v>
      </c>
      <c r="V139" s="158" t="s">
        <v>30</v>
      </c>
      <c r="W139" s="176"/>
      <c r="X139" s="305">
        <v>3198</v>
      </c>
      <c r="Y139" s="305">
        <v>3198</v>
      </c>
      <c r="Z139" s="306">
        <v>3198</v>
      </c>
      <c r="AA139" s="8"/>
      <c r="AB139" s="3"/>
    </row>
    <row r="140" spans="1:28" ht="15" customHeight="1" x14ac:dyDescent="0.2">
      <c r="A140" s="21"/>
      <c r="B140" s="173"/>
      <c r="C140" s="174"/>
      <c r="D140" s="202"/>
      <c r="E140" s="181"/>
      <c r="F140" s="698"/>
      <c r="G140" s="182"/>
      <c r="H140" s="699"/>
      <c r="I140" s="700"/>
      <c r="J140" s="85"/>
      <c r="K140" s="85"/>
      <c r="L140" s="85"/>
      <c r="M140" s="697" t="s">
        <v>578</v>
      </c>
      <c r="N140" s="703">
        <v>616</v>
      </c>
      <c r="O140" s="694">
        <v>8</v>
      </c>
      <c r="P140" s="13">
        <v>1</v>
      </c>
      <c r="Q140" s="12"/>
      <c r="R140" s="695">
        <v>81</v>
      </c>
      <c r="S140" s="11">
        <v>2</v>
      </c>
      <c r="T140" s="695">
        <v>1</v>
      </c>
      <c r="U140" s="9">
        <v>95555</v>
      </c>
      <c r="V140" s="712">
        <v>610</v>
      </c>
      <c r="W140" s="294"/>
      <c r="X140" s="305">
        <v>7.5</v>
      </c>
      <c r="Y140" s="305">
        <v>7.5</v>
      </c>
      <c r="Z140" s="306">
        <v>10</v>
      </c>
      <c r="AA140" s="8"/>
      <c r="AB140" s="3"/>
    </row>
    <row r="141" spans="1:28" ht="33" customHeight="1" x14ac:dyDescent="0.2">
      <c r="A141" s="21"/>
      <c r="B141" s="173"/>
      <c r="C141" s="174"/>
      <c r="D141" s="202"/>
      <c r="E141" s="181"/>
      <c r="F141" s="758"/>
      <c r="G141" s="182"/>
      <c r="H141" s="759"/>
      <c r="I141" s="760"/>
      <c r="J141" s="85"/>
      <c r="K141" s="85"/>
      <c r="L141" s="85"/>
      <c r="M141" s="757" t="s">
        <v>606</v>
      </c>
      <c r="N141" s="763"/>
      <c r="O141" s="753">
        <v>8</v>
      </c>
      <c r="P141" s="13">
        <v>1</v>
      </c>
      <c r="Q141" s="12"/>
      <c r="R141" s="754">
        <v>81</v>
      </c>
      <c r="S141" s="11">
        <v>2</v>
      </c>
      <c r="T141" s="754">
        <v>2</v>
      </c>
      <c r="U141" s="9">
        <v>67777</v>
      </c>
      <c r="V141" s="712" t="s">
        <v>30</v>
      </c>
      <c r="W141" s="294"/>
      <c r="X141" s="305">
        <v>329</v>
      </c>
      <c r="Y141" s="305"/>
      <c r="Z141" s="306"/>
      <c r="AA141" s="8"/>
      <c r="AB141" s="3"/>
    </row>
    <row r="142" spans="1:28" ht="15" customHeight="1" x14ac:dyDescent="0.2">
      <c r="A142" s="21"/>
      <c r="B142" s="173"/>
      <c r="C142" s="174"/>
      <c r="D142" s="1009" t="s">
        <v>29</v>
      </c>
      <c r="E142" s="993"/>
      <c r="F142" s="993"/>
      <c r="G142" s="993"/>
      <c r="H142" s="993"/>
      <c r="I142" s="993"/>
      <c r="J142" s="994"/>
      <c r="K142" s="994"/>
      <c r="L142" s="994"/>
      <c r="M142" s="994"/>
      <c r="N142" s="995"/>
      <c r="O142" s="33">
        <v>10</v>
      </c>
      <c r="P142" s="32">
        <v>0</v>
      </c>
      <c r="Q142" s="558" t="s">
        <v>1</v>
      </c>
      <c r="R142" s="117" t="s">
        <v>1</v>
      </c>
      <c r="S142" s="118" t="s">
        <v>1</v>
      </c>
      <c r="T142" s="117" t="s">
        <v>1</v>
      </c>
      <c r="U142" s="119" t="s">
        <v>1</v>
      </c>
      <c r="V142" s="31" t="s">
        <v>1</v>
      </c>
      <c r="W142" s="557"/>
      <c r="X142" s="339">
        <f>X143</f>
        <v>451.4</v>
      </c>
      <c r="Y142" s="339">
        <f>Y143</f>
        <v>451.4</v>
      </c>
      <c r="Z142" s="340">
        <f>Z143</f>
        <v>451.4</v>
      </c>
      <c r="AA142" s="8"/>
      <c r="AB142" s="3"/>
    </row>
    <row r="143" spans="1:28" ht="15" customHeight="1" x14ac:dyDescent="0.2">
      <c r="A143" s="21"/>
      <c r="B143" s="173"/>
      <c r="C143" s="174"/>
      <c r="D143" s="201"/>
      <c r="E143" s="987" t="s">
        <v>28</v>
      </c>
      <c r="F143" s="988"/>
      <c r="G143" s="988"/>
      <c r="H143" s="988"/>
      <c r="I143" s="988"/>
      <c r="J143" s="988"/>
      <c r="K143" s="988"/>
      <c r="L143" s="988"/>
      <c r="M143" s="988"/>
      <c r="N143" s="989"/>
      <c r="O143" s="95">
        <v>10</v>
      </c>
      <c r="P143" s="96">
        <v>1</v>
      </c>
      <c r="Q143" s="188" t="s">
        <v>1</v>
      </c>
      <c r="R143" s="97" t="s">
        <v>1</v>
      </c>
      <c r="S143" s="98" t="s">
        <v>1</v>
      </c>
      <c r="T143" s="97" t="s">
        <v>1</v>
      </c>
      <c r="U143" s="99" t="s">
        <v>1</v>
      </c>
      <c r="V143" s="100" t="s">
        <v>1</v>
      </c>
      <c r="W143" s="189"/>
      <c r="X143" s="331">
        <f>X144+X149</f>
        <v>451.4</v>
      </c>
      <c r="Y143" s="331">
        <f>Y144+Y149</f>
        <v>451.4</v>
      </c>
      <c r="Z143" s="332">
        <f>Z144+Z149</f>
        <v>451.4</v>
      </c>
      <c r="AA143" s="8"/>
      <c r="AB143" s="3"/>
    </row>
    <row r="144" spans="1:28" ht="60" customHeight="1" x14ac:dyDescent="0.2">
      <c r="A144" s="21"/>
      <c r="B144" s="173"/>
      <c r="C144" s="174"/>
      <c r="D144" s="201"/>
      <c r="E144" s="177"/>
      <c r="F144" s="984" t="s">
        <v>612</v>
      </c>
      <c r="G144" s="985"/>
      <c r="H144" s="985"/>
      <c r="I144" s="985"/>
      <c r="J144" s="985"/>
      <c r="K144" s="985"/>
      <c r="L144" s="985"/>
      <c r="M144" s="985"/>
      <c r="N144" s="986"/>
      <c r="O144" s="27">
        <v>10</v>
      </c>
      <c r="P144" s="26">
        <v>1</v>
      </c>
      <c r="Q144" s="175" t="s">
        <v>19</v>
      </c>
      <c r="R144" s="24">
        <v>85</v>
      </c>
      <c r="S144" s="25" t="s">
        <v>6</v>
      </c>
      <c r="T144" s="24" t="s">
        <v>5</v>
      </c>
      <c r="U144" s="23" t="s">
        <v>4</v>
      </c>
      <c r="V144" s="22" t="s">
        <v>1</v>
      </c>
      <c r="W144" s="176"/>
      <c r="X144" s="333">
        <f t="shared" ref="X144:Z147" si="25">X145</f>
        <v>451.4</v>
      </c>
      <c r="Y144" s="333">
        <f t="shared" si="25"/>
        <v>451.4</v>
      </c>
      <c r="Z144" s="334">
        <f t="shared" si="25"/>
        <v>451.4</v>
      </c>
      <c r="AA144" s="8"/>
      <c r="AB144" s="3"/>
    </row>
    <row r="145" spans="1:28" ht="15" customHeight="1" x14ac:dyDescent="0.2">
      <c r="A145" s="21"/>
      <c r="B145" s="173"/>
      <c r="C145" s="174"/>
      <c r="D145" s="201"/>
      <c r="E145" s="178"/>
      <c r="F145" s="16"/>
      <c r="G145" s="984" t="s">
        <v>518</v>
      </c>
      <c r="H145" s="985"/>
      <c r="I145" s="985"/>
      <c r="J145" s="985"/>
      <c r="K145" s="985"/>
      <c r="L145" s="985"/>
      <c r="M145" s="985"/>
      <c r="N145" s="986"/>
      <c r="O145" s="27">
        <v>10</v>
      </c>
      <c r="P145" s="26">
        <v>1</v>
      </c>
      <c r="Q145" s="175" t="s">
        <v>27</v>
      </c>
      <c r="R145" s="24">
        <v>85</v>
      </c>
      <c r="S145" s="25" t="s">
        <v>582</v>
      </c>
      <c r="T145" s="24" t="s">
        <v>5</v>
      </c>
      <c r="U145" s="23" t="s">
        <v>4</v>
      </c>
      <c r="V145" s="22" t="s">
        <v>1</v>
      </c>
      <c r="W145" s="176"/>
      <c r="X145" s="333">
        <f t="shared" si="25"/>
        <v>451.4</v>
      </c>
      <c r="Y145" s="333">
        <f t="shared" si="25"/>
        <v>451.4</v>
      </c>
      <c r="Z145" s="334">
        <f t="shared" si="25"/>
        <v>451.4</v>
      </c>
      <c r="AA145" s="8"/>
      <c r="AB145" s="3"/>
    </row>
    <row r="146" spans="1:28" ht="21" customHeight="1" x14ac:dyDescent="0.2">
      <c r="A146" s="21"/>
      <c r="B146" s="173"/>
      <c r="C146" s="174"/>
      <c r="D146" s="201"/>
      <c r="E146" s="178"/>
      <c r="F146" s="123"/>
      <c r="G146" s="180"/>
      <c r="H146" s="984" t="s">
        <v>25</v>
      </c>
      <c r="I146" s="985"/>
      <c r="J146" s="985"/>
      <c r="K146" s="985"/>
      <c r="L146" s="985"/>
      <c r="M146" s="985"/>
      <c r="N146" s="986"/>
      <c r="O146" s="27">
        <v>10</v>
      </c>
      <c r="P146" s="26">
        <v>1</v>
      </c>
      <c r="Q146" s="175" t="s">
        <v>26</v>
      </c>
      <c r="R146" s="24">
        <v>85</v>
      </c>
      <c r="S146" s="25" t="s">
        <v>582</v>
      </c>
      <c r="T146" s="24">
        <v>1</v>
      </c>
      <c r="U146" s="23">
        <v>20001</v>
      </c>
      <c r="V146" s="22" t="s">
        <v>1</v>
      </c>
      <c r="W146" s="176"/>
      <c r="X146" s="333">
        <f t="shared" si="25"/>
        <v>451.4</v>
      </c>
      <c r="Y146" s="333">
        <f t="shared" si="25"/>
        <v>451.4</v>
      </c>
      <c r="Z146" s="334">
        <f t="shared" si="25"/>
        <v>451.4</v>
      </c>
      <c r="AA146" s="8"/>
      <c r="AB146" s="3"/>
    </row>
    <row r="147" spans="1:28" ht="15" customHeight="1" x14ac:dyDescent="0.2">
      <c r="A147" s="21"/>
      <c r="B147" s="173"/>
      <c r="C147" s="174"/>
      <c r="D147" s="201"/>
      <c r="E147" s="178"/>
      <c r="F147" s="123"/>
      <c r="G147" s="183"/>
      <c r="H147" s="16"/>
      <c r="I147" s="984" t="s">
        <v>25</v>
      </c>
      <c r="J147" s="985"/>
      <c r="K147" s="985"/>
      <c r="L147" s="985"/>
      <c r="M147" s="985"/>
      <c r="N147" s="986"/>
      <c r="O147" s="27">
        <v>10</v>
      </c>
      <c r="P147" s="26">
        <v>1</v>
      </c>
      <c r="Q147" s="175" t="s">
        <v>23</v>
      </c>
      <c r="R147" s="24">
        <v>85</v>
      </c>
      <c r="S147" s="25" t="s">
        <v>582</v>
      </c>
      <c r="T147" s="24">
        <v>1</v>
      </c>
      <c r="U147" s="23">
        <v>20009</v>
      </c>
      <c r="V147" s="22" t="s">
        <v>1</v>
      </c>
      <c r="W147" s="176"/>
      <c r="X147" s="333">
        <f t="shared" si="25"/>
        <v>451.4</v>
      </c>
      <c r="Y147" s="333">
        <f t="shared" si="25"/>
        <v>451.4</v>
      </c>
      <c r="Z147" s="334">
        <f t="shared" si="25"/>
        <v>451.4</v>
      </c>
      <c r="AA147" s="8"/>
      <c r="AB147" s="3"/>
    </row>
    <row r="148" spans="1:28" ht="15" customHeight="1" x14ac:dyDescent="0.2">
      <c r="A148" s="21"/>
      <c r="B148" s="173"/>
      <c r="C148" s="174"/>
      <c r="D148" s="201"/>
      <c r="E148" s="181"/>
      <c r="F148" s="124"/>
      <c r="G148" s="182"/>
      <c r="H148" s="125"/>
      <c r="I148" s="126"/>
      <c r="J148" s="982" t="s">
        <v>24</v>
      </c>
      <c r="K148" s="982"/>
      <c r="L148" s="982"/>
      <c r="M148" s="982"/>
      <c r="N148" s="983"/>
      <c r="O148" s="14">
        <v>10</v>
      </c>
      <c r="P148" s="13">
        <v>1</v>
      </c>
      <c r="Q148" s="175" t="s">
        <v>23</v>
      </c>
      <c r="R148" s="773">
        <v>85</v>
      </c>
      <c r="S148" s="11" t="s">
        <v>582</v>
      </c>
      <c r="T148" s="773">
        <v>1</v>
      </c>
      <c r="U148" s="536">
        <v>20009</v>
      </c>
      <c r="V148" s="158" t="s">
        <v>22</v>
      </c>
      <c r="W148" s="176"/>
      <c r="X148" s="285">
        <v>451.4</v>
      </c>
      <c r="Y148" s="285">
        <v>451.4</v>
      </c>
      <c r="Z148" s="286">
        <v>451.4</v>
      </c>
      <c r="AA148" s="8"/>
      <c r="AB148" s="3"/>
    </row>
    <row r="149" spans="1:28" ht="15" customHeight="1" x14ac:dyDescent="0.2">
      <c r="A149" s="21"/>
      <c r="B149" s="173"/>
      <c r="C149" s="174"/>
      <c r="D149" s="201"/>
      <c r="E149" s="987" t="s">
        <v>21</v>
      </c>
      <c r="F149" s="988"/>
      <c r="G149" s="988"/>
      <c r="H149" s="988"/>
      <c r="I149" s="988"/>
      <c r="J149" s="990"/>
      <c r="K149" s="990"/>
      <c r="L149" s="990"/>
      <c r="M149" s="990"/>
      <c r="N149" s="991"/>
      <c r="O149" s="90">
        <v>10</v>
      </c>
      <c r="P149" s="91">
        <v>3</v>
      </c>
      <c r="Q149" s="188" t="s">
        <v>1</v>
      </c>
      <c r="R149" s="111" t="s">
        <v>1</v>
      </c>
      <c r="S149" s="112" t="s">
        <v>1</v>
      </c>
      <c r="T149" s="111" t="s">
        <v>1</v>
      </c>
      <c r="U149" s="113" t="s">
        <v>1</v>
      </c>
      <c r="V149" s="93" t="s">
        <v>1</v>
      </c>
      <c r="W149" s="189"/>
      <c r="X149" s="335">
        <f t="shared" ref="X149:Z153" si="26">X150</f>
        <v>0</v>
      </c>
      <c r="Y149" s="335">
        <f t="shared" si="26"/>
        <v>0</v>
      </c>
      <c r="Z149" s="336">
        <f t="shared" si="26"/>
        <v>0</v>
      </c>
      <c r="AA149" s="8"/>
      <c r="AB149" s="3"/>
    </row>
    <row r="150" spans="1:28" ht="60" customHeight="1" x14ac:dyDescent="0.2">
      <c r="A150" s="21"/>
      <c r="B150" s="173"/>
      <c r="C150" s="174"/>
      <c r="D150" s="201"/>
      <c r="E150" s="177"/>
      <c r="F150" s="984" t="s">
        <v>612</v>
      </c>
      <c r="G150" s="985"/>
      <c r="H150" s="985"/>
      <c r="I150" s="985"/>
      <c r="J150" s="985"/>
      <c r="K150" s="985"/>
      <c r="L150" s="985"/>
      <c r="M150" s="985"/>
      <c r="N150" s="986"/>
      <c r="O150" s="27">
        <v>10</v>
      </c>
      <c r="P150" s="26">
        <v>3</v>
      </c>
      <c r="Q150" s="175" t="s">
        <v>19</v>
      </c>
      <c r="R150" s="24" t="s">
        <v>11</v>
      </c>
      <c r="S150" s="25" t="s">
        <v>6</v>
      </c>
      <c r="T150" s="24" t="s">
        <v>5</v>
      </c>
      <c r="U150" s="23" t="s">
        <v>4</v>
      </c>
      <c r="V150" s="22" t="s">
        <v>1</v>
      </c>
      <c r="W150" s="176"/>
      <c r="X150" s="333">
        <f t="shared" si="26"/>
        <v>0</v>
      </c>
      <c r="Y150" s="333">
        <f t="shared" si="26"/>
        <v>0</v>
      </c>
      <c r="Z150" s="334">
        <f t="shared" si="26"/>
        <v>0</v>
      </c>
      <c r="AA150" s="8"/>
      <c r="AB150" s="3"/>
    </row>
    <row r="151" spans="1:28" ht="29.25" customHeight="1" x14ac:dyDescent="0.2">
      <c r="A151" s="21"/>
      <c r="B151" s="173"/>
      <c r="C151" s="174"/>
      <c r="D151" s="201"/>
      <c r="E151" s="178"/>
      <c r="F151" s="16"/>
      <c r="G151" s="984" t="s">
        <v>534</v>
      </c>
      <c r="H151" s="985"/>
      <c r="I151" s="985"/>
      <c r="J151" s="985"/>
      <c r="K151" s="985"/>
      <c r="L151" s="985"/>
      <c r="M151" s="985"/>
      <c r="N151" s="986"/>
      <c r="O151" s="27">
        <v>10</v>
      </c>
      <c r="P151" s="26">
        <v>3</v>
      </c>
      <c r="Q151" s="175" t="s">
        <v>17</v>
      </c>
      <c r="R151" s="24" t="s">
        <v>11</v>
      </c>
      <c r="S151" s="25" t="s">
        <v>10</v>
      </c>
      <c r="T151" s="24" t="s">
        <v>5</v>
      </c>
      <c r="U151" s="23" t="s">
        <v>4</v>
      </c>
      <c r="V151" s="22" t="s">
        <v>1</v>
      </c>
      <c r="W151" s="176"/>
      <c r="X151" s="333">
        <f t="shared" si="26"/>
        <v>0</v>
      </c>
      <c r="Y151" s="333">
        <f t="shared" si="26"/>
        <v>0</v>
      </c>
      <c r="Z151" s="334">
        <f t="shared" si="26"/>
        <v>0</v>
      </c>
      <c r="AA151" s="8"/>
      <c r="AB151" s="3"/>
    </row>
    <row r="152" spans="1:28" ht="43.5" customHeight="1" x14ac:dyDescent="0.2">
      <c r="A152" s="21"/>
      <c r="B152" s="173"/>
      <c r="C152" s="174"/>
      <c r="D152" s="201"/>
      <c r="E152" s="178"/>
      <c r="F152" s="123"/>
      <c r="G152" s="180"/>
      <c r="H152" s="984" t="s">
        <v>16</v>
      </c>
      <c r="I152" s="985"/>
      <c r="J152" s="985"/>
      <c r="K152" s="985"/>
      <c r="L152" s="985"/>
      <c r="M152" s="985"/>
      <c r="N152" s="986"/>
      <c r="O152" s="27">
        <v>10</v>
      </c>
      <c r="P152" s="26">
        <v>3</v>
      </c>
      <c r="Q152" s="175" t="s">
        <v>15</v>
      </c>
      <c r="R152" s="24" t="s">
        <v>11</v>
      </c>
      <c r="S152" s="25" t="s">
        <v>10</v>
      </c>
      <c r="T152" s="24" t="s">
        <v>9</v>
      </c>
      <c r="U152" s="23" t="s">
        <v>4</v>
      </c>
      <c r="V152" s="22" t="s">
        <v>1</v>
      </c>
      <c r="W152" s="176"/>
      <c r="X152" s="333">
        <f t="shared" si="26"/>
        <v>0</v>
      </c>
      <c r="Y152" s="333">
        <f t="shared" si="26"/>
        <v>0</v>
      </c>
      <c r="Z152" s="334">
        <f t="shared" si="26"/>
        <v>0</v>
      </c>
      <c r="AA152" s="8"/>
      <c r="AB152" s="3"/>
    </row>
    <row r="153" spans="1:28" ht="29.25" customHeight="1" x14ac:dyDescent="0.2">
      <c r="A153" s="21"/>
      <c r="B153" s="173"/>
      <c r="C153" s="174"/>
      <c r="D153" s="201"/>
      <c r="E153" s="178"/>
      <c r="F153" s="123"/>
      <c r="G153" s="183"/>
      <c r="H153" s="16"/>
      <c r="I153" s="984" t="s">
        <v>14</v>
      </c>
      <c r="J153" s="985"/>
      <c r="K153" s="985"/>
      <c r="L153" s="985"/>
      <c r="M153" s="985"/>
      <c r="N153" s="986"/>
      <c r="O153" s="27">
        <v>10</v>
      </c>
      <c r="P153" s="26">
        <v>3</v>
      </c>
      <c r="Q153" s="175" t="s">
        <v>12</v>
      </c>
      <c r="R153" s="24" t="s">
        <v>11</v>
      </c>
      <c r="S153" s="25" t="s">
        <v>10</v>
      </c>
      <c r="T153" s="24" t="s">
        <v>9</v>
      </c>
      <c r="U153" s="23" t="s">
        <v>8</v>
      </c>
      <c r="V153" s="22" t="s">
        <v>1</v>
      </c>
      <c r="W153" s="176"/>
      <c r="X153" s="333">
        <f t="shared" si="26"/>
        <v>0</v>
      </c>
      <c r="Y153" s="333">
        <f t="shared" si="26"/>
        <v>0</v>
      </c>
      <c r="Z153" s="334">
        <f t="shared" si="26"/>
        <v>0</v>
      </c>
      <c r="AA153" s="8"/>
      <c r="AB153" s="3"/>
    </row>
    <row r="154" spans="1:28" ht="29.25" customHeight="1" x14ac:dyDescent="0.2">
      <c r="A154" s="21"/>
      <c r="B154" s="173"/>
      <c r="C154" s="174"/>
      <c r="D154" s="202"/>
      <c r="E154" s="181"/>
      <c r="F154" s="124"/>
      <c r="G154" s="182"/>
      <c r="H154" s="125"/>
      <c r="I154" s="126"/>
      <c r="J154" s="982" t="s">
        <v>13</v>
      </c>
      <c r="K154" s="982"/>
      <c r="L154" s="982"/>
      <c r="M154" s="982"/>
      <c r="N154" s="983"/>
      <c r="O154" s="14">
        <v>10</v>
      </c>
      <c r="P154" s="13">
        <v>3</v>
      </c>
      <c r="Q154" s="175" t="s">
        <v>12</v>
      </c>
      <c r="R154" s="10" t="s">
        <v>11</v>
      </c>
      <c r="S154" s="11" t="s">
        <v>10</v>
      </c>
      <c r="T154" s="10" t="s">
        <v>9</v>
      </c>
      <c r="U154" s="9" t="s">
        <v>8</v>
      </c>
      <c r="V154" s="158" t="s">
        <v>7</v>
      </c>
      <c r="W154" s="176"/>
      <c r="X154" s="285"/>
      <c r="Y154" s="285"/>
      <c r="Z154" s="286"/>
      <c r="AA154" s="8"/>
      <c r="AB154" s="3"/>
    </row>
    <row r="155" spans="1:28" ht="21.75" customHeight="1" x14ac:dyDescent="0.2">
      <c r="A155" s="21"/>
      <c r="B155" s="173"/>
      <c r="C155" s="174"/>
      <c r="D155" s="202"/>
      <c r="E155" s="181"/>
      <c r="F155" s="487"/>
      <c r="G155" s="182"/>
      <c r="H155" s="488"/>
      <c r="I155" s="489"/>
      <c r="J155" s="85"/>
      <c r="K155" s="85"/>
      <c r="L155" s="85"/>
      <c r="M155" s="537" t="s">
        <v>497</v>
      </c>
      <c r="N155" s="174"/>
      <c r="O155" s="483">
        <v>11</v>
      </c>
      <c r="P155" s="83">
        <v>0</v>
      </c>
      <c r="Q155" s="559"/>
      <c r="R155" s="484"/>
      <c r="S155" s="538"/>
      <c r="T155" s="484"/>
      <c r="U155" s="560"/>
      <c r="V155" s="497"/>
      <c r="W155" s="561"/>
      <c r="X155" s="326">
        <f t="shared" ref="X155:Z159" si="27">X156</f>
        <v>100</v>
      </c>
      <c r="Y155" s="326">
        <f t="shared" si="27"/>
        <v>100</v>
      </c>
      <c r="Z155" s="571">
        <f t="shared" si="27"/>
        <v>100</v>
      </c>
      <c r="AA155" s="8"/>
      <c r="AB155" s="3"/>
    </row>
    <row r="156" spans="1:28" ht="65.25" customHeight="1" x14ac:dyDescent="0.2">
      <c r="A156" s="21"/>
      <c r="B156" s="173"/>
      <c r="C156" s="174"/>
      <c r="D156" s="202"/>
      <c r="E156" s="181"/>
      <c r="F156" s="487"/>
      <c r="G156" s="182"/>
      <c r="H156" s="488"/>
      <c r="I156" s="489"/>
      <c r="J156" s="85"/>
      <c r="K156" s="85"/>
      <c r="L156" s="85"/>
      <c r="M156" s="490" t="s">
        <v>612</v>
      </c>
      <c r="N156" s="491"/>
      <c r="O156" s="525">
        <v>11</v>
      </c>
      <c r="P156" s="13">
        <v>1</v>
      </c>
      <c r="Q156" s="175"/>
      <c r="R156" s="526">
        <v>85</v>
      </c>
      <c r="S156" s="11">
        <v>0</v>
      </c>
      <c r="T156" s="526">
        <v>0</v>
      </c>
      <c r="U156" s="9">
        <v>0</v>
      </c>
      <c r="V156" s="494"/>
      <c r="W156" s="176"/>
      <c r="X156" s="569">
        <f>X158</f>
        <v>100</v>
      </c>
      <c r="Y156" s="569">
        <f>Y158</f>
        <v>100</v>
      </c>
      <c r="Z156" s="570">
        <f>Z158</f>
        <v>100</v>
      </c>
      <c r="AA156" s="8"/>
      <c r="AB156" s="3"/>
    </row>
    <row r="157" spans="1:28" ht="27.75" customHeight="1" x14ac:dyDescent="0.2">
      <c r="A157" s="21"/>
      <c r="B157" s="173"/>
      <c r="C157" s="174"/>
      <c r="D157" s="202"/>
      <c r="E157" s="181"/>
      <c r="F157" s="661"/>
      <c r="G157" s="182"/>
      <c r="H157" s="662"/>
      <c r="I157" s="663"/>
      <c r="J157" s="85"/>
      <c r="K157" s="85"/>
      <c r="L157" s="85"/>
      <c r="M157" s="659" t="s">
        <v>533</v>
      </c>
      <c r="N157" s="660"/>
      <c r="O157" s="657">
        <v>11</v>
      </c>
      <c r="P157" s="13">
        <v>1</v>
      </c>
      <c r="Q157" s="175"/>
      <c r="R157" s="658">
        <v>85</v>
      </c>
      <c r="S157" s="11" t="s">
        <v>583</v>
      </c>
      <c r="T157" s="658">
        <v>0</v>
      </c>
      <c r="U157" s="9">
        <v>0</v>
      </c>
      <c r="V157" s="671"/>
      <c r="W157" s="176"/>
      <c r="X157" s="569">
        <f>X158</f>
        <v>100</v>
      </c>
      <c r="Y157" s="569">
        <f>Y158</f>
        <v>100</v>
      </c>
      <c r="Z157" s="570">
        <f>Z158</f>
        <v>100</v>
      </c>
      <c r="AA157" s="8"/>
      <c r="AB157" s="3"/>
    </row>
    <row r="158" spans="1:28" ht="29.25" customHeight="1" x14ac:dyDescent="0.2">
      <c r="A158" s="21"/>
      <c r="B158" s="173"/>
      <c r="C158" s="174"/>
      <c r="D158" s="202"/>
      <c r="E158" s="181"/>
      <c r="F158" s="487"/>
      <c r="G158" s="182"/>
      <c r="H158" s="488"/>
      <c r="I158" s="489"/>
      <c r="J158" s="85"/>
      <c r="K158" s="85"/>
      <c r="L158" s="85"/>
      <c r="M158" s="490" t="s">
        <v>499</v>
      </c>
      <c r="N158" s="491"/>
      <c r="O158" s="525">
        <v>11</v>
      </c>
      <c r="P158" s="13">
        <v>1</v>
      </c>
      <c r="Q158" s="175"/>
      <c r="R158" s="526">
        <v>85</v>
      </c>
      <c r="S158" s="11" t="s">
        <v>583</v>
      </c>
      <c r="T158" s="526">
        <v>1</v>
      </c>
      <c r="U158" s="9">
        <v>0</v>
      </c>
      <c r="V158" s="494"/>
      <c r="W158" s="176"/>
      <c r="X158" s="569">
        <f t="shared" si="27"/>
        <v>100</v>
      </c>
      <c r="Y158" s="569">
        <f t="shared" si="27"/>
        <v>100</v>
      </c>
      <c r="Z158" s="570">
        <f t="shared" si="27"/>
        <v>100</v>
      </c>
      <c r="AA158" s="8"/>
      <c r="AB158" s="3"/>
    </row>
    <row r="159" spans="1:28" ht="46.5" customHeight="1" x14ac:dyDescent="0.2">
      <c r="A159" s="21"/>
      <c r="B159" s="173"/>
      <c r="C159" s="174"/>
      <c r="D159" s="202"/>
      <c r="E159" s="181"/>
      <c r="F159" s="487"/>
      <c r="G159" s="182"/>
      <c r="H159" s="488"/>
      <c r="I159" s="489"/>
      <c r="J159" s="85"/>
      <c r="K159" s="85"/>
      <c r="L159" s="85"/>
      <c r="M159" s="490" t="s">
        <v>500</v>
      </c>
      <c r="N159" s="491"/>
      <c r="O159" s="525">
        <v>11</v>
      </c>
      <c r="P159" s="13">
        <v>1</v>
      </c>
      <c r="Q159" s="175"/>
      <c r="R159" s="526">
        <v>85</v>
      </c>
      <c r="S159" s="11" t="s">
        <v>583</v>
      </c>
      <c r="T159" s="526">
        <v>1</v>
      </c>
      <c r="U159" s="9">
        <v>91142</v>
      </c>
      <c r="V159" s="494"/>
      <c r="W159" s="176"/>
      <c r="X159" s="569">
        <f t="shared" si="27"/>
        <v>100</v>
      </c>
      <c r="Y159" s="569">
        <f t="shared" si="27"/>
        <v>100</v>
      </c>
      <c r="Z159" s="570">
        <f t="shared" si="27"/>
        <v>100</v>
      </c>
      <c r="AA159" s="8"/>
      <c r="AB159" s="3"/>
    </row>
    <row r="160" spans="1:28" ht="29.25" customHeight="1" x14ac:dyDescent="0.2">
      <c r="A160" s="21"/>
      <c r="B160" s="173"/>
      <c r="C160" s="174"/>
      <c r="D160" s="202"/>
      <c r="E160" s="181"/>
      <c r="F160" s="487"/>
      <c r="G160" s="182"/>
      <c r="H160" s="488"/>
      <c r="I160" s="489"/>
      <c r="J160" s="85"/>
      <c r="K160" s="85"/>
      <c r="L160" s="85"/>
      <c r="M160" s="490" t="s">
        <v>57</v>
      </c>
      <c r="N160" s="491"/>
      <c r="O160" s="525">
        <v>11</v>
      </c>
      <c r="P160" s="13">
        <v>1</v>
      </c>
      <c r="Q160" s="175"/>
      <c r="R160" s="526">
        <v>85</v>
      </c>
      <c r="S160" s="11" t="s">
        <v>583</v>
      </c>
      <c r="T160" s="526">
        <v>1</v>
      </c>
      <c r="U160" s="9">
        <v>91142</v>
      </c>
      <c r="V160" s="494">
        <v>240</v>
      </c>
      <c r="W160" s="176"/>
      <c r="X160" s="285">
        <v>100</v>
      </c>
      <c r="Y160" s="285">
        <v>100</v>
      </c>
      <c r="Z160" s="286">
        <v>100</v>
      </c>
      <c r="AA160" s="8"/>
      <c r="AB160" s="3"/>
    </row>
    <row r="161" spans="1:30" ht="22.5" customHeight="1" x14ac:dyDescent="0.2">
      <c r="A161" s="21"/>
      <c r="B161" s="173"/>
      <c r="C161" s="174"/>
      <c r="D161" s="202"/>
      <c r="E161" s="181"/>
      <c r="F161" s="487"/>
      <c r="G161" s="182"/>
      <c r="H161" s="488"/>
      <c r="I161" s="489"/>
      <c r="J161" s="85"/>
      <c r="K161" s="85"/>
      <c r="L161" s="85"/>
      <c r="M161" s="537" t="s">
        <v>501</v>
      </c>
      <c r="N161" s="174"/>
      <c r="O161" s="483">
        <v>12</v>
      </c>
      <c r="P161" s="83">
        <v>0</v>
      </c>
      <c r="Q161" s="559"/>
      <c r="R161" s="484"/>
      <c r="S161" s="538"/>
      <c r="T161" s="484"/>
      <c r="U161" s="560"/>
      <c r="V161" s="497"/>
      <c r="W161" s="561"/>
      <c r="X161" s="326">
        <f t="shared" ref="X161:Z163" si="28">X162</f>
        <v>0</v>
      </c>
      <c r="Y161" s="326">
        <f t="shared" si="28"/>
        <v>0</v>
      </c>
      <c r="Z161" s="571">
        <f t="shared" si="28"/>
        <v>0</v>
      </c>
      <c r="AA161" s="8"/>
      <c r="AB161" s="3"/>
    </row>
    <row r="162" spans="1:30" ht="46.5" customHeight="1" x14ac:dyDescent="0.2">
      <c r="A162" s="21"/>
      <c r="B162" s="173"/>
      <c r="C162" s="174"/>
      <c r="D162" s="202"/>
      <c r="E162" s="181"/>
      <c r="F162" s="487"/>
      <c r="G162" s="182"/>
      <c r="H162" s="488"/>
      <c r="I162" s="489"/>
      <c r="J162" s="85"/>
      <c r="K162" s="85"/>
      <c r="L162" s="85"/>
      <c r="M162" s="490" t="s">
        <v>618</v>
      </c>
      <c r="N162" s="491"/>
      <c r="O162" s="525">
        <v>12</v>
      </c>
      <c r="P162" s="13">
        <v>2</v>
      </c>
      <c r="Q162" s="175"/>
      <c r="R162" s="526">
        <v>86</v>
      </c>
      <c r="S162" s="11">
        <v>0</v>
      </c>
      <c r="T162" s="526">
        <v>0</v>
      </c>
      <c r="U162" s="9">
        <v>0</v>
      </c>
      <c r="V162" s="494"/>
      <c r="W162" s="176"/>
      <c r="X162" s="569">
        <f t="shared" si="28"/>
        <v>0</v>
      </c>
      <c r="Y162" s="569">
        <f t="shared" si="28"/>
        <v>0</v>
      </c>
      <c r="Z162" s="570">
        <f t="shared" si="28"/>
        <v>0</v>
      </c>
      <c r="AA162" s="8"/>
      <c r="AB162" s="3"/>
    </row>
    <row r="163" spans="1:30" ht="29.25" customHeight="1" x14ac:dyDescent="0.2">
      <c r="A163" s="21"/>
      <c r="B163" s="173"/>
      <c r="C163" s="174"/>
      <c r="D163" s="202"/>
      <c r="E163" s="181"/>
      <c r="F163" s="487"/>
      <c r="G163" s="182"/>
      <c r="H163" s="488"/>
      <c r="I163" s="489"/>
      <c r="J163" s="85"/>
      <c r="K163" s="85"/>
      <c r="L163" s="85"/>
      <c r="M163" s="490" t="s">
        <v>512</v>
      </c>
      <c r="N163" s="491"/>
      <c r="O163" s="525">
        <v>12</v>
      </c>
      <c r="P163" s="13">
        <v>2</v>
      </c>
      <c r="Q163" s="175"/>
      <c r="R163" s="526">
        <v>86</v>
      </c>
      <c r="S163" s="11">
        <v>0</v>
      </c>
      <c r="T163" s="526">
        <v>2</v>
      </c>
      <c r="U163" s="9">
        <v>0</v>
      </c>
      <c r="V163" s="494"/>
      <c r="W163" s="176"/>
      <c r="X163" s="569">
        <f t="shared" si="28"/>
        <v>0</v>
      </c>
      <c r="Y163" s="569">
        <f t="shared" si="28"/>
        <v>0</v>
      </c>
      <c r="Z163" s="570">
        <f t="shared" si="28"/>
        <v>0</v>
      </c>
      <c r="AA163" s="8"/>
      <c r="AB163" s="3"/>
    </row>
    <row r="164" spans="1:30" ht="21.75" customHeight="1" x14ac:dyDescent="0.2">
      <c r="A164" s="21"/>
      <c r="B164" s="173"/>
      <c r="C164" s="174"/>
      <c r="D164" s="202"/>
      <c r="E164" s="181"/>
      <c r="F164" s="487"/>
      <c r="G164" s="182"/>
      <c r="H164" s="488"/>
      <c r="I164" s="489"/>
      <c r="J164" s="85"/>
      <c r="K164" s="85"/>
      <c r="L164" s="85"/>
      <c r="M164" s="490" t="s">
        <v>503</v>
      </c>
      <c r="N164" s="491"/>
      <c r="O164" s="525">
        <v>12</v>
      </c>
      <c r="P164" s="13">
        <v>2</v>
      </c>
      <c r="Q164" s="175"/>
      <c r="R164" s="526">
        <v>86</v>
      </c>
      <c r="S164" s="11">
        <v>0</v>
      </c>
      <c r="T164" s="526">
        <v>2</v>
      </c>
      <c r="U164" s="9">
        <v>90011</v>
      </c>
      <c r="V164" s="494"/>
      <c r="W164" s="176"/>
      <c r="X164" s="569">
        <f>X165+X166</f>
        <v>0</v>
      </c>
      <c r="Y164" s="569">
        <f>Y165+Y166</f>
        <v>0</v>
      </c>
      <c r="Z164" s="570">
        <f>Z165+Z166</f>
        <v>0</v>
      </c>
      <c r="AA164" s="8"/>
      <c r="AB164" s="3"/>
    </row>
    <row r="165" spans="1:30" ht="29.25" customHeight="1" x14ac:dyDescent="0.2">
      <c r="A165" s="21"/>
      <c r="B165" s="173"/>
      <c r="C165" s="174"/>
      <c r="D165" s="202"/>
      <c r="E165" s="181"/>
      <c r="F165" s="487"/>
      <c r="G165" s="182"/>
      <c r="H165" s="488"/>
      <c r="I165" s="489"/>
      <c r="J165" s="85"/>
      <c r="K165" s="85"/>
      <c r="L165" s="85"/>
      <c r="M165" s="490" t="s">
        <v>57</v>
      </c>
      <c r="N165" s="491"/>
      <c r="O165" s="525">
        <v>12</v>
      </c>
      <c r="P165" s="13">
        <v>2</v>
      </c>
      <c r="Q165" s="175"/>
      <c r="R165" s="526">
        <v>86</v>
      </c>
      <c r="S165" s="11">
        <v>0</v>
      </c>
      <c r="T165" s="526">
        <v>2</v>
      </c>
      <c r="U165" s="9">
        <v>90011</v>
      </c>
      <c r="V165" s="494">
        <v>240</v>
      </c>
      <c r="W165" s="176"/>
      <c r="X165" s="285"/>
      <c r="Y165" s="285"/>
      <c r="Z165" s="286"/>
      <c r="AA165" s="8"/>
      <c r="AB165" s="3"/>
      <c r="AD165" s="1" t="s">
        <v>188</v>
      </c>
    </row>
    <row r="166" spans="1:30" ht="47.25" customHeight="1" x14ac:dyDescent="0.2">
      <c r="A166" s="21"/>
      <c r="B166" s="173"/>
      <c r="C166" s="174"/>
      <c r="D166" s="202"/>
      <c r="E166" s="181"/>
      <c r="F166" s="627"/>
      <c r="G166" s="182"/>
      <c r="H166" s="628"/>
      <c r="I166" s="629"/>
      <c r="J166" s="85"/>
      <c r="K166" s="85"/>
      <c r="L166" s="85"/>
      <c r="M166" s="625" t="s">
        <v>521</v>
      </c>
      <c r="N166" s="86"/>
      <c r="O166" s="623">
        <v>12</v>
      </c>
      <c r="P166" s="13">
        <v>2</v>
      </c>
      <c r="Q166" s="175"/>
      <c r="R166" s="624">
        <v>86</v>
      </c>
      <c r="S166" s="11">
        <v>0</v>
      </c>
      <c r="T166" s="624">
        <v>2</v>
      </c>
      <c r="U166" s="9">
        <v>90011</v>
      </c>
      <c r="V166" s="631">
        <v>810</v>
      </c>
      <c r="W166" s="176"/>
      <c r="X166" s="285"/>
      <c r="Y166" s="285"/>
      <c r="Z166" s="286"/>
      <c r="AA166" s="8"/>
      <c r="AB166" s="3"/>
    </row>
    <row r="167" spans="1:30" ht="15" customHeight="1" x14ac:dyDescent="0.2">
      <c r="A167" s="21"/>
      <c r="B167" s="173"/>
      <c r="C167" s="174"/>
      <c r="D167" s="1009" t="s">
        <v>3</v>
      </c>
      <c r="E167" s="993"/>
      <c r="F167" s="993"/>
      <c r="G167" s="993"/>
      <c r="H167" s="993"/>
      <c r="I167" s="993"/>
      <c r="J167" s="994"/>
      <c r="K167" s="994"/>
      <c r="L167" s="994"/>
      <c r="M167" s="994"/>
      <c r="N167" s="995"/>
      <c r="O167" s="33"/>
      <c r="P167" s="32" t="s">
        <v>1</v>
      </c>
      <c r="Q167" s="558" t="s">
        <v>1</v>
      </c>
      <c r="R167" s="117" t="s">
        <v>1</v>
      </c>
      <c r="S167" s="118" t="s">
        <v>1</v>
      </c>
      <c r="T167" s="117" t="s">
        <v>1</v>
      </c>
      <c r="U167" s="119" t="s">
        <v>1</v>
      </c>
      <c r="V167" s="31" t="s">
        <v>1</v>
      </c>
      <c r="W167" s="557"/>
      <c r="X167" s="339">
        <f>Ведомст!X179</f>
        <v>0</v>
      </c>
      <c r="Y167" s="339">
        <v>563.70000000000005</v>
      </c>
      <c r="Z167" s="340">
        <f>Ведомст!Z179</f>
        <v>1187</v>
      </c>
      <c r="AA167" s="8"/>
      <c r="AB167" s="3"/>
    </row>
    <row r="168" spans="1:30" ht="0.75" customHeight="1" thickBot="1" x14ac:dyDescent="0.3">
      <c r="A168" s="7"/>
      <c r="B168" s="184"/>
      <c r="C168" s="190"/>
      <c r="D168" s="185"/>
      <c r="E168" s="185"/>
      <c r="F168" s="185"/>
      <c r="G168" s="185"/>
      <c r="H168" s="185"/>
      <c r="I168" s="185"/>
      <c r="J168" s="185"/>
      <c r="K168" s="185"/>
      <c r="L168" s="186"/>
      <c r="M168" s="203"/>
      <c r="N168" s="204"/>
      <c r="O168" s="204">
        <v>0</v>
      </c>
      <c r="P168" s="204">
        <v>0</v>
      </c>
      <c r="Q168" s="205" t="s">
        <v>186</v>
      </c>
      <c r="R168" s="206" t="s">
        <v>1</v>
      </c>
      <c r="S168" s="206" t="s">
        <v>1</v>
      </c>
      <c r="T168" s="206" t="s">
        <v>1</v>
      </c>
      <c r="U168" s="206" t="s">
        <v>1</v>
      </c>
      <c r="V168" s="204" t="s">
        <v>187</v>
      </c>
      <c r="W168" s="207"/>
      <c r="X168" s="341"/>
      <c r="Y168" s="341"/>
      <c r="Z168" s="342"/>
      <c r="AA168" s="187"/>
      <c r="AB168" s="3"/>
    </row>
    <row r="169" spans="1:30" ht="21.75" customHeight="1" thickBot="1" x14ac:dyDescent="0.3">
      <c r="A169" s="4"/>
      <c r="B169" s="161"/>
      <c r="C169" s="161"/>
      <c r="D169" s="191"/>
      <c r="E169" s="191"/>
      <c r="F169" s="191"/>
      <c r="G169" s="191"/>
      <c r="H169" s="191"/>
      <c r="I169" s="191"/>
      <c r="J169" s="191"/>
      <c r="K169" s="191"/>
      <c r="L169" s="192"/>
      <c r="M169" s="214" t="s">
        <v>0</v>
      </c>
      <c r="N169" s="215"/>
      <c r="O169" s="215"/>
      <c r="P169" s="215"/>
      <c r="Q169" s="215"/>
      <c r="R169" s="215"/>
      <c r="S169" s="215"/>
      <c r="T169" s="215"/>
      <c r="U169" s="215"/>
      <c r="V169" s="215"/>
      <c r="W169" s="216"/>
      <c r="X169" s="826">
        <f>X167+X142+X129+X105+X85+X64+X57+X12+X155+X161</f>
        <v>22341.745999999999</v>
      </c>
      <c r="Y169" s="826">
        <f>Y167+Y142+Y129+Y105+Y85+Y64+Y57+Y12+Y155+Y161</f>
        <v>22844.995999999999</v>
      </c>
      <c r="Z169" s="826">
        <f>Z167+Z142+Z129+Z105+Z85+Z64+Z57+Z12+Z155+Z161</f>
        <v>24396.686000000002</v>
      </c>
      <c r="AA169" s="3"/>
      <c r="AB169" s="2"/>
    </row>
    <row r="170" spans="1:30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3"/>
      <c r="Q170" s="3"/>
      <c r="R170" s="3"/>
      <c r="S170" s="3"/>
      <c r="T170" s="3"/>
      <c r="U170" s="3"/>
      <c r="V170" s="3"/>
      <c r="W170" s="3"/>
      <c r="X170" s="2"/>
      <c r="Y170" s="4"/>
      <c r="Z170" s="3"/>
      <c r="AA170" s="3"/>
      <c r="AB170" s="2"/>
    </row>
    <row r="171" spans="1:30" ht="2.85" customHeight="1" x14ac:dyDescent="0.2">
      <c r="A171" s="2" t="s">
        <v>188</v>
      </c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3"/>
      <c r="AB171" s="2"/>
    </row>
  </sheetData>
  <mergeCells count="112">
    <mergeCell ref="I153:N153"/>
    <mergeCell ref="J154:N154"/>
    <mergeCell ref="D167:N167"/>
    <mergeCell ref="I147:N147"/>
    <mergeCell ref="J148:N148"/>
    <mergeCell ref="E149:N149"/>
    <mergeCell ref="F150:N150"/>
    <mergeCell ref="G151:N151"/>
    <mergeCell ref="H152:N152"/>
    <mergeCell ref="J139:N139"/>
    <mergeCell ref="D142:N142"/>
    <mergeCell ref="E143:N143"/>
    <mergeCell ref="F144:N144"/>
    <mergeCell ref="G145:N145"/>
    <mergeCell ref="H146:N146"/>
    <mergeCell ref="H133:N133"/>
    <mergeCell ref="I134:N134"/>
    <mergeCell ref="J135:N135"/>
    <mergeCell ref="G136:N136"/>
    <mergeCell ref="H137:N137"/>
    <mergeCell ref="I138:N138"/>
    <mergeCell ref="I127:N127"/>
    <mergeCell ref="J128:N128"/>
    <mergeCell ref="D129:N129"/>
    <mergeCell ref="E130:N130"/>
    <mergeCell ref="F131:N131"/>
    <mergeCell ref="G132:N132"/>
    <mergeCell ref="F121:N121"/>
    <mergeCell ref="G122:N122"/>
    <mergeCell ref="H123:N123"/>
    <mergeCell ref="I124:N124"/>
    <mergeCell ref="J125:N125"/>
    <mergeCell ref="H126:N126"/>
    <mergeCell ref="F115:N115"/>
    <mergeCell ref="G116:N116"/>
    <mergeCell ref="H117:N117"/>
    <mergeCell ref="I118:N118"/>
    <mergeCell ref="J119:N119"/>
    <mergeCell ref="E120:N120"/>
    <mergeCell ref="F107:N107"/>
    <mergeCell ref="G108:N108"/>
    <mergeCell ref="H109:N109"/>
    <mergeCell ref="I110:N110"/>
    <mergeCell ref="J111:N111"/>
    <mergeCell ref="E114:N114"/>
    <mergeCell ref="J101:N101"/>
    <mergeCell ref="H102:N102"/>
    <mergeCell ref="I103:N103"/>
    <mergeCell ref="J104:N104"/>
    <mergeCell ref="D105:N105"/>
    <mergeCell ref="E106:N106"/>
    <mergeCell ref="J95:N95"/>
    <mergeCell ref="E96:N96"/>
    <mergeCell ref="F97:N97"/>
    <mergeCell ref="G98:N98"/>
    <mergeCell ref="H99:N99"/>
    <mergeCell ref="I100:N100"/>
    <mergeCell ref="G88:N88"/>
    <mergeCell ref="H89:N89"/>
    <mergeCell ref="I90:N90"/>
    <mergeCell ref="J91:N91"/>
    <mergeCell ref="H92:N92"/>
    <mergeCell ref="I93:N93"/>
    <mergeCell ref="H78:N78"/>
    <mergeCell ref="I79:N79"/>
    <mergeCell ref="J80:N80"/>
    <mergeCell ref="D85:N85"/>
    <mergeCell ref="E86:N86"/>
    <mergeCell ref="F87:N87"/>
    <mergeCell ref="H72:N72"/>
    <mergeCell ref="I73:N73"/>
    <mergeCell ref="J74:N74"/>
    <mergeCell ref="E75:N75"/>
    <mergeCell ref="F76:N76"/>
    <mergeCell ref="G77:N77"/>
    <mergeCell ref="F66:N66"/>
    <mergeCell ref="I67:N67"/>
    <mergeCell ref="J68:N68"/>
    <mergeCell ref="E69:N69"/>
    <mergeCell ref="F70:N70"/>
    <mergeCell ref="G71:N71"/>
    <mergeCell ref="H60:N60"/>
    <mergeCell ref="I61:N61"/>
    <mergeCell ref="J62:N62"/>
    <mergeCell ref="J63:N63"/>
    <mergeCell ref="D64:N64"/>
    <mergeCell ref="E65:N65"/>
    <mergeCell ref="J45:N45"/>
    <mergeCell ref="J46:N46"/>
    <mergeCell ref="J47:N47"/>
    <mergeCell ref="D57:N57"/>
    <mergeCell ref="E58:N58"/>
    <mergeCell ref="F59:N59"/>
    <mergeCell ref="F40:N40"/>
    <mergeCell ref="I41:N41"/>
    <mergeCell ref="J42:N42"/>
    <mergeCell ref="I44:N44"/>
    <mergeCell ref="J16:N16"/>
    <mergeCell ref="E17:N17"/>
    <mergeCell ref="F23:N23"/>
    <mergeCell ref="H24:N24"/>
    <mergeCell ref="I25:N25"/>
    <mergeCell ref="J26:N26"/>
    <mergeCell ref="M8:Z8"/>
    <mergeCell ref="R10:U10"/>
    <mergeCell ref="R11:U11"/>
    <mergeCell ref="D12:N12"/>
    <mergeCell ref="E13:N13"/>
    <mergeCell ref="F14:N14"/>
    <mergeCell ref="I15:N15"/>
    <mergeCell ref="J27:N27"/>
    <mergeCell ref="E39:N39"/>
  </mergeCells>
  <pageMargins left="1.1811023622047201" right="0.39370078740157499" top="0.78740157480314998" bottom="0.59055118110236204" header="0.31496063461453899" footer="0.31496063461453899"/>
  <pageSetup paperSize="9" scale="50" fitToHeight="0" orientation="portrait" r:id="rId1"/>
  <headerFooter alignWithMargins="0"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8"/>
  <sheetViews>
    <sheetView showGridLines="0" zoomScale="90" zoomScaleNormal="90" workbookViewId="0">
      <selection activeCell="Z63" sqref="Z63"/>
    </sheetView>
  </sheetViews>
  <sheetFormatPr defaultColWidth="9.140625" defaultRowHeight="12.75" x14ac:dyDescent="0.2"/>
  <cols>
    <col min="1" max="1" width="0.140625" style="1" customWidth="1"/>
    <col min="2" max="12" width="0" style="1" hidden="1" customWidth="1"/>
    <col min="13" max="13" width="53.28515625" style="1" customWidth="1"/>
    <col min="14" max="15" width="0" style="1" hidden="1" customWidth="1"/>
    <col min="16" max="16" width="3.28515625" style="1" customWidth="1"/>
    <col min="17" max="17" width="2.5703125" style="1" customWidth="1"/>
    <col min="18" max="18" width="3.28515625" style="1" customWidth="1"/>
    <col min="19" max="19" width="6.85546875" style="1" customWidth="1"/>
    <col min="20" max="20" width="5.42578125" style="1" customWidth="1"/>
    <col min="21" max="21" width="5.28515625" style="1" customWidth="1"/>
    <col min="22" max="22" width="7.7109375" style="253" customWidth="1"/>
    <col min="23" max="23" width="0" style="253" hidden="1" customWidth="1"/>
    <col min="24" max="25" width="13.140625" style="253" customWidth="1"/>
    <col min="26" max="26" width="12.85546875" style="253" customWidth="1"/>
    <col min="27" max="27" width="0" style="1" hidden="1" customWidth="1"/>
    <col min="28" max="28" width="1.140625" style="1" customWidth="1"/>
    <col min="29" max="256" width="9.140625" style="1" customWidth="1"/>
    <col min="257" max="16384" width="9.140625" style="1"/>
  </cols>
  <sheetData>
    <row r="1" spans="1:28" ht="12.75" customHeight="1" x14ac:dyDescent="0.2">
      <c r="A1" s="77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256"/>
      <c r="W1" s="256"/>
      <c r="X1" s="256"/>
      <c r="Y1" s="257"/>
      <c r="Z1" s="258"/>
      <c r="AA1" s="3"/>
      <c r="AB1" s="2"/>
    </row>
    <row r="2" spans="1:28" ht="12.75" customHeight="1" x14ac:dyDescent="0.25">
      <c r="A2" s="77"/>
      <c r="B2" s="76"/>
      <c r="C2" s="76"/>
      <c r="D2" s="76"/>
      <c r="E2" s="76"/>
      <c r="F2" s="76"/>
      <c r="G2" s="76"/>
      <c r="H2" s="76"/>
      <c r="I2" s="76"/>
      <c r="J2" s="76"/>
      <c r="K2" s="2"/>
      <c r="L2" s="76"/>
      <c r="M2" s="76"/>
      <c r="N2" s="76"/>
      <c r="O2" s="76"/>
      <c r="P2" s="76"/>
      <c r="Q2" s="76"/>
      <c r="R2" s="76"/>
      <c r="S2" s="76"/>
      <c r="T2" s="76"/>
      <c r="U2" s="76"/>
      <c r="V2" s="258"/>
      <c r="W2" s="256"/>
      <c r="X2" s="259" t="s">
        <v>789</v>
      </c>
      <c r="Y2" s="257"/>
      <c r="Z2" s="258"/>
      <c r="AA2" s="3"/>
      <c r="AB2" s="2"/>
    </row>
    <row r="3" spans="1:28" ht="12.75" customHeight="1" x14ac:dyDescent="0.25">
      <c r="A3" s="77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258"/>
      <c r="W3" s="256"/>
      <c r="X3" s="259" t="s">
        <v>183</v>
      </c>
      <c r="Y3" s="257"/>
      <c r="Z3" s="258"/>
      <c r="AA3" s="3"/>
      <c r="AB3" s="2"/>
    </row>
    <row r="4" spans="1:28" ht="12.75" customHeight="1" x14ac:dyDescent="0.25">
      <c r="A4" s="77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258"/>
      <c r="W4" s="256"/>
      <c r="X4" s="259" t="s">
        <v>182</v>
      </c>
      <c r="Y4" s="257"/>
      <c r="Z4" s="260"/>
      <c r="AA4" s="3"/>
      <c r="AB4" s="2"/>
    </row>
    <row r="5" spans="1:28" ht="12.75" customHeight="1" x14ac:dyDescent="0.25">
      <c r="A5" s="77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4"/>
      <c r="O5" s="4"/>
      <c r="P5" s="2"/>
      <c r="Q5" s="79"/>
      <c r="R5" s="81"/>
      <c r="S5" s="79"/>
      <c r="T5" s="79"/>
      <c r="U5" s="79"/>
      <c r="V5" s="258"/>
      <c r="W5" s="261"/>
      <c r="X5" s="259" t="s">
        <v>493</v>
      </c>
      <c r="Y5" s="262"/>
      <c r="Z5" s="263"/>
      <c r="AA5" s="3"/>
      <c r="AB5" s="2"/>
    </row>
    <row r="6" spans="1:28" ht="11.25" customHeight="1" x14ac:dyDescent="0.25">
      <c r="A6" s="77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258"/>
      <c r="W6" s="256"/>
      <c r="X6" s="259" t="s">
        <v>617</v>
      </c>
      <c r="Y6" s="257"/>
      <c r="Z6" s="258"/>
      <c r="AA6" s="3"/>
      <c r="AB6" s="2"/>
    </row>
    <row r="7" spans="1:28" ht="12.75" hidden="1" customHeight="1" x14ac:dyDescent="0.2">
      <c r="A7" s="77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256"/>
      <c r="W7" s="256"/>
      <c r="X7" s="256"/>
      <c r="Y7" s="257"/>
      <c r="Z7" s="260"/>
      <c r="AA7" s="3"/>
      <c r="AB7" s="2"/>
    </row>
    <row r="8" spans="1:28" ht="6" customHeight="1" x14ac:dyDescent="0.2">
      <c r="A8" s="70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577"/>
      <c r="N8" s="577"/>
      <c r="O8" s="577"/>
      <c r="P8" s="577"/>
      <c r="Q8" s="577"/>
      <c r="R8" s="577"/>
      <c r="S8" s="577"/>
      <c r="T8" s="577"/>
      <c r="U8" s="577"/>
      <c r="V8" s="578"/>
      <c r="W8" s="578"/>
      <c r="X8" s="578"/>
      <c r="Y8" s="578"/>
      <c r="Z8" s="264"/>
      <c r="AA8" s="3"/>
      <c r="AB8" s="2"/>
    </row>
    <row r="9" spans="1:28" ht="6.75" hidden="1" customHeight="1" x14ac:dyDescent="0.25">
      <c r="A9" s="78"/>
      <c r="B9" s="580"/>
      <c r="C9" s="580"/>
      <c r="D9" s="580"/>
      <c r="E9" s="580"/>
      <c r="F9" s="580"/>
      <c r="G9" s="580"/>
      <c r="H9" s="580"/>
      <c r="I9" s="580"/>
      <c r="J9" s="580"/>
      <c r="K9" s="580"/>
      <c r="L9" s="580"/>
      <c r="M9" s="1051"/>
      <c r="N9" s="1051"/>
      <c r="O9" s="1051"/>
      <c r="P9" s="1051"/>
      <c r="Q9" s="1051"/>
      <c r="R9" s="1051"/>
      <c r="S9" s="1051"/>
      <c r="T9" s="1051"/>
      <c r="U9" s="1051"/>
      <c r="V9" s="1051"/>
      <c r="W9" s="1051"/>
      <c r="X9" s="1051"/>
      <c r="Y9" s="1051"/>
      <c r="Z9" s="1051"/>
      <c r="AA9" s="3"/>
      <c r="AB9" s="2"/>
    </row>
    <row r="10" spans="1:28" ht="40.5" customHeight="1" x14ac:dyDescent="0.25">
      <c r="A10" s="78"/>
      <c r="B10" s="580"/>
      <c r="C10" s="580"/>
      <c r="D10" s="580"/>
      <c r="E10" s="580"/>
      <c r="F10" s="580"/>
      <c r="G10" s="580"/>
      <c r="H10" s="580"/>
      <c r="I10" s="580"/>
      <c r="J10" s="580"/>
      <c r="K10" s="580"/>
      <c r="L10" s="580"/>
      <c r="M10" s="1052" t="s">
        <v>659</v>
      </c>
      <c r="N10" s="1052"/>
      <c r="O10" s="1052"/>
      <c r="P10" s="1052"/>
      <c r="Q10" s="1052"/>
      <c r="R10" s="1052"/>
      <c r="S10" s="1052"/>
      <c r="T10" s="1052"/>
      <c r="U10" s="1052"/>
      <c r="V10" s="1052"/>
      <c r="W10" s="1052"/>
      <c r="X10" s="1052"/>
      <c r="Y10" s="1052"/>
      <c r="Z10" s="1052"/>
      <c r="AA10" s="3"/>
      <c r="AB10" s="2"/>
    </row>
    <row r="11" spans="1:28" ht="12.75" customHeight="1" x14ac:dyDescent="0.2">
      <c r="A11" s="581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1052" t="s">
        <v>660</v>
      </c>
      <c r="N11" s="1052"/>
      <c r="O11" s="1052"/>
      <c r="P11" s="1052"/>
      <c r="Q11" s="1052"/>
      <c r="R11" s="1052"/>
      <c r="S11" s="1052"/>
      <c r="T11" s="1052"/>
      <c r="U11" s="1052"/>
      <c r="V11" s="1052"/>
      <c r="W11" s="1052"/>
      <c r="X11" s="1052"/>
      <c r="Y11" s="1052"/>
      <c r="Z11" s="1052"/>
      <c r="AA11" s="3"/>
      <c r="AB11" s="2"/>
    </row>
    <row r="12" spans="1:28" ht="12.75" customHeight="1" x14ac:dyDescent="0.2">
      <c r="A12" s="581"/>
      <c r="B12" s="582"/>
      <c r="C12" s="582"/>
      <c r="D12" s="582"/>
      <c r="E12" s="582"/>
      <c r="F12" s="582"/>
      <c r="G12" s="582"/>
      <c r="H12" s="582"/>
      <c r="I12" s="582"/>
      <c r="J12" s="582"/>
      <c r="K12" s="582"/>
      <c r="L12" s="583"/>
      <c r="M12" s="1052" t="s">
        <v>658</v>
      </c>
      <c r="N12" s="1052"/>
      <c r="O12" s="1052"/>
      <c r="P12" s="1052"/>
      <c r="Q12" s="1052"/>
      <c r="R12" s="1052"/>
      <c r="S12" s="1052"/>
      <c r="T12" s="1052"/>
      <c r="U12" s="1052"/>
      <c r="V12" s="1052"/>
      <c r="W12" s="1052"/>
      <c r="X12" s="1052"/>
      <c r="Y12" s="1052"/>
      <c r="Z12" s="1052"/>
      <c r="AA12" s="3"/>
      <c r="AB12" s="2"/>
    </row>
    <row r="13" spans="1:28" ht="12.75" customHeight="1" x14ac:dyDescent="0.2">
      <c r="A13" s="217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8"/>
      <c r="M13" s="584"/>
      <c r="N13" s="584"/>
      <c r="O13" s="584"/>
      <c r="P13" s="584"/>
      <c r="Q13" s="584"/>
      <c r="R13" s="584"/>
      <c r="S13" s="584"/>
      <c r="T13" s="584"/>
      <c r="U13" s="584"/>
      <c r="V13" s="585"/>
      <c r="W13" s="585"/>
      <c r="X13" s="585"/>
      <c r="Y13" s="586"/>
      <c r="Z13" s="579"/>
      <c r="AA13" s="3"/>
      <c r="AB13" s="2"/>
    </row>
    <row r="14" spans="1:28" ht="12.75" customHeight="1" thickBot="1" x14ac:dyDescent="0.25">
      <c r="A14" s="70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265"/>
      <c r="W14" s="265"/>
      <c r="X14" s="265"/>
      <c r="Y14" s="266"/>
      <c r="Z14" s="267" t="s">
        <v>649</v>
      </c>
      <c r="AA14" s="3"/>
      <c r="AB14" s="2"/>
    </row>
    <row r="15" spans="1:28" ht="42" customHeight="1" thickBot="1" x14ac:dyDescent="0.25">
      <c r="A15" s="7"/>
      <c r="B15" s="66"/>
      <c r="C15" s="66"/>
      <c r="D15" s="66"/>
      <c r="E15" s="66"/>
      <c r="F15" s="66"/>
      <c r="G15" s="66"/>
      <c r="H15" s="66"/>
      <c r="I15" s="66"/>
      <c r="J15" s="66"/>
      <c r="K15" s="64"/>
      <c r="L15" s="64"/>
      <c r="M15" s="166" t="s">
        <v>179</v>
      </c>
      <c r="N15" s="62" t="s">
        <v>178</v>
      </c>
      <c r="O15" s="63" t="s">
        <v>175</v>
      </c>
      <c r="P15" s="1003" t="s">
        <v>174</v>
      </c>
      <c r="Q15" s="1003"/>
      <c r="R15" s="1003"/>
      <c r="S15" s="1003"/>
      <c r="T15" s="62" t="s">
        <v>177</v>
      </c>
      <c r="U15" s="61" t="s">
        <v>176</v>
      </c>
      <c r="V15" s="268" t="s">
        <v>173</v>
      </c>
      <c r="W15" s="269" t="s">
        <v>172</v>
      </c>
      <c r="X15" s="269" t="s">
        <v>576</v>
      </c>
      <c r="Y15" s="270" t="s">
        <v>611</v>
      </c>
      <c r="Z15" s="271" t="s">
        <v>628</v>
      </c>
      <c r="AA15" s="58"/>
      <c r="AB15" s="3"/>
    </row>
    <row r="16" spans="1:28" ht="16.5" customHeight="1" thickBot="1" x14ac:dyDescent="0.25">
      <c r="A16" s="170"/>
      <c r="B16" s="218"/>
      <c r="C16" s="218"/>
      <c r="D16" s="218"/>
      <c r="E16" s="218"/>
      <c r="F16" s="218"/>
      <c r="G16" s="218"/>
      <c r="H16" s="218"/>
      <c r="I16" s="218"/>
      <c r="J16" s="218"/>
      <c r="K16" s="219"/>
      <c r="L16" s="219"/>
      <c r="M16" s="220">
        <v>1</v>
      </c>
      <c r="N16" s="221">
        <v>2</v>
      </c>
      <c r="O16" s="222">
        <v>5</v>
      </c>
      <c r="P16" s="1056">
        <v>2</v>
      </c>
      <c r="Q16" s="1056"/>
      <c r="R16" s="1056"/>
      <c r="S16" s="1056"/>
      <c r="T16" s="221">
        <v>3</v>
      </c>
      <c r="U16" s="220">
        <v>4</v>
      </c>
      <c r="V16" s="254">
        <v>5</v>
      </c>
      <c r="W16" s="255">
        <v>7</v>
      </c>
      <c r="X16" s="255">
        <v>6</v>
      </c>
      <c r="Y16" s="255">
        <v>7</v>
      </c>
      <c r="Z16" s="255">
        <v>8</v>
      </c>
      <c r="AA16" s="49"/>
      <c r="AB16" s="3"/>
    </row>
    <row r="17" spans="1:28" ht="15" customHeight="1" x14ac:dyDescent="0.2">
      <c r="A17" s="21"/>
      <c r="B17" s="275"/>
      <c r="C17" s="276"/>
      <c r="D17" s="1057" t="s">
        <v>135</v>
      </c>
      <c r="E17" s="1058"/>
      <c r="F17" s="1058"/>
      <c r="G17" s="1058"/>
      <c r="H17" s="1058"/>
      <c r="I17" s="1058"/>
      <c r="J17" s="1058"/>
      <c r="K17" s="1058"/>
      <c r="L17" s="1058"/>
      <c r="M17" s="1058"/>
      <c r="N17" s="1058"/>
      <c r="O17" s="175" t="s">
        <v>134</v>
      </c>
      <c r="P17" s="641" t="s">
        <v>131</v>
      </c>
      <c r="Q17" s="538" t="s">
        <v>6</v>
      </c>
      <c r="R17" s="642" t="s">
        <v>5</v>
      </c>
      <c r="S17" s="560" t="s">
        <v>4</v>
      </c>
      <c r="T17" s="641" t="s">
        <v>1</v>
      </c>
      <c r="U17" s="641" t="s">
        <v>1</v>
      </c>
      <c r="V17" s="595" t="s">
        <v>1</v>
      </c>
      <c r="W17" s="344"/>
      <c r="X17" s="656">
        <f>X18+X21+X25+X30+X34+X32</f>
        <v>125.4</v>
      </c>
      <c r="Y17" s="656">
        <f>Y18+Y21+Y25+Y30+Y34</f>
        <v>68.8</v>
      </c>
      <c r="Z17" s="649">
        <f>Z18+Z21+Z25+Z30+Z34</f>
        <v>68.8</v>
      </c>
      <c r="AA17" s="8"/>
      <c r="AB17" s="3"/>
    </row>
    <row r="18" spans="1:28" ht="115.5" customHeight="1" x14ac:dyDescent="0.2">
      <c r="A18" s="21"/>
      <c r="B18" s="229"/>
      <c r="C18" s="278"/>
      <c r="D18" s="227"/>
      <c r="E18" s="228"/>
      <c r="F18" s="277"/>
      <c r="G18" s="1045" t="s">
        <v>133</v>
      </c>
      <c r="H18" s="1045"/>
      <c r="I18" s="1045"/>
      <c r="J18" s="1045"/>
      <c r="K18" s="1045"/>
      <c r="L18" s="1045"/>
      <c r="M18" s="1045"/>
      <c r="N18" s="1045"/>
      <c r="O18" s="558" t="s">
        <v>132</v>
      </c>
      <c r="P18" s="41">
        <v>75</v>
      </c>
      <c r="Q18" s="115" t="s">
        <v>6</v>
      </c>
      <c r="R18" s="114" t="s">
        <v>5</v>
      </c>
      <c r="S18" s="116" t="s">
        <v>130</v>
      </c>
      <c r="T18" s="41" t="s">
        <v>1</v>
      </c>
      <c r="U18" s="41" t="s">
        <v>1</v>
      </c>
      <c r="V18" s="350" t="s">
        <v>1</v>
      </c>
      <c r="W18" s="589"/>
      <c r="X18" s="351">
        <f t="shared" ref="X18:Z19" si="0">X19</f>
        <v>23.5</v>
      </c>
      <c r="Y18" s="351">
        <f t="shared" si="0"/>
        <v>23.5</v>
      </c>
      <c r="Z18" s="352">
        <f t="shared" si="0"/>
        <v>23.5</v>
      </c>
      <c r="AA18" s="8"/>
      <c r="AB18" s="3"/>
    </row>
    <row r="19" spans="1:28" ht="15" customHeight="1" x14ac:dyDescent="0.2">
      <c r="A19" s="21"/>
      <c r="B19" s="1037" t="s">
        <v>136</v>
      </c>
      <c r="C19" s="1037"/>
      <c r="D19" s="1037"/>
      <c r="E19" s="1037"/>
      <c r="F19" s="1037"/>
      <c r="G19" s="1037"/>
      <c r="H19" s="1037"/>
      <c r="I19" s="1037"/>
      <c r="J19" s="1037"/>
      <c r="K19" s="1037"/>
      <c r="L19" s="1037"/>
      <c r="M19" s="1037"/>
      <c r="N19" s="1037"/>
      <c r="O19" s="175" t="s">
        <v>132</v>
      </c>
      <c r="P19" s="27">
        <v>75</v>
      </c>
      <c r="Q19" s="25" t="s">
        <v>6</v>
      </c>
      <c r="R19" s="24" t="s">
        <v>5</v>
      </c>
      <c r="S19" s="23">
        <v>59302</v>
      </c>
      <c r="T19" s="27">
        <v>3</v>
      </c>
      <c r="U19" s="27">
        <v>4</v>
      </c>
      <c r="V19" s="343" t="s">
        <v>1</v>
      </c>
      <c r="W19" s="344"/>
      <c r="X19" s="345">
        <f t="shared" si="0"/>
        <v>23.5</v>
      </c>
      <c r="Y19" s="345">
        <f t="shared" si="0"/>
        <v>23.5</v>
      </c>
      <c r="Z19" s="346">
        <f t="shared" si="0"/>
        <v>23.5</v>
      </c>
      <c r="AA19" s="8"/>
      <c r="AB19" s="3"/>
    </row>
    <row r="20" spans="1:28" ht="29.25" customHeight="1" x14ac:dyDescent="0.2">
      <c r="A20" s="21"/>
      <c r="B20" s="1039" t="s">
        <v>57</v>
      </c>
      <c r="C20" s="1039"/>
      <c r="D20" s="1039"/>
      <c r="E20" s="1039"/>
      <c r="F20" s="1039"/>
      <c r="G20" s="1039"/>
      <c r="H20" s="1039"/>
      <c r="I20" s="1039"/>
      <c r="J20" s="1039"/>
      <c r="K20" s="1039"/>
      <c r="L20" s="1039"/>
      <c r="M20" s="1039"/>
      <c r="N20" s="1039"/>
      <c r="O20" s="175" t="s">
        <v>132</v>
      </c>
      <c r="P20" s="14">
        <v>75</v>
      </c>
      <c r="Q20" s="11" t="s">
        <v>6</v>
      </c>
      <c r="R20" s="10" t="s">
        <v>5</v>
      </c>
      <c r="S20" s="9">
        <v>59302</v>
      </c>
      <c r="T20" s="14">
        <v>3</v>
      </c>
      <c r="U20" s="14">
        <v>4</v>
      </c>
      <c r="V20" s="347" t="s">
        <v>52</v>
      </c>
      <c r="W20" s="344"/>
      <c r="X20" s="348">
        <v>23.5</v>
      </c>
      <c r="Y20" s="348">
        <v>23.5</v>
      </c>
      <c r="Z20" s="349">
        <v>23.5</v>
      </c>
      <c r="AA20" s="8"/>
      <c r="AB20" s="3"/>
    </row>
    <row r="21" spans="1:28" ht="15" customHeight="1" x14ac:dyDescent="0.2">
      <c r="A21" s="21"/>
      <c r="B21" s="229"/>
      <c r="C21" s="278"/>
      <c r="D21" s="227"/>
      <c r="E21" s="228"/>
      <c r="F21" s="277"/>
      <c r="G21" s="1045" t="s">
        <v>159</v>
      </c>
      <c r="H21" s="1045"/>
      <c r="I21" s="1045"/>
      <c r="J21" s="1045"/>
      <c r="K21" s="1045"/>
      <c r="L21" s="1045"/>
      <c r="M21" s="1045"/>
      <c r="N21" s="1045"/>
      <c r="O21" s="175" t="s">
        <v>158</v>
      </c>
      <c r="P21" s="41" t="s">
        <v>131</v>
      </c>
      <c r="Q21" s="115" t="s">
        <v>6</v>
      </c>
      <c r="R21" s="114" t="s">
        <v>5</v>
      </c>
      <c r="S21" s="116" t="s">
        <v>157</v>
      </c>
      <c r="T21" s="41" t="s">
        <v>1</v>
      </c>
      <c r="U21" s="41" t="s">
        <v>1</v>
      </c>
      <c r="V21" s="350" t="s">
        <v>1</v>
      </c>
      <c r="W21" s="344"/>
      <c r="X21" s="351">
        <f t="shared" ref="X21:Z21" si="1">X22</f>
        <v>6.5</v>
      </c>
      <c r="Y21" s="351">
        <f t="shared" si="1"/>
        <v>5.3</v>
      </c>
      <c r="Z21" s="352">
        <f t="shared" si="1"/>
        <v>5.3</v>
      </c>
      <c r="AA21" s="8"/>
      <c r="AB21" s="3"/>
    </row>
    <row r="22" spans="1:28" ht="15" customHeight="1" x14ac:dyDescent="0.2">
      <c r="A22" s="21"/>
      <c r="B22" s="1037" t="s">
        <v>160</v>
      </c>
      <c r="C22" s="1037"/>
      <c r="D22" s="1037"/>
      <c r="E22" s="1037"/>
      <c r="F22" s="1037"/>
      <c r="G22" s="1037"/>
      <c r="H22" s="1037"/>
      <c r="I22" s="1037"/>
      <c r="J22" s="1037"/>
      <c r="K22" s="1037"/>
      <c r="L22" s="1037"/>
      <c r="M22" s="1037"/>
      <c r="N22" s="1037"/>
      <c r="O22" s="175" t="s">
        <v>158</v>
      </c>
      <c r="P22" s="27" t="s">
        <v>131</v>
      </c>
      <c r="Q22" s="25" t="s">
        <v>6</v>
      </c>
      <c r="R22" s="24" t="s">
        <v>5</v>
      </c>
      <c r="S22" s="23" t="s">
        <v>157</v>
      </c>
      <c r="T22" s="27">
        <v>1</v>
      </c>
      <c r="U22" s="27">
        <v>13</v>
      </c>
      <c r="V22" s="343" t="s">
        <v>1</v>
      </c>
      <c r="W22" s="344"/>
      <c r="X22" s="345">
        <f>X23+X24</f>
        <v>6.5</v>
      </c>
      <c r="Y22" s="345">
        <f>Y23+Y24</f>
        <v>5.3</v>
      </c>
      <c r="Z22" s="346">
        <f>Z23+Z24</f>
        <v>5.3</v>
      </c>
      <c r="AA22" s="8"/>
      <c r="AB22" s="3"/>
    </row>
    <row r="23" spans="1:28" ht="15" customHeight="1" x14ac:dyDescent="0.2">
      <c r="A23" s="21"/>
      <c r="B23" s="1039" t="s">
        <v>153</v>
      </c>
      <c r="C23" s="1039"/>
      <c r="D23" s="1039"/>
      <c r="E23" s="1039"/>
      <c r="F23" s="1039"/>
      <c r="G23" s="1039"/>
      <c r="H23" s="1039"/>
      <c r="I23" s="1039"/>
      <c r="J23" s="1039"/>
      <c r="K23" s="1039"/>
      <c r="L23" s="1039"/>
      <c r="M23" s="1039"/>
      <c r="N23" s="1039"/>
      <c r="O23" s="175" t="s">
        <v>158</v>
      </c>
      <c r="P23" s="14" t="s">
        <v>131</v>
      </c>
      <c r="Q23" s="11" t="s">
        <v>6</v>
      </c>
      <c r="R23" s="10" t="s">
        <v>5</v>
      </c>
      <c r="S23" s="9" t="s">
        <v>157</v>
      </c>
      <c r="T23" s="14">
        <v>1</v>
      </c>
      <c r="U23" s="14">
        <v>13</v>
      </c>
      <c r="V23" s="347" t="s">
        <v>150</v>
      </c>
      <c r="W23" s="344"/>
      <c r="X23" s="348">
        <v>6.5</v>
      </c>
      <c r="Y23" s="348">
        <v>5.3</v>
      </c>
      <c r="Z23" s="349">
        <v>5.3</v>
      </c>
      <c r="AA23" s="8"/>
      <c r="AB23" s="3"/>
    </row>
    <row r="24" spans="1:28" ht="15" customHeight="1" x14ac:dyDescent="0.2">
      <c r="A24" s="21"/>
      <c r="B24" s="229"/>
      <c r="C24" s="587"/>
      <c r="D24" s="588"/>
      <c r="E24" s="588"/>
      <c r="F24" s="587"/>
      <c r="G24" s="229"/>
      <c r="H24" s="229"/>
      <c r="I24" s="229"/>
      <c r="J24" s="229"/>
      <c r="K24" s="229"/>
      <c r="L24" s="229"/>
      <c r="M24" s="152" t="s">
        <v>153</v>
      </c>
      <c r="N24" s="229"/>
      <c r="O24" s="175"/>
      <c r="P24" s="574">
        <v>75</v>
      </c>
      <c r="Q24" s="11">
        <v>0</v>
      </c>
      <c r="R24" s="575">
        <v>0</v>
      </c>
      <c r="S24" s="536">
        <v>90009</v>
      </c>
      <c r="T24" s="574">
        <v>1</v>
      </c>
      <c r="U24" s="574">
        <v>13</v>
      </c>
      <c r="V24" s="685">
        <v>850</v>
      </c>
      <c r="W24" s="344"/>
      <c r="X24" s="348"/>
      <c r="Y24" s="348"/>
      <c r="Z24" s="349"/>
      <c r="AA24" s="8"/>
      <c r="AB24" s="3"/>
    </row>
    <row r="25" spans="1:28" ht="15" customHeight="1" x14ac:dyDescent="0.2">
      <c r="A25" s="21"/>
      <c r="B25" s="229"/>
      <c r="C25" s="278"/>
      <c r="D25" s="227"/>
      <c r="E25" s="228"/>
      <c r="F25" s="277"/>
      <c r="G25" s="1045" t="s">
        <v>156</v>
      </c>
      <c r="H25" s="1045"/>
      <c r="I25" s="1045"/>
      <c r="J25" s="1045"/>
      <c r="K25" s="1045"/>
      <c r="L25" s="1045"/>
      <c r="M25" s="1045"/>
      <c r="N25" s="1045"/>
      <c r="O25" s="175" t="s">
        <v>152</v>
      </c>
      <c r="P25" s="41" t="s">
        <v>131</v>
      </c>
      <c r="Q25" s="115" t="s">
        <v>6</v>
      </c>
      <c r="R25" s="114" t="s">
        <v>5</v>
      </c>
      <c r="S25" s="116" t="s">
        <v>151</v>
      </c>
      <c r="T25" s="41" t="s">
        <v>1</v>
      </c>
      <c r="U25" s="41" t="s">
        <v>1</v>
      </c>
      <c r="V25" s="350" t="s">
        <v>1</v>
      </c>
      <c r="W25" s="589"/>
      <c r="X25" s="351">
        <f>X26</f>
        <v>40</v>
      </c>
      <c r="Y25" s="351">
        <f>Y26</f>
        <v>40</v>
      </c>
      <c r="Z25" s="352">
        <f>Z26</f>
        <v>40</v>
      </c>
      <c r="AA25" s="8"/>
      <c r="AB25" s="3"/>
    </row>
    <row r="26" spans="1:28" ht="15" customHeight="1" x14ac:dyDescent="0.2">
      <c r="A26" s="21"/>
      <c r="B26" s="1037" t="s">
        <v>160</v>
      </c>
      <c r="C26" s="1037"/>
      <c r="D26" s="1037"/>
      <c r="E26" s="1037"/>
      <c r="F26" s="1037"/>
      <c r="G26" s="1037"/>
      <c r="H26" s="1037"/>
      <c r="I26" s="1037"/>
      <c r="J26" s="1037"/>
      <c r="K26" s="1037"/>
      <c r="L26" s="1037"/>
      <c r="M26" s="1037"/>
      <c r="N26" s="1037"/>
      <c r="O26" s="175" t="s">
        <v>152</v>
      </c>
      <c r="P26" s="27" t="s">
        <v>131</v>
      </c>
      <c r="Q26" s="25" t="s">
        <v>6</v>
      </c>
      <c r="R26" s="24" t="s">
        <v>5</v>
      </c>
      <c r="S26" s="23" t="s">
        <v>151</v>
      </c>
      <c r="T26" s="27">
        <v>1</v>
      </c>
      <c r="U26" s="27">
        <v>13</v>
      </c>
      <c r="V26" s="343" t="s">
        <v>1</v>
      </c>
      <c r="W26" s="344"/>
      <c r="X26" s="345">
        <f>X27+X28+X29</f>
        <v>40</v>
      </c>
      <c r="Y26" s="345">
        <f>Y27+Y28+Y29</f>
        <v>40</v>
      </c>
      <c r="Z26" s="346">
        <f>Z27+Z28+Z29</f>
        <v>40</v>
      </c>
      <c r="AA26" s="8"/>
      <c r="AB26" s="3"/>
    </row>
    <row r="27" spans="1:28" ht="29.25" customHeight="1" x14ac:dyDescent="0.2">
      <c r="A27" s="21"/>
      <c r="B27" s="1037" t="s">
        <v>57</v>
      </c>
      <c r="C27" s="1037"/>
      <c r="D27" s="1037"/>
      <c r="E27" s="1037"/>
      <c r="F27" s="1037"/>
      <c r="G27" s="1037"/>
      <c r="H27" s="1037"/>
      <c r="I27" s="1037"/>
      <c r="J27" s="1037"/>
      <c r="K27" s="1037"/>
      <c r="L27" s="1037"/>
      <c r="M27" s="1037"/>
      <c r="N27" s="1037"/>
      <c r="O27" s="175" t="s">
        <v>152</v>
      </c>
      <c r="P27" s="27" t="s">
        <v>131</v>
      </c>
      <c r="Q27" s="25" t="s">
        <v>6</v>
      </c>
      <c r="R27" s="24" t="s">
        <v>5</v>
      </c>
      <c r="S27" s="23" t="s">
        <v>151</v>
      </c>
      <c r="T27" s="27">
        <v>1</v>
      </c>
      <c r="U27" s="27">
        <v>13</v>
      </c>
      <c r="V27" s="343" t="s">
        <v>52</v>
      </c>
      <c r="W27" s="344"/>
      <c r="X27" s="353">
        <v>40</v>
      </c>
      <c r="Y27" s="353">
        <v>40</v>
      </c>
      <c r="Z27" s="354">
        <v>40</v>
      </c>
      <c r="AA27" s="8"/>
      <c r="AB27" s="3"/>
    </row>
    <row r="28" spans="1:28" ht="15" customHeight="1" x14ac:dyDescent="0.2">
      <c r="A28" s="21"/>
      <c r="B28" s="1037" t="s">
        <v>155</v>
      </c>
      <c r="C28" s="1037"/>
      <c r="D28" s="1037"/>
      <c r="E28" s="1037"/>
      <c r="F28" s="1037"/>
      <c r="G28" s="1037"/>
      <c r="H28" s="1037"/>
      <c r="I28" s="1037"/>
      <c r="J28" s="1037"/>
      <c r="K28" s="1037"/>
      <c r="L28" s="1037"/>
      <c r="M28" s="1037"/>
      <c r="N28" s="1037"/>
      <c r="O28" s="175" t="s">
        <v>152</v>
      </c>
      <c r="P28" s="27" t="s">
        <v>131</v>
      </c>
      <c r="Q28" s="25" t="s">
        <v>6</v>
      </c>
      <c r="R28" s="24" t="s">
        <v>5</v>
      </c>
      <c r="S28" s="23">
        <v>90009</v>
      </c>
      <c r="T28" s="27">
        <v>1</v>
      </c>
      <c r="U28" s="27">
        <v>13</v>
      </c>
      <c r="V28" s="343" t="s">
        <v>154</v>
      </c>
      <c r="W28" s="344"/>
      <c r="X28" s="353"/>
      <c r="Y28" s="353"/>
      <c r="Z28" s="354"/>
      <c r="AA28" s="8"/>
      <c r="AB28" s="3"/>
    </row>
    <row r="29" spans="1:28" ht="15" customHeight="1" x14ac:dyDescent="0.2">
      <c r="A29" s="21"/>
      <c r="B29" s="1039" t="s">
        <v>153</v>
      </c>
      <c r="C29" s="1039"/>
      <c r="D29" s="1039"/>
      <c r="E29" s="1039"/>
      <c r="F29" s="1039"/>
      <c r="G29" s="1039"/>
      <c r="H29" s="1039"/>
      <c r="I29" s="1039"/>
      <c r="J29" s="1039"/>
      <c r="K29" s="1039"/>
      <c r="L29" s="1039"/>
      <c r="M29" s="1039"/>
      <c r="N29" s="1039"/>
      <c r="O29" s="175" t="s">
        <v>152</v>
      </c>
      <c r="P29" s="14" t="s">
        <v>131</v>
      </c>
      <c r="Q29" s="11" t="s">
        <v>6</v>
      </c>
      <c r="R29" s="10" t="s">
        <v>5</v>
      </c>
      <c r="S29" s="9">
        <v>90009</v>
      </c>
      <c r="T29" s="14">
        <v>1</v>
      </c>
      <c r="U29" s="14">
        <v>13</v>
      </c>
      <c r="V29" s="347" t="s">
        <v>150</v>
      </c>
      <c r="W29" s="344"/>
      <c r="X29" s="348"/>
      <c r="Y29" s="348"/>
      <c r="Z29" s="349"/>
      <c r="AA29" s="8"/>
      <c r="AB29" s="3"/>
    </row>
    <row r="30" spans="1:28" ht="30.75" customHeight="1" x14ac:dyDescent="0.2">
      <c r="A30" s="21"/>
      <c r="B30" s="230"/>
      <c r="C30" s="590"/>
      <c r="D30" s="230"/>
      <c r="E30" s="229"/>
      <c r="F30" s="229"/>
      <c r="G30" s="229"/>
      <c r="H30" s="229"/>
      <c r="I30" s="229"/>
      <c r="J30" s="229"/>
      <c r="K30" s="229"/>
      <c r="L30" s="229"/>
      <c r="M30" s="576" t="s">
        <v>504</v>
      </c>
      <c r="N30" s="576"/>
      <c r="O30" s="175"/>
      <c r="P30" s="574">
        <v>75</v>
      </c>
      <c r="Q30" s="11">
        <v>0</v>
      </c>
      <c r="R30" s="575">
        <v>0</v>
      </c>
      <c r="S30" s="9">
        <v>90003</v>
      </c>
      <c r="T30" s="574"/>
      <c r="U30" s="574"/>
      <c r="V30" s="347"/>
      <c r="W30" s="344"/>
      <c r="X30" s="591">
        <f>X31</f>
        <v>0</v>
      </c>
      <c r="Y30" s="591">
        <f>Y31</f>
        <v>0</v>
      </c>
      <c r="Z30" s="592">
        <f>Z31</f>
        <v>0</v>
      </c>
      <c r="AA30" s="8"/>
      <c r="AB30" s="3"/>
    </row>
    <row r="31" spans="1:28" ht="31.5" customHeight="1" x14ac:dyDescent="0.2">
      <c r="A31" s="21"/>
      <c r="B31" s="230"/>
      <c r="C31" s="590"/>
      <c r="D31" s="230"/>
      <c r="E31" s="229"/>
      <c r="F31" s="229"/>
      <c r="G31" s="229"/>
      <c r="H31" s="229"/>
      <c r="I31" s="229"/>
      <c r="J31" s="229"/>
      <c r="K31" s="229"/>
      <c r="L31" s="229"/>
      <c r="M31" s="576" t="s">
        <v>57</v>
      </c>
      <c r="N31" s="576"/>
      <c r="O31" s="175"/>
      <c r="P31" s="574">
        <v>75</v>
      </c>
      <c r="Q31" s="11">
        <v>0</v>
      </c>
      <c r="R31" s="575">
        <v>0</v>
      </c>
      <c r="S31" s="9">
        <v>90003</v>
      </c>
      <c r="T31" s="574">
        <v>3</v>
      </c>
      <c r="U31" s="574">
        <v>14</v>
      </c>
      <c r="V31" s="685">
        <v>240</v>
      </c>
      <c r="W31" s="344"/>
      <c r="X31" s="348"/>
      <c r="Y31" s="348"/>
      <c r="Z31" s="349"/>
      <c r="AA31" s="8"/>
      <c r="AB31" s="3"/>
    </row>
    <row r="32" spans="1:28" ht="47.25" customHeight="1" x14ac:dyDescent="0.25">
      <c r="A32" s="21"/>
      <c r="B32" s="230"/>
      <c r="C32" s="590"/>
      <c r="D32" s="230"/>
      <c r="E32" s="229"/>
      <c r="F32" s="229"/>
      <c r="G32" s="229"/>
      <c r="H32" s="229"/>
      <c r="I32" s="229"/>
      <c r="J32" s="229"/>
      <c r="K32" s="229"/>
      <c r="L32" s="229"/>
      <c r="M32" s="692" t="s">
        <v>539</v>
      </c>
      <c r="N32" s="674"/>
      <c r="O32" s="175"/>
      <c r="P32" s="657">
        <v>77</v>
      </c>
      <c r="Q32" s="11">
        <v>0</v>
      </c>
      <c r="R32" s="658">
        <v>0</v>
      </c>
      <c r="S32" s="9">
        <v>61002</v>
      </c>
      <c r="T32" s="657"/>
      <c r="U32" s="657"/>
      <c r="V32" s="347"/>
      <c r="W32" s="344"/>
      <c r="X32" s="591">
        <f>X33</f>
        <v>55.4</v>
      </c>
      <c r="Y32" s="591"/>
      <c r="Z32" s="592"/>
      <c r="AA32" s="8"/>
      <c r="AB32" s="3"/>
    </row>
    <row r="33" spans="1:28" ht="24.75" customHeight="1" x14ac:dyDescent="0.2">
      <c r="A33" s="21"/>
      <c r="B33" s="230"/>
      <c r="C33" s="590"/>
      <c r="D33" s="230"/>
      <c r="E33" s="229"/>
      <c r="F33" s="229"/>
      <c r="G33" s="229"/>
      <c r="H33" s="229"/>
      <c r="I33" s="229"/>
      <c r="J33" s="229"/>
      <c r="K33" s="229"/>
      <c r="L33" s="229"/>
      <c r="M33" s="674" t="s">
        <v>420</v>
      </c>
      <c r="N33" s="674"/>
      <c r="O33" s="175"/>
      <c r="P33" s="657">
        <v>77</v>
      </c>
      <c r="Q33" s="11">
        <v>0</v>
      </c>
      <c r="R33" s="658">
        <v>0</v>
      </c>
      <c r="S33" s="9">
        <v>61002</v>
      </c>
      <c r="T33" s="657">
        <v>1</v>
      </c>
      <c r="U33" s="657">
        <v>6</v>
      </c>
      <c r="V33" s="685">
        <v>540</v>
      </c>
      <c r="W33" s="344"/>
      <c r="X33" s="348">
        <v>55.4</v>
      </c>
      <c r="Y33" s="348"/>
      <c r="Z33" s="349"/>
      <c r="AA33" s="8"/>
      <c r="AB33" s="3"/>
    </row>
    <row r="34" spans="1:28" ht="22.5" customHeight="1" x14ac:dyDescent="0.2">
      <c r="A34" s="21"/>
      <c r="B34" s="230"/>
      <c r="C34" s="590"/>
      <c r="D34" s="230"/>
      <c r="E34" s="229"/>
      <c r="F34" s="229"/>
      <c r="G34" s="229"/>
      <c r="H34" s="229"/>
      <c r="I34" s="229"/>
      <c r="J34" s="229"/>
      <c r="K34" s="229"/>
      <c r="L34" s="229"/>
      <c r="M34" s="614" t="s">
        <v>518</v>
      </c>
      <c r="N34" s="614"/>
      <c r="O34" s="175"/>
      <c r="P34" s="612">
        <v>75</v>
      </c>
      <c r="Q34" s="11">
        <v>0</v>
      </c>
      <c r="R34" s="613">
        <v>0</v>
      </c>
      <c r="S34" s="9">
        <v>20001</v>
      </c>
      <c r="T34" s="612"/>
      <c r="U34" s="612"/>
      <c r="V34" s="347"/>
      <c r="W34" s="344"/>
      <c r="X34" s="591">
        <f t="shared" ref="X34:Z36" si="2">X35</f>
        <v>0</v>
      </c>
      <c r="Y34" s="591">
        <f t="shared" si="2"/>
        <v>0</v>
      </c>
      <c r="Z34" s="592">
        <f t="shared" si="2"/>
        <v>0</v>
      </c>
      <c r="AA34" s="8"/>
      <c r="AB34" s="3"/>
    </row>
    <row r="35" spans="1:28" ht="26.25" customHeight="1" x14ac:dyDescent="0.2">
      <c r="A35" s="21"/>
      <c r="B35" s="230"/>
      <c r="C35" s="590"/>
      <c r="D35" s="230"/>
      <c r="E35" s="229"/>
      <c r="F35" s="229"/>
      <c r="G35" s="229"/>
      <c r="H35" s="229"/>
      <c r="I35" s="229"/>
      <c r="J35" s="229"/>
      <c r="K35" s="229"/>
      <c r="L35" s="229"/>
      <c r="M35" s="614" t="s">
        <v>25</v>
      </c>
      <c r="N35" s="614"/>
      <c r="O35" s="175"/>
      <c r="P35" s="612">
        <v>75</v>
      </c>
      <c r="Q35" s="11">
        <v>0</v>
      </c>
      <c r="R35" s="613">
        <v>0</v>
      </c>
      <c r="S35" s="9">
        <v>20001</v>
      </c>
      <c r="T35" s="612"/>
      <c r="U35" s="612"/>
      <c r="V35" s="347"/>
      <c r="W35" s="344"/>
      <c r="X35" s="591">
        <f t="shared" si="2"/>
        <v>0</v>
      </c>
      <c r="Y35" s="591">
        <f t="shared" si="2"/>
        <v>0</v>
      </c>
      <c r="Z35" s="592">
        <f t="shared" si="2"/>
        <v>0</v>
      </c>
      <c r="AA35" s="8"/>
      <c r="AB35" s="3"/>
    </row>
    <row r="36" spans="1:28" ht="19.5" customHeight="1" x14ac:dyDescent="0.2">
      <c r="A36" s="21"/>
      <c r="B36" s="230"/>
      <c r="C36" s="590"/>
      <c r="D36" s="230"/>
      <c r="E36" s="229"/>
      <c r="F36" s="229"/>
      <c r="G36" s="229"/>
      <c r="H36" s="229"/>
      <c r="I36" s="229"/>
      <c r="J36" s="229"/>
      <c r="K36" s="229"/>
      <c r="L36" s="229"/>
      <c r="M36" s="614" t="s">
        <v>28</v>
      </c>
      <c r="N36" s="614"/>
      <c r="O36" s="175"/>
      <c r="P36" s="612">
        <v>75</v>
      </c>
      <c r="Q36" s="11">
        <v>0</v>
      </c>
      <c r="R36" s="613">
        <v>0</v>
      </c>
      <c r="S36" s="9">
        <v>20001</v>
      </c>
      <c r="T36" s="612">
        <v>10</v>
      </c>
      <c r="U36" s="612">
        <v>1</v>
      </c>
      <c r="V36" s="347"/>
      <c r="W36" s="344"/>
      <c r="X36" s="591">
        <f t="shared" si="2"/>
        <v>0</v>
      </c>
      <c r="Y36" s="591">
        <f t="shared" si="2"/>
        <v>0</v>
      </c>
      <c r="Z36" s="592">
        <f t="shared" si="2"/>
        <v>0</v>
      </c>
      <c r="AA36" s="8"/>
      <c r="AB36" s="3"/>
    </row>
    <row r="37" spans="1:28" ht="15" customHeight="1" x14ac:dyDescent="0.2">
      <c r="A37" s="21"/>
      <c r="B37" s="230"/>
      <c r="C37" s="590"/>
      <c r="D37" s="230"/>
      <c r="E37" s="229"/>
      <c r="F37" s="229"/>
      <c r="G37" s="229"/>
      <c r="H37" s="229"/>
      <c r="I37" s="229"/>
      <c r="J37" s="229"/>
      <c r="K37" s="229"/>
      <c r="L37" s="229"/>
      <c r="M37" s="576" t="s">
        <v>24</v>
      </c>
      <c r="N37" s="576"/>
      <c r="O37" s="175"/>
      <c r="P37" s="574">
        <v>75</v>
      </c>
      <c r="Q37" s="11">
        <v>0</v>
      </c>
      <c r="R37" s="575">
        <v>0</v>
      </c>
      <c r="S37" s="9">
        <v>20001</v>
      </c>
      <c r="T37" s="574">
        <v>10</v>
      </c>
      <c r="U37" s="574">
        <v>1</v>
      </c>
      <c r="V37" s="602">
        <v>310</v>
      </c>
      <c r="W37" s="344"/>
      <c r="X37" s="348"/>
      <c r="Y37" s="348"/>
      <c r="Z37" s="349"/>
      <c r="AA37" s="8"/>
      <c r="AB37" s="3"/>
    </row>
    <row r="38" spans="1:28" ht="29.25" customHeight="1" x14ac:dyDescent="0.2">
      <c r="A38" s="21"/>
      <c r="B38" s="230"/>
      <c r="C38" s="231"/>
      <c r="D38" s="1040" t="s">
        <v>532</v>
      </c>
      <c r="E38" s="1041"/>
      <c r="F38" s="1041"/>
      <c r="G38" s="1041"/>
      <c r="H38" s="1041"/>
      <c r="I38" s="1041"/>
      <c r="J38" s="1041"/>
      <c r="K38" s="1041"/>
      <c r="L38" s="1041"/>
      <c r="M38" s="1041"/>
      <c r="N38" s="1041"/>
      <c r="O38" s="558" t="s">
        <v>49</v>
      </c>
      <c r="P38" s="33" t="s">
        <v>33</v>
      </c>
      <c r="Q38" s="118" t="s">
        <v>6</v>
      </c>
      <c r="R38" s="117" t="s">
        <v>5</v>
      </c>
      <c r="S38" s="119" t="s">
        <v>4</v>
      </c>
      <c r="T38" s="33" t="s">
        <v>1</v>
      </c>
      <c r="U38" s="33" t="s">
        <v>1</v>
      </c>
      <c r="V38" s="355" t="s">
        <v>1</v>
      </c>
      <c r="W38" s="589"/>
      <c r="X38" s="356">
        <f>X39+X44</f>
        <v>3534.5</v>
      </c>
      <c r="Y38" s="356">
        <f>Y39+Y44</f>
        <v>3205.5</v>
      </c>
      <c r="Z38" s="357">
        <f>Z39+Z44</f>
        <v>3208</v>
      </c>
      <c r="AA38" s="8"/>
      <c r="AB38" s="3"/>
    </row>
    <row r="39" spans="1:28" ht="15" customHeight="1" x14ac:dyDescent="0.2">
      <c r="A39" s="21"/>
      <c r="B39" s="223"/>
      <c r="C39" s="224"/>
      <c r="D39" s="232"/>
      <c r="E39" s="1054" t="s">
        <v>48</v>
      </c>
      <c r="F39" s="1055"/>
      <c r="G39" s="1055"/>
      <c r="H39" s="1055"/>
      <c r="I39" s="1055"/>
      <c r="J39" s="1055"/>
      <c r="K39" s="1055"/>
      <c r="L39" s="1055"/>
      <c r="M39" s="1055"/>
      <c r="N39" s="1055"/>
      <c r="O39" s="175" t="s">
        <v>47</v>
      </c>
      <c r="P39" s="236" t="s">
        <v>33</v>
      </c>
      <c r="Q39" s="234" t="s">
        <v>42</v>
      </c>
      <c r="R39" s="233" t="s">
        <v>5</v>
      </c>
      <c r="S39" s="235" t="s">
        <v>4</v>
      </c>
      <c r="T39" s="236" t="s">
        <v>1</v>
      </c>
      <c r="U39" s="236" t="s">
        <v>1</v>
      </c>
      <c r="V39" s="358" t="s">
        <v>1</v>
      </c>
      <c r="W39" s="344"/>
      <c r="X39" s="345">
        <f t="shared" ref="X39:Z41" si="3">X40</f>
        <v>0</v>
      </c>
      <c r="Y39" s="345">
        <f t="shared" si="3"/>
        <v>0</v>
      </c>
      <c r="Z39" s="346">
        <f t="shared" si="3"/>
        <v>0</v>
      </c>
      <c r="AA39" s="8"/>
      <c r="AB39" s="3"/>
    </row>
    <row r="40" spans="1:28" ht="15" customHeight="1" x14ac:dyDescent="0.2">
      <c r="A40" s="21"/>
      <c r="B40" s="223"/>
      <c r="C40" s="224"/>
      <c r="D40" s="237"/>
      <c r="E40" s="238"/>
      <c r="F40" s="1042" t="s">
        <v>46</v>
      </c>
      <c r="G40" s="1038"/>
      <c r="H40" s="1038"/>
      <c r="I40" s="1038"/>
      <c r="J40" s="1038"/>
      <c r="K40" s="1038"/>
      <c r="L40" s="1038"/>
      <c r="M40" s="1038"/>
      <c r="N40" s="1038"/>
      <c r="O40" s="175" t="s">
        <v>45</v>
      </c>
      <c r="P40" s="27" t="s">
        <v>33</v>
      </c>
      <c r="Q40" s="25" t="s">
        <v>42</v>
      </c>
      <c r="R40" s="24" t="s">
        <v>9</v>
      </c>
      <c r="S40" s="23" t="s">
        <v>4</v>
      </c>
      <c r="T40" s="27" t="s">
        <v>1</v>
      </c>
      <c r="U40" s="27" t="s">
        <v>1</v>
      </c>
      <c r="V40" s="343" t="s">
        <v>1</v>
      </c>
      <c r="W40" s="344"/>
      <c r="X40" s="345">
        <f t="shared" si="3"/>
        <v>0</v>
      </c>
      <c r="Y40" s="345">
        <f t="shared" si="3"/>
        <v>0</v>
      </c>
      <c r="Z40" s="346">
        <f t="shared" si="3"/>
        <v>0</v>
      </c>
      <c r="AA40" s="8"/>
      <c r="AB40" s="3"/>
    </row>
    <row r="41" spans="1:28" ht="15" customHeight="1" x14ac:dyDescent="0.2">
      <c r="A41" s="21"/>
      <c r="B41" s="225"/>
      <c r="C41" s="226"/>
      <c r="D41" s="239"/>
      <c r="E41" s="240"/>
      <c r="F41" s="277"/>
      <c r="G41" s="1038" t="s">
        <v>44</v>
      </c>
      <c r="H41" s="1038"/>
      <c r="I41" s="1038"/>
      <c r="J41" s="1038"/>
      <c r="K41" s="1038"/>
      <c r="L41" s="1038"/>
      <c r="M41" s="1038"/>
      <c r="N41" s="1038"/>
      <c r="O41" s="175" t="s">
        <v>43</v>
      </c>
      <c r="P41" s="27" t="s">
        <v>33</v>
      </c>
      <c r="Q41" s="25" t="s">
        <v>42</v>
      </c>
      <c r="R41" s="24" t="s">
        <v>9</v>
      </c>
      <c r="S41" s="23" t="s">
        <v>41</v>
      </c>
      <c r="T41" s="27" t="s">
        <v>1</v>
      </c>
      <c r="U41" s="27" t="s">
        <v>1</v>
      </c>
      <c r="V41" s="343" t="s">
        <v>1</v>
      </c>
      <c r="W41" s="344"/>
      <c r="X41" s="345">
        <f t="shared" si="3"/>
        <v>0</v>
      </c>
      <c r="Y41" s="345">
        <f t="shared" si="3"/>
        <v>0</v>
      </c>
      <c r="Z41" s="346">
        <f t="shared" si="3"/>
        <v>0</v>
      </c>
      <c r="AA41" s="8"/>
      <c r="AB41" s="3"/>
    </row>
    <row r="42" spans="1:28" ht="15" customHeight="1" x14ac:dyDescent="0.2">
      <c r="A42" s="21"/>
      <c r="B42" s="1037" t="s">
        <v>50</v>
      </c>
      <c r="C42" s="1037"/>
      <c r="D42" s="1037"/>
      <c r="E42" s="1037"/>
      <c r="F42" s="1037"/>
      <c r="G42" s="1037"/>
      <c r="H42" s="1037"/>
      <c r="I42" s="1037"/>
      <c r="J42" s="1037"/>
      <c r="K42" s="1037"/>
      <c r="L42" s="1037"/>
      <c r="M42" s="1037"/>
      <c r="N42" s="1037"/>
      <c r="O42" s="175" t="s">
        <v>43</v>
      </c>
      <c r="P42" s="27" t="s">
        <v>33</v>
      </c>
      <c r="Q42" s="25" t="s">
        <v>42</v>
      </c>
      <c r="R42" s="24" t="s">
        <v>9</v>
      </c>
      <c r="S42" s="23" t="s">
        <v>41</v>
      </c>
      <c r="T42" s="27">
        <v>8</v>
      </c>
      <c r="U42" s="27">
        <v>1</v>
      </c>
      <c r="V42" s="343" t="s">
        <v>1</v>
      </c>
      <c r="W42" s="344"/>
      <c r="X42" s="345">
        <f>X43</f>
        <v>0</v>
      </c>
      <c r="Y42" s="345">
        <f>Y43</f>
        <v>0</v>
      </c>
      <c r="Z42" s="346">
        <f>Z43</f>
        <v>0</v>
      </c>
      <c r="AA42" s="8"/>
      <c r="AB42" s="3"/>
    </row>
    <row r="43" spans="1:28" ht="15" customHeight="1" x14ac:dyDescent="0.2">
      <c r="A43" s="21"/>
      <c r="B43" s="1039" t="s">
        <v>35</v>
      </c>
      <c r="C43" s="1039"/>
      <c r="D43" s="1039"/>
      <c r="E43" s="1039"/>
      <c r="F43" s="1039"/>
      <c r="G43" s="1039"/>
      <c r="H43" s="1039"/>
      <c r="I43" s="1039"/>
      <c r="J43" s="1039"/>
      <c r="K43" s="1039"/>
      <c r="L43" s="1039"/>
      <c r="M43" s="1039"/>
      <c r="N43" s="1039"/>
      <c r="O43" s="175" t="s">
        <v>43</v>
      </c>
      <c r="P43" s="14" t="s">
        <v>33</v>
      </c>
      <c r="Q43" s="11" t="s">
        <v>42</v>
      </c>
      <c r="R43" s="10" t="s">
        <v>9</v>
      </c>
      <c r="S43" s="9" t="s">
        <v>41</v>
      </c>
      <c r="T43" s="14">
        <v>8</v>
      </c>
      <c r="U43" s="14">
        <v>1</v>
      </c>
      <c r="V43" s="347" t="s">
        <v>30</v>
      </c>
      <c r="W43" s="344"/>
      <c r="X43" s="348"/>
      <c r="Y43" s="348"/>
      <c r="Z43" s="349"/>
      <c r="AA43" s="8"/>
      <c r="AB43" s="3"/>
    </row>
    <row r="44" spans="1:28" ht="15" customHeight="1" x14ac:dyDescent="0.2">
      <c r="A44" s="21"/>
      <c r="B44" s="230"/>
      <c r="C44" s="231"/>
      <c r="D44" s="232"/>
      <c r="E44" s="1049" t="s">
        <v>40</v>
      </c>
      <c r="F44" s="1050"/>
      <c r="G44" s="1050"/>
      <c r="H44" s="1050"/>
      <c r="I44" s="1050"/>
      <c r="J44" s="1050"/>
      <c r="K44" s="1050"/>
      <c r="L44" s="1050"/>
      <c r="M44" s="1050"/>
      <c r="N44" s="1050"/>
      <c r="O44" s="175" t="s">
        <v>39</v>
      </c>
      <c r="P44" s="241" t="s">
        <v>33</v>
      </c>
      <c r="Q44" s="250" t="s">
        <v>32</v>
      </c>
      <c r="R44" s="251" t="s">
        <v>5</v>
      </c>
      <c r="S44" s="252" t="s">
        <v>4</v>
      </c>
      <c r="T44" s="241" t="s">
        <v>1</v>
      </c>
      <c r="U44" s="241" t="s">
        <v>1</v>
      </c>
      <c r="V44" s="359" t="s">
        <v>1</v>
      </c>
      <c r="W44" s="344"/>
      <c r="X44" s="345">
        <f>X45+X49+X50</f>
        <v>3534.5</v>
      </c>
      <c r="Y44" s="345">
        <f>Y45+Y49</f>
        <v>3205.5</v>
      </c>
      <c r="Z44" s="346">
        <f>Z45+Z49</f>
        <v>3208</v>
      </c>
      <c r="AA44" s="8"/>
      <c r="AB44" s="3"/>
    </row>
    <row r="45" spans="1:28" ht="15" customHeight="1" x14ac:dyDescent="0.2">
      <c r="A45" s="21"/>
      <c r="B45" s="223"/>
      <c r="C45" s="224"/>
      <c r="D45" s="237"/>
      <c r="E45" s="238"/>
      <c r="F45" s="1042" t="s">
        <v>38</v>
      </c>
      <c r="G45" s="1038"/>
      <c r="H45" s="1038"/>
      <c r="I45" s="1038"/>
      <c r="J45" s="1038"/>
      <c r="K45" s="1038"/>
      <c r="L45" s="1038"/>
      <c r="M45" s="1038"/>
      <c r="N45" s="1038"/>
      <c r="O45" s="175" t="s">
        <v>37</v>
      </c>
      <c r="P45" s="27" t="s">
        <v>33</v>
      </c>
      <c r="Q45" s="25" t="s">
        <v>32</v>
      </c>
      <c r="R45" s="24" t="s">
        <v>9</v>
      </c>
      <c r="S45" s="23" t="s">
        <v>4</v>
      </c>
      <c r="T45" s="27" t="s">
        <v>1</v>
      </c>
      <c r="U45" s="27" t="s">
        <v>1</v>
      </c>
      <c r="V45" s="343" t="s">
        <v>1</v>
      </c>
      <c r="W45" s="344"/>
      <c r="X45" s="345">
        <f t="shared" ref="X45:Z46" si="4">X46</f>
        <v>3198</v>
      </c>
      <c r="Y45" s="345">
        <f t="shared" si="4"/>
        <v>3198</v>
      </c>
      <c r="Z45" s="346">
        <f t="shared" si="4"/>
        <v>3198</v>
      </c>
      <c r="AA45" s="8"/>
      <c r="AB45" s="3"/>
    </row>
    <row r="46" spans="1:28" ht="15" customHeight="1" x14ac:dyDescent="0.2">
      <c r="A46" s="21"/>
      <c r="B46" s="225"/>
      <c r="C46" s="226"/>
      <c r="D46" s="239"/>
      <c r="E46" s="240"/>
      <c r="F46" s="277"/>
      <c r="G46" s="1038" t="s">
        <v>36</v>
      </c>
      <c r="H46" s="1038"/>
      <c r="I46" s="1038"/>
      <c r="J46" s="1038"/>
      <c r="K46" s="1038"/>
      <c r="L46" s="1038"/>
      <c r="M46" s="1038"/>
      <c r="N46" s="1038"/>
      <c r="O46" s="175" t="s">
        <v>34</v>
      </c>
      <c r="P46" s="27" t="s">
        <v>33</v>
      </c>
      <c r="Q46" s="25" t="s">
        <v>32</v>
      </c>
      <c r="R46" s="24" t="s">
        <v>9</v>
      </c>
      <c r="S46" s="23" t="s">
        <v>31</v>
      </c>
      <c r="T46" s="27" t="s">
        <v>1</v>
      </c>
      <c r="U46" s="27" t="s">
        <v>1</v>
      </c>
      <c r="V46" s="343" t="s">
        <v>1</v>
      </c>
      <c r="W46" s="344"/>
      <c r="X46" s="345">
        <f t="shared" si="4"/>
        <v>3198</v>
      </c>
      <c r="Y46" s="345">
        <f t="shared" si="4"/>
        <v>3198</v>
      </c>
      <c r="Z46" s="346">
        <f t="shared" si="4"/>
        <v>3198</v>
      </c>
      <c r="AA46" s="8"/>
      <c r="AB46" s="3"/>
    </row>
    <row r="47" spans="1:28" ht="30" customHeight="1" x14ac:dyDescent="0.2">
      <c r="A47" s="21"/>
      <c r="B47" s="1037" t="s">
        <v>50</v>
      </c>
      <c r="C47" s="1037"/>
      <c r="D47" s="1037"/>
      <c r="E47" s="1037"/>
      <c r="F47" s="1037"/>
      <c r="G47" s="1037"/>
      <c r="H47" s="1037"/>
      <c r="I47" s="1037"/>
      <c r="J47" s="1037"/>
      <c r="K47" s="1037"/>
      <c r="L47" s="1037"/>
      <c r="M47" s="1037"/>
      <c r="N47" s="1037"/>
      <c r="O47" s="175" t="s">
        <v>34</v>
      </c>
      <c r="P47" s="27" t="s">
        <v>33</v>
      </c>
      <c r="Q47" s="25" t="s">
        <v>32</v>
      </c>
      <c r="R47" s="24" t="s">
        <v>9</v>
      </c>
      <c r="S47" s="23" t="s">
        <v>31</v>
      </c>
      <c r="T47" s="27">
        <v>8</v>
      </c>
      <c r="U47" s="27">
        <v>1</v>
      </c>
      <c r="V47" s="343" t="s">
        <v>1</v>
      </c>
      <c r="W47" s="344"/>
      <c r="X47" s="345">
        <f>X48</f>
        <v>3198</v>
      </c>
      <c r="Y47" s="345">
        <f>Y48</f>
        <v>3198</v>
      </c>
      <c r="Z47" s="346">
        <f>Z48</f>
        <v>3198</v>
      </c>
      <c r="AA47" s="8"/>
      <c r="AB47" s="3"/>
    </row>
    <row r="48" spans="1:28" ht="15" customHeight="1" x14ac:dyDescent="0.2">
      <c r="A48" s="21"/>
      <c r="B48" s="704"/>
      <c r="C48" s="704"/>
      <c r="D48" s="704"/>
      <c r="E48" s="704"/>
      <c r="F48" s="704"/>
      <c r="G48" s="704"/>
      <c r="H48" s="704"/>
      <c r="I48" s="704"/>
      <c r="J48" s="704"/>
      <c r="K48" s="704"/>
      <c r="L48" s="704"/>
      <c r="M48" s="704" t="s">
        <v>35</v>
      </c>
      <c r="N48" s="704"/>
      <c r="O48" s="175"/>
      <c r="P48" s="27" t="s">
        <v>33</v>
      </c>
      <c r="Q48" s="25" t="s">
        <v>32</v>
      </c>
      <c r="R48" s="24" t="s">
        <v>9</v>
      </c>
      <c r="S48" s="23" t="s">
        <v>31</v>
      </c>
      <c r="T48" s="27">
        <v>8</v>
      </c>
      <c r="U48" s="27">
        <v>1</v>
      </c>
      <c r="V48" s="713">
        <v>610</v>
      </c>
      <c r="W48" s="344"/>
      <c r="X48" s="353">
        <v>3198</v>
      </c>
      <c r="Y48" s="353">
        <v>3198</v>
      </c>
      <c r="Z48" s="354">
        <v>3198</v>
      </c>
      <c r="AA48" s="8"/>
      <c r="AB48" s="3"/>
    </row>
    <row r="49" spans="1:28" ht="15" customHeight="1" x14ac:dyDescent="0.2">
      <c r="A49" s="21"/>
      <c r="B49" s="1039" t="s">
        <v>578</v>
      </c>
      <c r="C49" s="1039"/>
      <c r="D49" s="1039"/>
      <c r="E49" s="1039"/>
      <c r="F49" s="1039"/>
      <c r="G49" s="1039"/>
      <c r="H49" s="1039"/>
      <c r="I49" s="1039"/>
      <c r="J49" s="1039"/>
      <c r="K49" s="1039"/>
      <c r="L49" s="1039"/>
      <c r="M49" s="1039"/>
      <c r="N49" s="1039"/>
      <c r="O49" s="175" t="s">
        <v>34</v>
      </c>
      <c r="P49" s="14" t="s">
        <v>33</v>
      </c>
      <c r="Q49" s="11" t="s">
        <v>32</v>
      </c>
      <c r="R49" s="10" t="s">
        <v>9</v>
      </c>
      <c r="S49" s="9">
        <v>95555</v>
      </c>
      <c r="T49" s="14">
        <v>8</v>
      </c>
      <c r="U49" s="14">
        <v>1</v>
      </c>
      <c r="V49" s="347" t="s">
        <v>30</v>
      </c>
      <c r="W49" s="344"/>
      <c r="X49" s="348">
        <v>7.5</v>
      </c>
      <c r="Y49" s="348">
        <v>7.5</v>
      </c>
      <c r="Z49" s="349">
        <v>10</v>
      </c>
      <c r="AA49" s="8"/>
      <c r="AB49" s="3"/>
    </row>
    <row r="50" spans="1:28" ht="44.25" customHeight="1" x14ac:dyDescent="0.2">
      <c r="A50" s="21"/>
      <c r="B50" s="230"/>
      <c r="C50" s="590"/>
      <c r="D50" s="230"/>
      <c r="E50" s="229"/>
      <c r="F50" s="229"/>
      <c r="G50" s="229"/>
      <c r="H50" s="229"/>
      <c r="I50" s="229"/>
      <c r="J50" s="229"/>
      <c r="K50" s="229"/>
      <c r="L50" s="229"/>
      <c r="M50" s="764" t="s">
        <v>606</v>
      </c>
      <c r="N50" s="764"/>
      <c r="O50" s="175"/>
      <c r="P50" s="753">
        <v>81</v>
      </c>
      <c r="Q50" s="11">
        <v>2</v>
      </c>
      <c r="R50" s="754">
        <v>2</v>
      </c>
      <c r="S50" s="9">
        <v>67777</v>
      </c>
      <c r="T50" s="753">
        <v>8</v>
      </c>
      <c r="U50" s="753">
        <v>1</v>
      </c>
      <c r="V50" s="685">
        <v>610</v>
      </c>
      <c r="W50" s="344"/>
      <c r="X50" s="348">
        <v>329</v>
      </c>
      <c r="Y50" s="348"/>
      <c r="Z50" s="349"/>
      <c r="AA50" s="8"/>
      <c r="AB50" s="3"/>
    </row>
    <row r="51" spans="1:28" ht="77.25" customHeight="1" x14ac:dyDescent="0.2">
      <c r="A51" s="21"/>
      <c r="B51" s="230"/>
      <c r="C51" s="231"/>
      <c r="D51" s="1040" t="s">
        <v>531</v>
      </c>
      <c r="E51" s="1041"/>
      <c r="F51" s="1041"/>
      <c r="G51" s="1041"/>
      <c r="H51" s="1041"/>
      <c r="I51" s="1041"/>
      <c r="J51" s="1041"/>
      <c r="K51" s="1041"/>
      <c r="L51" s="1041"/>
      <c r="M51" s="1041"/>
      <c r="N51" s="1041"/>
      <c r="O51" s="558" t="s">
        <v>19</v>
      </c>
      <c r="P51" s="33" t="s">
        <v>11</v>
      </c>
      <c r="Q51" s="118" t="s">
        <v>6</v>
      </c>
      <c r="R51" s="117" t="s">
        <v>5</v>
      </c>
      <c r="S51" s="119" t="s">
        <v>4</v>
      </c>
      <c r="T51" s="33" t="s">
        <v>1</v>
      </c>
      <c r="U51" s="33" t="s">
        <v>1</v>
      </c>
      <c r="V51" s="355" t="s">
        <v>1</v>
      </c>
      <c r="W51" s="589"/>
      <c r="X51" s="356">
        <f>X52+X62+X67+X72+X79+X84+X93+X98+X103+X108+X112</f>
        <v>5721.4</v>
      </c>
      <c r="Y51" s="356">
        <f>Y52+Y62+Y72+Y79+Y84+Y93+Y98+Y103+Y108+Y67+Y112</f>
        <v>6131.5</v>
      </c>
      <c r="Z51" s="357">
        <f>Z52+Z62+Z72+Z79+Z84+Z93+Z98+Z103+Z108+Z67+Z112</f>
        <v>7075</v>
      </c>
      <c r="AA51" s="8"/>
      <c r="AB51" s="3"/>
    </row>
    <row r="52" spans="1:28" ht="15" customHeight="1" x14ac:dyDescent="0.2">
      <c r="A52" s="21"/>
      <c r="B52" s="223"/>
      <c r="C52" s="224"/>
      <c r="D52" s="232"/>
      <c r="E52" s="1054" t="s">
        <v>110</v>
      </c>
      <c r="F52" s="1055"/>
      <c r="G52" s="1055"/>
      <c r="H52" s="1055"/>
      <c r="I52" s="1055"/>
      <c r="J52" s="1055"/>
      <c r="K52" s="1055"/>
      <c r="L52" s="1055"/>
      <c r="M52" s="1055"/>
      <c r="N52" s="1055"/>
      <c r="O52" s="175" t="s">
        <v>109</v>
      </c>
      <c r="P52" s="236" t="s">
        <v>11</v>
      </c>
      <c r="Q52" s="234" t="s">
        <v>32</v>
      </c>
      <c r="R52" s="233" t="s">
        <v>5</v>
      </c>
      <c r="S52" s="235" t="s">
        <v>4</v>
      </c>
      <c r="T52" s="236" t="s">
        <v>1</v>
      </c>
      <c r="U52" s="236" t="s">
        <v>1</v>
      </c>
      <c r="V52" s="358" t="s">
        <v>1</v>
      </c>
      <c r="W52" s="344"/>
      <c r="X52" s="360">
        <f>X53+X57</f>
        <v>2358.6</v>
      </c>
      <c r="Y52" s="360">
        <f>Y53+Y57</f>
        <v>2415</v>
      </c>
      <c r="Z52" s="361">
        <f>Z53+Z57</f>
        <v>2466</v>
      </c>
      <c r="AA52" s="8"/>
      <c r="AB52" s="3"/>
    </row>
    <row r="53" spans="1:28" ht="29.25" customHeight="1" x14ac:dyDescent="0.2">
      <c r="A53" s="21"/>
      <c r="B53" s="223"/>
      <c r="C53" s="224"/>
      <c r="D53" s="237"/>
      <c r="E53" s="238"/>
      <c r="F53" s="1042" t="s">
        <v>108</v>
      </c>
      <c r="G53" s="1038"/>
      <c r="H53" s="1038"/>
      <c r="I53" s="1038"/>
      <c r="J53" s="1038"/>
      <c r="K53" s="1038"/>
      <c r="L53" s="1038"/>
      <c r="M53" s="1038"/>
      <c r="N53" s="1038"/>
      <c r="O53" s="175" t="s">
        <v>107</v>
      </c>
      <c r="P53" s="27" t="s">
        <v>11</v>
      </c>
      <c r="Q53" s="25" t="s">
        <v>32</v>
      </c>
      <c r="R53" s="24" t="s">
        <v>104</v>
      </c>
      <c r="S53" s="23" t="s">
        <v>4</v>
      </c>
      <c r="T53" s="27" t="s">
        <v>1</v>
      </c>
      <c r="U53" s="27" t="s">
        <v>1</v>
      </c>
      <c r="V53" s="343" t="s">
        <v>1</v>
      </c>
      <c r="W53" s="344"/>
      <c r="X53" s="345">
        <f t="shared" ref="X53:Z54" si="5">X54</f>
        <v>0</v>
      </c>
      <c r="Y53" s="345">
        <f t="shared" si="5"/>
        <v>0</v>
      </c>
      <c r="Z53" s="346">
        <f t="shared" si="5"/>
        <v>0</v>
      </c>
      <c r="AA53" s="8"/>
      <c r="AB53" s="3"/>
    </row>
    <row r="54" spans="1:28" ht="29.25" customHeight="1" x14ac:dyDescent="0.2">
      <c r="A54" s="21"/>
      <c r="B54" s="225"/>
      <c r="C54" s="226"/>
      <c r="D54" s="239"/>
      <c r="E54" s="240"/>
      <c r="F54" s="277"/>
      <c r="G54" s="1038" t="s">
        <v>106</v>
      </c>
      <c r="H54" s="1038"/>
      <c r="I54" s="1038"/>
      <c r="J54" s="1038"/>
      <c r="K54" s="1038"/>
      <c r="L54" s="1038"/>
      <c r="M54" s="1038"/>
      <c r="N54" s="1038"/>
      <c r="O54" s="175" t="s">
        <v>105</v>
      </c>
      <c r="P54" s="27" t="s">
        <v>11</v>
      </c>
      <c r="Q54" s="25" t="s">
        <v>32</v>
      </c>
      <c r="R54" s="24" t="s">
        <v>104</v>
      </c>
      <c r="S54" s="23" t="s">
        <v>103</v>
      </c>
      <c r="T54" s="27" t="s">
        <v>1</v>
      </c>
      <c r="U54" s="27" t="s">
        <v>1</v>
      </c>
      <c r="V54" s="343" t="s">
        <v>1</v>
      </c>
      <c r="W54" s="344"/>
      <c r="X54" s="345">
        <f t="shared" si="5"/>
        <v>0</v>
      </c>
      <c r="Y54" s="345">
        <f t="shared" si="5"/>
        <v>0</v>
      </c>
      <c r="Z54" s="346">
        <f t="shared" si="5"/>
        <v>0</v>
      </c>
      <c r="AA54" s="8"/>
      <c r="AB54" s="3"/>
    </row>
    <row r="55" spans="1:28" ht="15" customHeight="1" x14ac:dyDescent="0.2">
      <c r="A55" s="21"/>
      <c r="B55" s="1037" t="s">
        <v>111</v>
      </c>
      <c r="C55" s="1037"/>
      <c r="D55" s="1037"/>
      <c r="E55" s="1037"/>
      <c r="F55" s="1037"/>
      <c r="G55" s="1037"/>
      <c r="H55" s="1037"/>
      <c r="I55" s="1037"/>
      <c r="J55" s="1037"/>
      <c r="K55" s="1037"/>
      <c r="L55" s="1037"/>
      <c r="M55" s="1037"/>
      <c r="N55" s="1037"/>
      <c r="O55" s="175" t="s">
        <v>105</v>
      </c>
      <c r="P55" s="27" t="s">
        <v>11</v>
      </c>
      <c r="Q55" s="25" t="s">
        <v>32</v>
      </c>
      <c r="R55" s="24" t="s">
        <v>104</v>
      </c>
      <c r="S55" s="23" t="s">
        <v>103</v>
      </c>
      <c r="T55" s="27">
        <v>4</v>
      </c>
      <c r="U55" s="27">
        <v>9</v>
      </c>
      <c r="V55" s="343" t="s">
        <v>1</v>
      </c>
      <c r="W55" s="344"/>
      <c r="X55" s="345">
        <f>X56</f>
        <v>0</v>
      </c>
      <c r="Y55" s="345">
        <f>Y56</f>
        <v>0</v>
      </c>
      <c r="Z55" s="346">
        <f>Z56</f>
        <v>0</v>
      </c>
      <c r="AA55" s="8"/>
      <c r="AB55" s="3"/>
    </row>
    <row r="56" spans="1:28" ht="29.25" customHeight="1" x14ac:dyDescent="0.2">
      <c r="A56" s="21"/>
      <c r="B56" s="1039" t="s">
        <v>57</v>
      </c>
      <c r="C56" s="1039"/>
      <c r="D56" s="1039"/>
      <c r="E56" s="1039"/>
      <c r="F56" s="1039"/>
      <c r="G56" s="1039"/>
      <c r="H56" s="1039"/>
      <c r="I56" s="1039"/>
      <c r="J56" s="1039"/>
      <c r="K56" s="1039"/>
      <c r="L56" s="1039"/>
      <c r="M56" s="1039"/>
      <c r="N56" s="1039"/>
      <c r="O56" s="175" t="s">
        <v>105</v>
      </c>
      <c r="P56" s="14" t="s">
        <v>11</v>
      </c>
      <c r="Q56" s="11" t="s">
        <v>32</v>
      </c>
      <c r="R56" s="10" t="s">
        <v>104</v>
      </c>
      <c r="S56" s="9" t="s">
        <v>103</v>
      </c>
      <c r="T56" s="14">
        <v>4</v>
      </c>
      <c r="U56" s="14">
        <v>9</v>
      </c>
      <c r="V56" s="347" t="s">
        <v>52</v>
      </c>
      <c r="W56" s="344"/>
      <c r="X56" s="305"/>
      <c r="Y56" s="305"/>
      <c r="Z56" s="306"/>
      <c r="AA56" s="8"/>
      <c r="AB56" s="3"/>
    </row>
    <row r="57" spans="1:28" ht="29.25" customHeight="1" x14ac:dyDescent="0.2">
      <c r="A57" s="21"/>
      <c r="B57" s="230"/>
      <c r="C57" s="231"/>
      <c r="D57" s="232"/>
      <c r="E57" s="238"/>
      <c r="F57" s="1044" t="s">
        <v>102</v>
      </c>
      <c r="G57" s="1045"/>
      <c r="H57" s="1045"/>
      <c r="I57" s="1045"/>
      <c r="J57" s="1045"/>
      <c r="K57" s="1045"/>
      <c r="L57" s="1045"/>
      <c r="M57" s="1045"/>
      <c r="N57" s="1045"/>
      <c r="O57" s="175" t="s">
        <v>101</v>
      </c>
      <c r="P57" s="41" t="s">
        <v>11</v>
      </c>
      <c r="Q57" s="115" t="s">
        <v>32</v>
      </c>
      <c r="R57" s="114" t="s">
        <v>98</v>
      </c>
      <c r="S57" s="116" t="s">
        <v>4</v>
      </c>
      <c r="T57" s="41" t="s">
        <v>1</v>
      </c>
      <c r="U57" s="41" t="s">
        <v>1</v>
      </c>
      <c r="V57" s="350" t="s">
        <v>1</v>
      </c>
      <c r="W57" s="344"/>
      <c r="X57" s="345">
        <f t="shared" ref="X57:Z58" si="6">X58</f>
        <v>2358.6</v>
      </c>
      <c r="Y57" s="345">
        <f t="shared" si="6"/>
        <v>2415</v>
      </c>
      <c r="Z57" s="346">
        <f t="shared" si="6"/>
        <v>2466</v>
      </c>
      <c r="AA57" s="8"/>
      <c r="AB57" s="3"/>
    </row>
    <row r="58" spans="1:28" ht="29.25" customHeight="1" x14ac:dyDescent="0.2">
      <c r="A58" s="21"/>
      <c r="B58" s="225"/>
      <c r="C58" s="226"/>
      <c r="D58" s="239"/>
      <c r="E58" s="240"/>
      <c r="F58" s="277"/>
      <c r="G58" s="1038" t="s">
        <v>100</v>
      </c>
      <c r="H58" s="1038"/>
      <c r="I58" s="1038"/>
      <c r="J58" s="1038"/>
      <c r="K58" s="1038"/>
      <c r="L58" s="1038"/>
      <c r="M58" s="1038"/>
      <c r="N58" s="1038"/>
      <c r="O58" s="175" t="s">
        <v>99</v>
      </c>
      <c r="P58" s="27" t="s">
        <v>11</v>
      </c>
      <c r="Q58" s="25" t="s">
        <v>32</v>
      </c>
      <c r="R58" s="24" t="s">
        <v>98</v>
      </c>
      <c r="S58" s="23" t="s">
        <v>97</v>
      </c>
      <c r="T58" s="27" t="s">
        <v>1</v>
      </c>
      <c r="U58" s="27" t="s">
        <v>1</v>
      </c>
      <c r="V58" s="343" t="s">
        <v>1</v>
      </c>
      <c r="W58" s="344"/>
      <c r="X58" s="345">
        <f t="shared" si="6"/>
        <v>2358.6</v>
      </c>
      <c r="Y58" s="345">
        <f t="shared" si="6"/>
        <v>2415</v>
      </c>
      <c r="Z58" s="346">
        <f t="shared" si="6"/>
        <v>2466</v>
      </c>
      <c r="AA58" s="8"/>
      <c r="AB58" s="3"/>
    </row>
    <row r="59" spans="1:28" ht="15" customHeight="1" x14ac:dyDescent="0.2">
      <c r="A59" s="21"/>
      <c r="B59" s="1037" t="s">
        <v>111</v>
      </c>
      <c r="C59" s="1037"/>
      <c r="D59" s="1037"/>
      <c r="E59" s="1037"/>
      <c r="F59" s="1037"/>
      <c r="G59" s="1037"/>
      <c r="H59" s="1037"/>
      <c r="I59" s="1037"/>
      <c r="J59" s="1037"/>
      <c r="K59" s="1037"/>
      <c r="L59" s="1037"/>
      <c r="M59" s="1037"/>
      <c r="N59" s="1037"/>
      <c r="O59" s="175" t="s">
        <v>99</v>
      </c>
      <c r="P59" s="27" t="s">
        <v>11</v>
      </c>
      <c r="Q59" s="25" t="s">
        <v>32</v>
      </c>
      <c r="R59" s="24" t="s">
        <v>98</v>
      </c>
      <c r="S59" s="23" t="s">
        <v>97</v>
      </c>
      <c r="T59" s="27">
        <v>4</v>
      </c>
      <c r="U59" s="27">
        <v>9</v>
      </c>
      <c r="V59" s="343" t="s">
        <v>1</v>
      </c>
      <c r="W59" s="344"/>
      <c r="X59" s="345">
        <f>X61+X60</f>
        <v>2358.6</v>
      </c>
      <c r="Y59" s="345">
        <f>Y61+Y60</f>
        <v>2415</v>
      </c>
      <c r="Z59" s="346">
        <f>Z61+Z60</f>
        <v>2466</v>
      </c>
      <c r="AA59" s="8"/>
      <c r="AB59" s="3"/>
    </row>
    <row r="60" spans="1:28" ht="30" customHeight="1" x14ac:dyDescent="0.2">
      <c r="A60" s="21"/>
      <c r="B60" s="807"/>
      <c r="C60" s="807"/>
      <c r="D60" s="807"/>
      <c r="E60" s="807"/>
      <c r="F60" s="807"/>
      <c r="G60" s="807"/>
      <c r="H60" s="807"/>
      <c r="I60" s="807"/>
      <c r="J60" s="807"/>
      <c r="K60" s="807"/>
      <c r="L60" s="807"/>
      <c r="M60" s="807" t="s">
        <v>57</v>
      </c>
      <c r="N60" s="807"/>
      <c r="O60" s="175"/>
      <c r="P60" s="804">
        <v>85</v>
      </c>
      <c r="Q60" s="25">
        <v>6</v>
      </c>
      <c r="R60" s="24">
        <v>3</v>
      </c>
      <c r="S60" s="23">
        <v>90038</v>
      </c>
      <c r="T60" s="804">
        <v>4</v>
      </c>
      <c r="U60" s="804">
        <v>9</v>
      </c>
      <c r="V60" s="713">
        <v>240</v>
      </c>
      <c r="W60" s="344"/>
      <c r="X60" s="353">
        <v>1863.3</v>
      </c>
      <c r="Y60" s="353">
        <v>1863</v>
      </c>
      <c r="Z60" s="354">
        <v>1863</v>
      </c>
      <c r="AA60" s="8"/>
      <c r="AB60" s="3"/>
    </row>
    <row r="61" spans="1:28" ht="29.25" customHeight="1" x14ac:dyDescent="0.2">
      <c r="A61" s="21"/>
      <c r="B61" s="1039" t="s">
        <v>57</v>
      </c>
      <c r="C61" s="1039"/>
      <c r="D61" s="1039"/>
      <c r="E61" s="1039"/>
      <c r="F61" s="1039"/>
      <c r="G61" s="1039"/>
      <c r="H61" s="1039"/>
      <c r="I61" s="1039"/>
      <c r="J61" s="1039"/>
      <c r="K61" s="1039"/>
      <c r="L61" s="1039"/>
      <c r="M61" s="1039"/>
      <c r="N61" s="1039"/>
      <c r="O61" s="175" t="s">
        <v>99</v>
      </c>
      <c r="P61" s="14" t="s">
        <v>11</v>
      </c>
      <c r="Q61" s="11" t="s">
        <v>32</v>
      </c>
      <c r="R61" s="10" t="s">
        <v>98</v>
      </c>
      <c r="S61" s="9" t="s">
        <v>97</v>
      </c>
      <c r="T61" s="14">
        <v>4</v>
      </c>
      <c r="U61" s="14">
        <v>9</v>
      </c>
      <c r="V61" s="347" t="s">
        <v>52</v>
      </c>
      <c r="W61" s="344"/>
      <c r="X61" s="305">
        <v>495.3</v>
      </c>
      <c r="Y61" s="305">
        <v>552</v>
      </c>
      <c r="Z61" s="306">
        <v>603</v>
      </c>
      <c r="AA61" s="8"/>
      <c r="AB61" s="3"/>
    </row>
    <row r="62" spans="1:28" ht="32.25" customHeight="1" x14ac:dyDescent="0.2">
      <c r="A62" s="21"/>
      <c r="B62" s="230"/>
      <c r="C62" s="231"/>
      <c r="D62" s="232"/>
      <c r="E62" s="1049" t="s">
        <v>95</v>
      </c>
      <c r="F62" s="1050"/>
      <c r="G62" s="1050"/>
      <c r="H62" s="1050"/>
      <c r="I62" s="1050"/>
      <c r="J62" s="1050"/>
      <c r="K62" s="1050"/>
      <c r="L62" s="1050"/>
      <c r="M62" s="1050"/>
      <c r="N62" s="1050"/>
      <c r="O62" s="175" t="s">
        <v>94</v>
      </c>
      <c r="P62" s="241" t="s">
        <v>11</v>
      </c>
      <c r="Q62" s="250" t="s">
        <v>89</v>
      </c>
      <c r="R62" s="251" t="s">
        <v>5</v>
      </c>
      <c r="S62" s="252" t="s">
        <v>4</v>
      </c>
      <c r="T62" s="241" t="s">
        <v>1</v>
      </c>
      <c r="U62" s="241" t="s">
        <v>1</v>
      </c>
      <c r="V62" s="359" t="s">
        <v>1</v>
      </c>
      <c r="W62" s="344"/>
      <c r="X62" s="345">
        <f>X63</f>
        <v>0</v>
      </c>
      <c r="Y62" s="345"/>
      <c r="Z62" s="346">
        <f>Z63</f>
        <v>352.1</v>
      </c>
      <c r="AA62" s="8"/>
      <c r="AB62" s="3"/>
    </row>
    <row r="63" spans="1:28" ht="29.25" customHeight="1" x14ac:dyDescent="0.2">
      <c r="A63" s="21"/>
      <c r="B63" s="223"/>
      <c r="C63" s="224"/>
      <c r="D63" s="237"/>
      <c r="E63" s="238"/>
      <c r="F63" s="1042" t="s">
        <v>835</v>
      </c>
      <c r="G63" s="1038"/>
      <c r="H63" s="1038"/>
      <c r="I63" s="1038"/>
      <c r="J63" s="1038"/>
      <c r="K63" s="1038"/>
      <c r="L63" s="1038"/>
      <c r="M63" s="1038"/>
      <c r="N63" s="1038"/>
      <c r="O63" s="175" t="s">
        <v>93</v>
      </c>
      <c r="P63" s="27" t="s">
        <v>11</v>
      </c>
      <c r="Q63" s="25" t="s">
        <v>89</v>
      </c>
      <c r="R63" s="24">
        <v>3</v>
      </c>
      <c r="S63" s="23" t="s">
        <v>4</v>
      </c>
      <c r="T63" s="27" t="s">
        <v>1</v>
      </c>
      <c r="U63" s="27" t="s">
        <v>1</v>
      </c>
      <c r="V63" s="343" t="s">
        <v>1</v>
      </c>
      <c r="W63" s="344"/>
      <c r="X63" s="345">
        <f t="shared" ref="X63:Z64" si="7">X64</f>
        <v>0</v>
      </c>
      <c r="Y63" s="345">
        <f t="shared" si="7"/>
        <v>0</v>
      </c>
      <c r="Z63" s="346">
        <f t="shared" si="7"/>
        <v>352.1</v>
      </c>
      <c r="AA63" s="8"/>
      <c r="AB63" s="3"/>
    </row>
    <row r="64" spans="1:28" ht="125.25" customHeight="1" x14ac:dyDescent="0.2">
      <c r="A64" s="21"/>
      <c r="B64" s="225"/>
      <c r="C64" s="226"/>
      <c r="D64" s="239"/>
      <c r="E64" s="240"/>
      <c r="F64" s="277"/>
      <c r="G64" s="1038" t="s">
        <v>831</v>
      </c>
      <c r="H64" s="1038"/>
      <c r="I64" s="1038"/>
      <c r="J64" s="1038"/>
      <c r="K64" s="1038"/>
      <c r="L64" s="1038"/>
      <c r="M64" s="1038"/>
      <c r="N64" s="1038"/>
      <c r="O64" s="175" t="s">
        <v>92</v>
      </c>
      <c r="P64" s="27" t="s">
        <v>11</v>
      </c>
      <c r="Q64" s="25" t="s">
        <v>89</v>
      </c>
      <c r="R64" s="24">
        <v>3</v>
      </c>
      <c r="S64" s="23" t="s">
        <v>836</v>
      </c>
      <c r="T64" s="27" t="s">
        <v>1</v>
      </c>
      <c r="U64" s="27" t="s">
        <v>1</v>
      </c>
      <c r="V64" s="343" t="s">
        <v>1</v>
      </c>
      <c r="W64" s="344"/>
      <c r="X64" s="345">
        <f t="shared" si="7"/>
        <v>0</v>
      </c>
      <c r="Y64" s="345">
        <f t="shared" si="7"/>
        <v>0</v>
      </c>
      <c r="Z64" s="346">
        <f t="shared" si="7"/>
        <v>352.1</v>
      </c>
      <c r="AA64" s="8"/>
      <c r="AB64" s="3"/>
    </row>
    <row r="65" spans="1:28" ht="15" customHeight="1" x14ac:dyDescent="0.2">
      <c r="A65" s="21"/>
      <c r="B65" s="1037" t="s">
        <v>420</v>
      </c>
      <c r="C65" s="1037"/>
      <c r="D65" s="1037"/>
      <c r="E65" s="1037"/>
      <c r="F65" s="1037"/>
      <c r="G65" s="1037"/>
      <c r="H65" s="1037"/>
      <c r="I65" s="1037"/>
      <c r="J65" s="1037"/>
      <c r="K65" s="1037"/>
      <c r="L65" s="1037"/>
      <c r="M65" s="1037"/>
      <c r="N65" s="1037"/>
      <c r="O65" s="175" t="s">
        <v>92</v>
      </c>
      <c r="P65" s="936" t="s">
        <v>11</v>
      </c>
      <c r="Q65" s="25" t="s">
        <v>89</v>
      </c>
      <c r="R65" s="24">
        <v>4</v>
      </c>
      <c r="S65" s="23" t="s">
        <v>836</v>
      </c>
      <c r="T65" s="27">
        <v>4</v>
      </c>
      <c r="U65" s="27">
        <v>12</v>
      </c>
      <c r="V65" s="343" t="s">
        <v>1</v>
      </c>
      <c r="W65" s="344"/>
      <c r="X65" s="345">
        <f>X66</f>
        <v>0</v>
      </c>
      <c r="Y65" s="345">
        <f>Y66</f>
        <v>0</v>
      </c>
      <c r="Z65" s="346">
        <f>Z66</f>
        <v>352.1</v>
      </c>
      <c r="AA65" s="8"/>
      <c r="AB65" s="3"/>
    </row>
    <row r="66" spans="1:28" ht="29.25" customHeight="1" x14ac:dyDescent="0.2">
      <c r="A66" s="21"/>
      <c r="B66" s="1039" t="s">
        <v>57</v>
      </c>
      <c r="C66" s="1039"/>
      <c r="D66" s="1039"/>
      <c r="E66" s="1039"/>
      <c r="F66" s="1039"/>
      <c r="G66" s="1039"/>
      <c r="H66" s="1039"/>
      <c r="I66" s="1039"/>
      <c r="J66" s="1039"/>
      <c r="K66" s="1039"/>
      <c r="L66" s="1039"/>
      <c r="M66" s="1039"/>
      <c r="N66" s="1039"/>
      <c r="O66" s="175" t="s">
        <v>92</v>
      </c>
      <c r="P66" s="936" t="s">
        <v>11</v>
      </c>
      <c r="Q66" s="25" t="s">
        <v>89</v>
      </c>
      <c r="R66" s="24">
        <v>5</v>
      </c>
      <c r="S66" s="23" t="s">
        <v>836</v>
      </c>
      <c r="T66" s="14">
        <v>4</v>
      </c>
      <c r="U66" s="14">
        <v>12</v>
      </c>
      <c r="V66" s="685" t="s">
        <v>52</v>
      </c>
      <c r="W66" s="344"/>
      <c r="X66" s="348"/>
      <c r="Y66" s="348"/>
      <c r="Z66" s="349">
        <v>352.1</v>
      </c>
      <c r="AA66" s="8"/>
      <c r="AB66" s="3"/>
    </row>
    <row r="67" spans="1:28" ht="30.75" customHeight="1" x14ac:dyDescent="0.2">
      <c r="A67" s="21"/>
      <c r="B67" s="230"/>
      <c r="C67" s="590"/>
      <c r="D67" s="593"/>
      <c r="E67" s="593"/>
      <c r="F67" s="230"/>
      <c r="G67" s="229"/>
      <c r="H67" s="229"/>
      <c r="I67" s="229"/>
      <c r="J67" s="229"/>
      <c r="K67" s="229"/>
      <c r="L67" s="229"/>
      <c r="M67" s="597" t="s">
        <v>513</v>
      </c>
      <c r="N67" s="597"/>
      <c r="O67" s="564"/>
      <c r="P67" s="563">
        <v>85</v>
      </c>
      <c r="Q67" s="546">
        <v>1</v>
      </c>
      <c r="R67" s="545">
        <v>0</v>
      </c>
      <c r="S67" s="565">
        <v>0</v>
      </c>
      <c r="T67" s="563"/>
      <c r="U67" s="563"/>
      <c r="V67" s="598"/>
      <c r="W67" s="599"/>
      <c r="X67" s="600">
        <f>X68</f>
        <v>72.400000000000006</v>
      </c>
      <c r="Y67" s="600">
        <f>Y68</f>
        <v>200</v>
      </c>
      <c r="Z67" s="601">
        <f>Z68</f>
        <v>200</v>
      </c>
      <c r="AA67" s="8"/>
      <c r="AB67" s="3"/>
    </row>
    <row r="68" spans="1:28" ht="31.5" customHeight="1" x14ac:dyDescent="0.2">
      <c r="A68" s="21"/>
      <c r="B68" s="230"/>
      <c r="C68" s="231"/>
      <c r="D68" s="232"/>
      <c r="E68" s="238"/>
      <c r="F68" s="1044" t="s">
        <v>507</v>
      </c>
      <c r="G68" s="1045"/>
      <c r="H68" s="1045"/>
      <c r="I68" s="1045"/>
      <c r="J68" s="1045"/>
      <c r="K68" s="1045"/>
      <c r="L68" s="1045"/>
      <c r="M68" s="1045"/>
      <c r="N68" s="1045"/>
      <c r="O68" s="558" t="s">
        <v>91</v>
      </c>
      <c r="P68" s="41" t="s">
        <v>11</v>
      </c>
      <c r="Q68" s="115">
        <v>1</v>
      </c>
      <c r="R68" s="114">
        <v>2</v>
      </c>
      <c r="S68" s="116" t="s">
        <v>4</v>
      </c>
      <c r="T68" s="41" t="s">
        <v>1</v>
      </c>
      <c r="U68" s="41" t="s">
        <v>1</v>
      </c>
      <c r="V68" s="350" t="s">
        <v>1</v>
      </c>
      <c r="W68" s="589"/>
      <c r="X68" s="351">
        <f t="shared" ref="X68:Z69" si="8">X69</f>
        <v>72.400000000000006</v>
      </c>
      <c r="Y68" s="351">
        <f t="shared" si="8"/>
        <v>200</v>
      </c>
      <c r="Z68" s="352">
        <f t="shared" si="8"/>
        <v>200</v>
      </c>
      <c r="AA68" s="8"/>
      <c r="AB68" s="3"/>
    </row>
    <row r="69" spans="1:28" ht="18.75" customHeight="1" x14ac:dyDescent="0.2">
      <c r="A69" s="21"/>
      <c r="B69" s="225"/>
      <c r="C69" s="226"/>
      <c r="D69" s="239"/>
      <c r="E69" s="240"/>
      <c r="F69" s="277"/>
      <c r="G69" s="1038" t="s">
        <v>508</v>
      </c>
      <c r="H69" s="1038"/>
      <c r="I69" s="1038"/>
      <c r="J69" s="1038"/>
      <c r="K69" s="1038"/>
      <c r="L69" s="1038"/>
      <c r="M69" s="1038"/>
      <c r="N69" s="1038"/>
      <c r="O69" s="175" t="s">
        <v>90</v>
      </c>
      <c r="P69" s="27" t="s">
        <v>11</v>
      </c>
      <c r="Q69" s="25">
        <v>1</v>
      </c>
      <c r="R69" s="24">
        <v>2</v>
      </c>
      <c r="S69" s="23">
        <v>90044</v>
      </c>
      <c r="T69" s="27" t="s">
        <v>1</v>
      </c>
      <c r="U69" s="27" t="s">
        <v>1</v>
      </c>
      <c r="V69" s="343" t="s">
        <v>1</v>
      </c>
      <c r="W69" s="344"/>
      <c r="X69" s="345">
        <f t="shared" si="8"/>
        <v>72.400000000000006</v>
      </c>
      <c r="Y69" s="345">
        <f t="shared" si="8"/>
        <v>200</v>
      </c>
      <c r="Z69" s="346">
        <f t="shared" si="8"/>
        <v>200</v>
      </c>
      <c r="AA69" s="8"/>
      <c r="AB69" s="3"/>
    </row>
    <row r="70" spans="1:28" ht="15" customHeight="1" x14ac:dyDescent="0.2">
      <c r="A70" s="21"/>
      <c r="B70" s="1037" t="s">
        <v>96</v>
      </c>
      <c r="C70" s="1037"/>
      <c r="D70" s="1037"/>
      <c r="E70" s="1037"/>
      <c r="F70" s="1037"/>
      <c r="G70" s="1037"/>
      <c r="H70" s="1037"/>
      <c r="I70" s="1037"/>
      <c r="J70" s="1037"/>
      <c r="K70" s="1037"/>
      <c r="L70" s="1037"/>
      <c r="M70" s="1037"/>
      <c r="N70" s="1037"/>
      <c r="O70" s="175" t="s">
        <v>90</v>
      </c>
      <c r="P70" s="27" t="s">
        <v>11</v>
      </c>
      <c r="Q70" s="25">
        <v>1</v>
      </c>
      <c r="R70" s="24">
        <v>2</v>
      </c>
      <c r="S70" s="23">
        <v>90044</v>
      </c>
      <c r="T70" s="27">
        <v>4</v>
      </c>
      <c r="U70" s="27">
        <v>12</v>
      </c>
      <c r="V70" s="343" t="s">
        <v>1</v>
      </c>
      <c r="W70" s="344"/>
      <c r="X70" s="345">
        <f>X71</f>
        <v>72.400000000000006</v>
      </c>
      <c r="Y70" s="345">
        <f>Y71</f>
        <v>200</v>
      </c>
      <c r="Z70" s="346">
        <f>Z71</f>
        <v>200</v>
      </c>
      <c r="AA70" s="8"/>
      <c r="AB70" s="3"/>
    </row>
    <row r="71" spans="1:28" ht="30.75" customHeight="1" x14ac:dyDescent="0.2">
      <c r="A71" s="21"/>
      <c r="B71" s="1039" t="s">
        <v>57</v>
      </c>
      <c r="C71" s="1039"/>
      <c r="D71" s="1039"/>
      <c r="E71" s="1039"/>
      <c r="F71" s="1039"/>
      <c r="G71" s="1039"/>
      <c r="H71" s="1039"/>
      <c r="I71" s="1039"/>
      <c r="J71" s="1039"/>
      <c r="K71" s="1039"/>
      <c r="L71" s="1039"/>
      <c r="M71" s="1039"/>
      <c r="N71" s="1039"/>
      <c r="O71" s="175" t="s">
        <v>90</v>
      </c>
      <c r="P71" s="14" t="s">
        <v>11</v>
      </c>
      <c r="Q71" s="11">
        <v>1</v>
      </c>
      <c r="R71" s="10">
        <v>2</v>
      </c>
      <c r="S71" s="9">
        <v>90044</v>
      </c>
      <c r="T71" s="14">
        <v>4</v>
      </c>
      <c r="U71" s="14">
        <v>12</v>
      </c>
      <c r="V71" s="685">
        <v>240</v>
      </c>
      <c r="W71" s="344"/>
      <c r="X71" s="348">
        <v>72.400000000000006</v>
      </c>
      <c r="Y71" s="348">
        <v>200</v>
      </c>
      <c r="Z71" s="349">
        <v>200</v>
      </c>
      <c r="AA71" s="8"/>
      <c r="AB71" s="3"/>
    </row>
    <row r="72" spans="1:28" ht="15" customHeight="1" x14ac:dyDescent="0.2">
      <c r="A72" s="21"/>
      <c r="B72" s="230"/>
      <c r="C72" s="231"/>
      <c r="D72" s="232"/>
      <c r="E72" s="1049" t="s">
        <v>86</v>
      </c>
      <c r="F72" s="1050"/>
      <c r="G72" s="1050"/>
      <c r="H72" s="1050"/>
      <c r="I72" s="1050"/>
      <c r="J72" s="1050"/>
      <c r="K72" s="1050"/>
      <c r="L72" s="1050"/>
      <c r="M72" s="1050"/>
      <c r="N72" s="1050"/>
      <c r="O72" s="175" t="s">
        <v>85</v>
      </c>
      <c r="P72" s="241" t="s">
        <v>11</v>
      </c>
      <c r="Q72" s="250" t="s">
        <v>80</v>
      </c>
      <c r="R72" s="251" t="s">
        <v>5</v>
      </c>
      <c r="S72" s="252" t="s">
        <v>4</v>
      </c>
      <c r="T72" s="241" t="s">
        <v>1</v>
      </c>
      <c r="U72" s="241" t="s">
        <v>1</v>
      </c>
      <c r="V72" s="359" t="s">
        <v>1</v>
      </c>
      <c r="W72" s="344"/>
      <c r="X72" s="714">
        <f>X73+X77</f>
        <v>4.5</v>
      </c>
      <c r="Y72" s="714">
        <f>Y73+Y77</f>
        <v>4.9000000000000004</v>
      </c>
      <c r="Z72" s="715">
        <f>Z73+Z77</f>
        <v>5</v>
      </c>
      <c r="AA72" s="8"/>
      <c r="AB72" s="3"/>
    </row>
    <row r="73" spans="1:28" ht="28.5" customHeight="1" x14ac:dyDescent="0.2">
      <c r="A73" s="21"/>
      <c r="B73" s="223"/>
      <c r="C73" s="224"/>
      <c r="D73" s="237"/>
      <c r="E73" s="238"/>
      <c r="F73" s="1042" t="s">
        <v>84</v>
      </c>
      <c r="G73" s="1038"/>
      <c r="H73" s="1038"/>
      <c r="I73" s="1038"/>
      <c r="J73" s="1038"/>
      <c r="K73" s="1038"/>
      <c r="L73" s="1038"/>
      <c r="M73" s="1038"/>
      <c r="N73" s="1038"/>
      <c r="O73" s="175" t="s">
        <v>83</v>
      </c>
      <c r="P73" s="27" t="s">
        <v>11</v>
      </c>
      <c r="Q73" s="25" t="s">
        <v>80</v>
      </c>
      <c r="R73" s="24" t="s">
        <v>79</v>
      </c>
      <c r="S73" s="23" t="s">
        <v>4</v>
      </c>
      <c r="T73" s="27" t="s">
        <v>1</v>
      </c>
      <c r="U73" s="27" t="s">
        <v>1</v>
      </c>
      <c r="V73" s="343" t="s">
        <v>1</v>
      </c>
      <c r="W73" s="344"/>
      <c r="X73" s="345">
        <f t="shared" ref="X73:Z74" si="9">X74</f>
        <v>4.5</v>
      </c>
      <c r="Y73" s="345">
        <f t="shared" si="9"/>
        <v>4.9000000000000004</v>
      </c>
      <c r="Z73" s="346">
        <f t="shared" si="9"/>
        <v>5</v>
      </c>
      <c r="AA73" s="8"/>
      <c r="AB73" s="3"/>
    </row>
    <row r="74" spans="1:28" ht="15" customHeight="1" x14ac:dyDescent="0.2">
      <c r="A74" s="21"/>
      <c r="B74" s="225"/>
      <c r="C74" s="226"/>
      <c r="D74" s="239"/>
      <c r="E74" s="240"/>
      <c r="F74" s="277"/>
      <c r="G74" s="1038" t="s">
        <v>82</v>
      </c>
      <c r="H74" s="1038"/>
      <c r="I74" s="1038"/>
      <c r="J74" s="1038"/>
      <c r="K74" s="1038"/>
      <c r="L74" s="1038"/>
      <c r="M74" s="1038"/>
      <c r="N74" s="1038"/>
      <c r="O74" s="175" t="s">
        <v>81</v>
      </c>
      <c r="P74" s="27" t="s">
        <v>11</v>
      </c>
      <c r="Q74" s="25" t="s">
        <v>80</v>
      </c>
      <c r="R74" s="24" t="s">
        <v>79</v>
      </c>
      <c r="S74" s="23" t="s">
        <v>78</v>
      </c>
      <c r="T74" s="27" t="s">
        <v>1</v>
      </c>
      <c r="U74" s="27" t="s">
        <v>1</v>
      </c>
      <c r="V74" s="343" t="s">
        <v>1</v>
      </c>
      <c r="W74" s="344"/>
      <c r="X74" s="345">
        <f t="shared" si="9"/>
        <v>4.5</v>
      </c>
      <c r="Y74" s="345">
        <f t="shared" si="9"/>
        <v>4.9000000000000004</v>
      </c>
      <c r="Z74" s="346">
        <f t="shared" si="9"/>
        <v>5</v>
      </c>
      <c r="AA74" s="8"/>
      <c r="AB74" s="3"/>
    </row>
    <row r="75" spans="1:28" ht="15" customHeight="1" x14ac:dyDescent="0.2">
      <c r="A75" s="21"/>
      <c r="B75" s="1037" t="s">
        <v>87</v>
      </c>
      <c r="C75" s="1037"/>
      <c r="D75" s="1037"/>
      <c r="E75" s="1037"/>
      <c r="F75" s="1037"/>
      <c r="G75" s="1037"/>
      <c r="H75" s="1037"/>
      <c r="I75" s="1037"/>
      <c r="J75" s="1037"/>
      <c r="K75" s="1037"/>
      <c r="L75" s="1037"/>
      <c r="M75" s="1037"/>
      <c r="N75" s="1037"/>
      <c r="O75" s="175" t="s">
        <v>81</v>
      </c>
      <c r="P75" s="27" t="s">
        <v>11</v>
      </c>
      <c r="Q75" s="25" t="s">
        <v>80</v>
      </c>
      <c r="R75" s="24" t="s">
        <v>79</v>
      </c>
      <c r="S75" s="23" t="s">
        <v>78</v>
      </c>
      <c r="T75" s="27">
        <v>5</v>
      </c>
      <c r="U75" s="27">
        <v>1</v>
      </c>
      <c r="V75" s="343" t="s">
        <v>1</v>
      </c>
      <c r="W75" s="344"/>
      <c r="X75" s="345">
        <f>X76</f>
        <v>4.5</v>
      </c>
      <c r="Y75" s="345">
        <f>Y76</f>
        <v>4.9000000000000004</v>
      </c>
      <c r="Z75" s="346">
        <f>Z76</f>
        <v>5</v>
      </c>
      <c r="AA75" s="8"/>
      <c r="AB75" s="3"/>
    </row>
    <row r="76" spans="1:28" ht="29.25" customHeight="1" x14ac:dyDescent="0.2">
      <c r="A76" s="21"/>
      <c r="B76" s="1039" t="s">
        <v>57</v>
      </c>
      <c r="C76" s="1039"/>
      <c r="D76" s="1039"/>
      <c r="E76" s="1039"/>
      <c r="F76" s="1039"/>
      <c r="G76" s="1039"/>
      <c r="H76" s="1039"/>
      <c r="I76" s="1039"/>
      <c r="J76" s="1039"/>
      <c r="K76" s="1039"/>
      <c r="L76" s="1039"/>
      <c r="M76" s="1039"/>
      <c r="N76" s="1039"/>
      <c r="O76" s="175" t="s">
        <v>81</v>
      </c>
      <c r="P76" s="14" t="s">
        <v>11</v>
      </c>
      <c r="Q76" s="11" t="s">
        <v>80</v>
      </c>
      <c r="R76" s="10" t="s">
        <v>79</v>
      </c>
      <c r="S76" s="9" t="s">
        <v>78</v>
      </c>
      <c r="T76" s="14">
        <v>5</v>
      </c>
      <c r="U76" s="14">
        <v>1</v>
      </c>
      <c r="V76" s="347" t="s">
        <v>52</v>
      </c>
      <c r="W76" s="344"/>
      <c r="X76" s="348">
        <v>4.5</v>
      </c>
      <c r="Y76" s="348">
        <v>4.9000000000000004</v>
      </c>
      <c r="Z76" s="349">
        <v>5</v>
      </c>
      <c r="AA76" s="8"/>
      <c r="AB76" s="3"/>
    </row>
    <row r="77" spans="1:28" ht="29.25" customHeight="1" x14ac:dyDescent="0.2">
      <c r="A77" s="21"/>
      <c r="B77" s="230"/>
      <c r="C77" s="590"/>
      <c r="D77" s="593"/>
      <c r="E77" s="230"/>
      <c r="F77" s="229"/>
      <c r="G77" s="229"/>
      <c r="H77" s="229"/>
      <c r="I77" s="229"/>
      <c r="J77" s="229"/>
      <c r="K77" s="229"/>
      <c r="L77" s="588"/>
      <c r="M77" s="749" t="s">
        <v>597</v>
      </c>
      <c r="N77" s="750"/>
      <c r="O77" s="175"/>
      <c r="P77" s="746" t="s">
        <v>11</v>
      </c>
      <c r="Q77" s="11" t="s">
        <v>80</v>
      </c>
      <c r="R77" s="747" t="s">
        <v>79</v>
      </c>
      <c r="S77" s="9" t="s">
        <v>598</v>
      </c>
      <c r="T77" s="13"/>
      <c r="U77" s="13"/>
      <c r="V77" s="347"/>
      <c r="W77" s="344"/>
      <c r="X77" s="690">
        <f>X78</f>
        <v>0</v>
      </c>
      <c r="Y77" s="690">
        <f>Y78</f>
        <v>0</v>
      </c>
      <c r="Z77" s="691">
        <f>Z78</f>
        <v>0</v>
      </c>
      <c r="AA77" s="8"/>
      <c r="AB77" s="3"/>
    </row>
    <row r="78" spans="1:28" ht="29.25" customHeight="1" x14ac:dyDescent="0.2">
      <c r="A78" s="21"/>
      <c r="B78" s="230"/>
      <c r="C78" s="590"/>
      <c r="D78" s="593"/>
      <c r="E78" s="230"/>
      <c r="F78" s="229"/>
      <c r="G78" s="229"/>
      <c r="H78" s="229"/>
      <c r="I78" s="229"/>
      <c r="J78" s="229"/>
      <c r="K78" s="229"/>
      <c r="L78" s="588"/>
      <c r="M78" s="749" t="s">
        <v>57</v>
      </c>
      <c r="N78" s="750"/>
      <c r="O78" s="175"/>
      <c r="P78" s="746" t="s">
        <v>11</v>
      </c>
      <c r="Q78" s="11" t="s">
        <v>80</v>
      </c>
      <c r="R78" s="747" t="s">
        <v>79</v>
      </c>
      <c r="S78" s="9" t="s">
        <v>599</v>
      </c>
      <c r="T78" s="13">
        <v>5</v>
      </c>
      <c r="U78" s="13">
        <v>1</v>
      </c>
      <c r="V78" s="685">
        <v>410</v>
      </c>
      <c r="W78" s="344"/>
      <c r="X78" s="353"/>
      <c r="Y78" s="353"/>
      <c r="Z78" s="354"/>
      <c r="AA78" s="8"/>
      <c r="AB78" s="3"/>
    </row>
    <row r="79" spans="1:28" ht="41.25" customHeight="1" x14ac:dyDescent="0.2">
      <c r="A79" s="21"/>
      <c r="B79" s="230"/>
      <c r="C79" s="231"/>
      <c r="D79" s="232"/>
      <c r="E79" s="1049" t="s">
        <v>76</v>
      </c>
      <c r="F79" s="1050"/>
      <c r="G79" s="1050"/>
      <c r="H79" s="1050"/>
      <c r="I79" s="1050"/>
      <c r="J79" s="1050"/>
      <c r="K79" s="1050"/>
      <c r="L79" s="1050"/>
      <c r="M79" s="1050"/>
      <c r="N79" s="1050"/>
      <c r="O79" s="175" t="s">
        <v>75</v>
      </c>
      <c r="P79" s="241" t="s">
        <v>11</v>
      </c>
      <c r="Q79" s="250" t="s">
        <v>70</v>
      </c>
      <c r="R79" s="251" t="s">
        <v>5</v>
      </c>
      <c r="S79" s="252" t="s">
        <v>4</v>
      </c>
      <c r="T79" s="241" t="s">
        <v>1</v>
      </c>
      <c r="U79" s="241" t="s">
        <v>1</v>
      </c>
      <c r="V79" s="359" t="s">
        <v>1</v>
      </c>
      <c r="W79" s="344"/>
      <c r="X79" s="714">
        <f t="shared" ref="X79:Z81" si="10">X80</f>
        <v>1350.7</v>
      </c>
      <c r="Y79" s="714">
        <f t="shared" si="10"/>
        <v>1351</v>
      </c>
      <c r="Z79" s="715">
        <f t="shared" si="10"/>
        <v>1351</v>
      </c>
      <c r="AA79" s="8"/>
      <c r="AB79" s="3"/>
    </row>
    <row r="80" spans="1:28" ht="29.25" customHeight="1" x14ac:dyDescent="0.2">
      <c r="A80" s="21"/>
      <c r="B80" s="223"/>
      <c r="C80" s="224"/>
      <c r="D80" s="237"/>
      <c r="E80" s="238"/>
      <c r="F80" s="1042" t="s">
        <v>74</v>
      </c>
      <c r="G80" s="1038"/>
      <c r="H80" s="1038"/>
      <c r="I80" s="1038"/>
      <c r="J80" s="1038"/>
      <c r="K80" s="1038"/>
      <c r="L80" s="1038"/>
      <c r="M80" s="1038"/>
      <c r="N80" s="1038"/>
      <c r="O80" s="175" t="s">
        <v>73</v>
      </c>
      <c r="P80" s="27" t="s">
        <v>11</v>
      </c>
      <c r="Q80" s="25" t="s">
        <v>70</v>
      </c>
      <c r="R80" s="24" t="s">
        <v>54</v>
      </c>
      <c r="S80" s="23" t="s">
        <v>4</v>
      </c>
      <c r="T80" s="27" t="s">
        <v>1</v>
      </c>
      <c r="U80" s="27" t="s">
        <v>1</v>
      </c>
      <c r="V80" s="343" t="s">
        <v>1</v>
      </c>
      <c r="W80" s="344"/>
      <c r="X80" s="345">
        <f t="shared" si="10"/>
        <v>1350.7</v>
      </c>
      <c r="Y80" s="345">
        <f t="shared" si="10"/>
        <v>1351</v>
      </c>
      <c r="Z80" s="346">
        <f t="shared" si="10"/>
        <v>1351</v>
      </c>
      <c r="AA80" s="8"/>
      <c r="AB80" s="3"/>
    </row>
    <row r="81" spans="1:28" ht="15" customHeight="1" x14ac:dyDescent="0.2">
      <c r="A81" s="21"/>
      <c r="B81" s="225"/>
      <c r="C81" s="226"/>
      <c r="D81" s="239"/>
      <c r="E81" s="240"/>
      <c r="F81" s="277"/>
      <c r="G81" s="1038" t="s">
        <v>72</v>
      </c>
      <c r="H81" s="1038"/>
      <c r="I81" s="1038"/>
      <c r="J81" s="1038"/>
      <c r="K81" s="1038"/>
      <c r="L81" s="1038"/>
      <c r="M81" s="1038"/>
      <c r="N81" s="1038"/>
      <c r="O81" s="175" t="s">
        <v>71</v>
      </c>
      <c r="P81" s="27" t="s">
        <v>11</v>
      </c>
      <c r="Q81" s="25" t="s">
        <v>70</v>
      </c>
      <c r="R81" s="24" t="s">
        <v>54</v>
      </c>
      <c r="S81" s="23" t="s">
        <v>69</v>
      </c>
      <c r="T81" s="27" t="s">
        <v>1</v>
      </c>
      <c r="U81" s="27" t="s">
        <v>1</v>
      </c>
      <c r="V81" s="343" t="s">
        <v>1</v>
      </c>
      <c r="W81" s="344"/>
      <c r="X81" s="345">
        <f t="shared" si="10"/>
        <v>1350.7</v>
      </c>
      <c r="Y81" s="345">
        <f t="shared" si="10"/>
        <v>1351</v>
      </c>
      <c r="Z81" s="346">
        <f t="shared" si="10"/>
        <v>1351</v>
      </c>
      <c r="AA81" s="8"/>
      <c r="AB81" s="3"/>
    </row>
    <row r="82" spans="1:28" ht="15" customHeight="1" x14ac:dyDescent="0.2">
      <c r="A82" s="21"/>
      <c r="B82" s="1037" t="s">
        <v>77</v>
      </c>
      <c r="C82" s="1037"/>
      <c r="D82" s="1037"/>
      <c r="E82" s="1037"/>
      <c r="F82" s="1037"/>
      <c r="G82" s="1037"/>
      <c r="H82" s="1037"/>
      <c r="I82" s="1037"/>
      <c r="J82" s="1037"/>
      <c r="K82" s="1037"/>
      <c r="L82" s="1037"/>
      <c r="M82" s="1037"/>
      <c r="N82" s="1037"/>
      <c r="O82" s="175" t="s">
        <v>71</v>
      </c>
      <c r="P82" s="27" t="s">
        <v>11</v>
      </c>
      <c r="Q82" s="25" t="s">
        <v>70</v>
      </c>
      <c r="R82" s="24" t="s">
        <v>54</v>
      </c>
      <c r="S82" s="23" t="s">
        <v>69</v>
      </c>
      <c r="T82" s="27">
        <v>5</v>
      </c>
      <c r="U82" s="27">
        <v>2</v>
      </c>
      <c r="V82" s="343" t="s">
        <v>1</v>
      </c>
      <c r="W82" s="344"/>
      <c r="X82" s="345">
        <f>X83</f>
        <v>1350.7</v>
      </c>
      <c r="Y82" s="345">
        <f>Y83</f>
        <v>1351</v>
      </c>
      <c r="Z82" s="346">
        <f>Z83</f>
        <v>1351</v>
      </c>
      <c r="AA82" s="8"/>
      <c r="AB82" s="3"/>
    </row>
    <row r="83" spans="1:28" ht="29.25" customHeight="1" x14ac:dyDescent="0.2">
      <c r="A83" s="21"/>
      <c r="B83" s="1039" t="s">
        <v>57</v>
      </c>
      <c r="C83" s="1039"/>
      <c r="D83" s="1039"/>
      <c r="E83" s="1039"/>
      <c r="F83" s="1039"/>
      <c r="G83" s="1039"/>
      <c r="H83" s="1039"/>
      <c r="I83" s="1039"/>
      <c r="J83" s="1039"/>
      <c r="K83" s="1039"/>
      <c r="L83" s="1039"/>
      <c r="M83" s="1039"/>
      <c r="N83" s="1039"/>
      <c r="O83" s="175" t="s">
        <v>71</v>
      </c>
      <c r="P83" s="14" t="s">
        <v>11</v>
      </c>
      <c r="Q83" s="11" t="s">
        <v>70</v>
      </c>
      <c r="R83" s="10" t="s">
        <v>54</v>
      </c>
      <c r="S83" s="9" t="s">
        <v>69</v>
      </c>
      <c r="T83" s="14">
        <v>5</v>
      </c>
      <c r="U83" s="14">
        <v>2</v>
      </c>
      <c r="V83" s="347" t="s">
        <v>52</v>
      </c>
      <c r="W83" s="344"/>
      <c r="X83" s="348">
        <v>1350.7</v>
      </c>
      <c r="Y83" s="348">
        <v>1351</v>
      </c>
      <c r="Z83" s="349">
        <v>1351</v>
      </c>
      <c r="AA83" s="8"/>
      <c r="AB83" s="3"/>
    </row>
    <row r="84" spans="1:28" ht="30" customHeight="1" x14ac:dyDescent="0.2">
      <c r="A84" s="21"/>
      <c r="B84" s="230"/>
      <c r="C84" s="231"/>
      <c r="D84" s="232"/>
      <c r="E84" s="1049" t="s">
        <v>67</v>
      </c>
      <c r="F84" s="1050"/>
      <c r="G84" s="1050"/>
      <c r="H84" s="1050"/>
      <c r="I84" s="1050"/>
      <c r="J84" s="1050"/>
      <c r="K84" s="1050"/>
      <c r="L84" s="1050"/>
      <c r="M84" s="1050"/>
      <c r="N84" s="1050"/>
      <c r="O84" s="175" t="s">
        <v>66</v>
      </c>
      <c r="P84" s="241" t="s">
        <v>11</v>
      </c>
      <c r="Q84" s="250" t="s">
        <v>55</v>
      </c>
      <c r="R84" s="251" t="s">
        <v>5</v>
      </c>
      <c r="S84" s="252" t="s">
        <v>4</v>
      </c>
      <c r="T84" s="241" t="s">
        <v>1</v>
      </c>
      <c r="U84" s="241" t="s">
        <v>1</v>
      </c>
      <c r="V84" s="359" t="s">
        <v>1</v>
      </c>
      <c r="W84" s="344"/>
      <c r="X84" s="714">
        <f>X85+X89</f>
        <v>1030.8000000000002</v>
      </c>
      <c r="Y84" s="714">
        <f>Y85+Y89</f>
        <v>1256.2</v>
      </c>
      <c r="Z84" s="715">
        <f>Z85+Z89</f>
        <v>1796.5</v>
      </c>
      <c r="AA84" s="8"/>
      <c r="AB84" s="3"/>
    </row>
    <row r="85" spans="1:28" ht="26.25" customHeight="1" x14ac:dyDescent="0.2">
      <c r="A85" s="21"/>
      <c r="B85" s="223"/>
      <c r="C85" s="224"/>
      <c r="D85" s="237"/>
      <c r="E85" s="238"/>
      <c r="F85" s="1042" t="s">
        <v>65</v>
      </c>
      <c r="G85" s="1038"/>
      <c r="H85" s="1038"/>
      <c r="I85" s="1038"/>
      <c r="J85" s="1038"/>
      <c r="K85" s="1038"/>
      <c r="L85" s="1038"/>
      <c r="M85" s="1038"/>
      <c r="N85" s="1038"/>
      <c r="O85" s="175" t="s">
        <v>64</v>
      </c>
      <c r="P85" s="27" t="s">
        <v>11</v>
      </c>
      <c r="Q85" s="25" t="s">
        <v>55</v>
      </c>
      <c r="R85" s="24" t="s">
        <v>9</v>
      </c>
      <c r="S85" s="23" t="s">
        <v>4</v>
      </c>
      <c r="T85" s="27" t="s">
        <v>1</v>
      </c>
      <c r="U85" s="27" t="s">
        <v>1</v>
      </c>
      <c r="V85" s="343" t="s">
        <v>1</v>
      </c>
      <c r="W85" s="344"/>
      <c r="X85" s="345">
        <f t="shared" ref="X85:Z86" si="11">X86</f>
        <v>302.10000000000002</v>
      </c>
      <c r="Y85" s="345">
        <f t="shared" si="11"/>
        <v>527.5</v>
      </c>
      <c r="Z85" s="346">
        <f t="shared" si="11"/>
        <v>1067.8</v>
      </c>
      <c r="AA85" s="8"/>
      <c r="AB85" s="3"/>
    </row>
    <row r="86" spans="1:28" ht="15" customHeight="1" x14ac:dyDescent="0.2">
      <c r="A86" s="21"/>
      <c r="B86" s="225"/>
      <c r="C86" s="226"/>
      <c r="D86" s="239"/>
      <c r="E86" s="240"/>
      <c r="F86" s="277"/>
      <c r="G86" s="1038" t="s">
        <v>63</v>
      </c>
      <c r="H86" s="1038"/>
      <c r="I86" s="1038"/>
      <c r="J86" s="1038"/>
      <c r="K86" s="1038"/>
      <c r="L86" s="1038"/>
      <c r="M86" s="1038"/>
      <c r="N86" s="1038"/>
      <c r="O86" s="175" t="s">
        <v>62</v>
      </c>
      <c r="P86" s="27" t="s">
        <v>11</v>
      </c>
      <c r="Q86" s="25" t="s">
        <v>55</v>
      </c>
      <c r="R86" s="24" t="s">
        <v>9</v>
      </c>
      <c r="S86" s="23" t="s">
        <v>61</v>
      </c>
      <c r="T86" s="27" t="s">
        <v>1</v>
      </c>
      <c r="U86" s="27" t="s">
        <v>1</v>
      </c>
      <c r="V86" s="343" t="s">
        <v>1</v>
      </c>
      <c r="W86" s="344"/>
      <c r="X86" s="345">
        <f t="shared" si="11"/>
        <v>302.10000000000002</v>
      </c>
      <c r="Y86" s="345">
        <f t="shared" si="11"/>
        <v>527.5</v>
      </c>
      <c r="Z86" s="346">
        <f t="shared" si="11"/>
        <v>1067.8</v>
      </c>
      <c r="AA86" s="8"/>
      <c r="AB86" s="3"/>
    </row>
    <row r="87" spans="1:28" ht="15" customHeight="1" x14ac:dyDescent="0.2">
      <c r="A87" s="21"/>
      <c r="B87" s="1037" t="s">
        <v>68</v>
      </c>
      <c r="C87" s="1037"/>
      <c r="D87" s="1037"/>
      <c r="E87" s="1037"/>
      <c r="F87" s="1037"/>
      <c r="G87" s="1037"/>
      <c r="H87" s="1037"/>
      <c r="I87" s="1037"/>
      <c r="J87" s="1037"/>
      <c r="K87" s="1037"/>
      <c r="L87" s="1037"/>
      <c r="M87" s="1037"/>
      <c r="N87" s="1037"/>
      <c r="O87" s="175" t="s">
        <v>62</v>
      </c>
      <c r="P87" s="27" t="s">
        <v>11</v>
      </c>
      <c r="Q87" s="25" t="s">
        <v>55</v>
      </c>
      <c r="R87" s="24" t="s">
        <v>9</v>
      </c>
      <c r="S87" s="23" t="s">
        <v>61</v>
      </c>
      <c r="T87" s="27">
        <v>5</v>
      </c>
      <c r="U87" s="27">
        <v>3</v>
      </c>
      <c r="V87" s="343" t="s">
        <v>1</v>
      </c>
      <c r="W87" s="344"/>
      <c r="X87" s="345">
        <f>X88</f>
        <v>302.10000000000002</v>
      </c>
      <c r="Y87" s="345">
        <f>Y88</f>
        <v>527.5</v>
      </c>
      <c r="Z87" s="346">
        <f>Z88</f>
        <v>1067.8</v>
      </c>
      <c r="AA87" s="8"/>
      <c r="AB87" s="3"/>
    </row>
    <row r="88" spans="1:28" ht="29.25" customHeight="1" x14ac:dyDescent="0.2">
      <c r="A88" s="21"/>
      <c r="B88" s="1039" t="s">
        <v>57</v>
      </c>
      <c r="C88" s="1039"/>
      <c r="D88" s="1039"/>
      <c r="E88" s="1039"/>
      <c r="F88" s="1039"/>
      <c r="G88" s="1039"/>
      <c r="H88" s="1039"/>
      <c r="I88" s="1039"/>
      <c r="J88" s="1039"/>
      <c r="K88" s="1039"/>
      <c r="L88" s="1039"/>
      <c r="M88" s="1039"/>
      <c r="N88" s="1039"/>
      <c r="O88" s="175" t="s">
        <v>62</v>
      </c>
      <c r="P88" s="14" t="s">
        <v>11</v>
      </c>
      <c r="Q88" s="11" t="s">
        <v>55</v>
      </c>
      <c r="R88" s="10" t="s">
        <v>9</v>
      </c>
      <c r="S88" s="9" t="s">
        <v>61</v>
      </c>
      <c r="T88" s="14">
        <v>5</v>
      </c>
      <c r="U88" s="14">
        <v>3</v>
      </c>
      <c r="V88" s="347" t="s">
        <v>52</v>
      </c>
      <c r="W88" s="344"/>
      <c r="X88" s="305">
        <v>302.10000000000002</v>
      </c>
      <c r="Y88" s="305">
        <v>527.5</v>
      </c>
      <c r="Z88" s="306">
        <v>1067.8</v>
      </c>
      <c r="AA88" s="8"/>
      <c r="AB88" s="3"/>
    </row>
    <row r="89" spans="1:28" ht="15" customHeight="1" x14ac:dyDescent="0.2">
      <c r="A89" s="21"/>
      <c r="B89" s="230"/>
      <c r="C89" s="231"/>
      <c r="D89" s="232"/>
      <c r="E89" s="238"/>
      <c r="F89" s="1044" t="s">
        <v>60</v>
      </c>
      <c r="G89" s="1045"/>
      <c r="H89" s="1045"/>
      <c r="I89" s="1045"/>
      <c r="J89" s="1045"/>
      <c r="K89" s="1045"/>
      <c r="L89" s="1045"/>
      <c r="M89" s="1045"/>
      <c r="N89" s="1045"/>
      <c r="O89" s="175" t="s">
        <v>59</v>
      </c>
      <c r="P89" s="41" t="s">
        <v>11</v>
      </c>
      <c r="Q89" s="115" t="s">
        <v>55</v>
      </c>
      <c r="R89" s="114" t="s">
        <v>54</v>
      </c>
      <c r="S89" s="116" t="s">
        <v>4</v>
      </c>
      <c r="T89" s="41" t="s">
        <v>1</v>
      </c>
      <c r="U89" s="41" t="s">
        <v>1</v>
      </c>
      <c r="V89" s="350" t="s">
        <v>1</v>
      </c>
      <c r="W89" s="344"/>
      <c r="X89" s="345">
        <f t="shared" ref="X89:Z90" si="12">X90</f>
        <v>728.7</v>
      </c>
      <c r="Y89" s="345">
        <f t="shared" si="12"/>
        <v>728.7</v>
      </c>
      <c r="Z89" s="346">
        <f t="shared" si="12"/>
        <v>728.7</v>
      </c>
      <c r="AA89" s="8"/>
      <c r="AB89" s="3"/>
    </row>
    <row r="90" spans="1:28" ht="15" customHeight="1" x14ac:dyDescent="0.2">
      <c r="A90" s="21"/>
      <c r="B90" s="225"/>
      <c r="C90" s="226"/>
      <c r="D90" s="239"/>
      <c r="E90" s="240"/>
      <c r="F90" s="277"/>
      <c r="G90" s="1038" t="s">
        <v>58</v>
      </c>
      <c r="H90" s="1038"/>
      <c r="I90" s="1038"/>
      <c r="J90" s="1038"/>
      <c r="K90" s="1038"/>
      <c r="L90" s="1038"/>
      <c r="M90" s="1038"/>
      <c r="N90" s="1038"/>
      <c r="O90" s="175" t="s">
        <v>56</v>
      </c>
      <c r="P90" s="27" t="s">
        <v>11</v>
      </c>
      <c r="Q90" s="25" t="s">
        <v>55</v>
      </c>
      <c r="R90" s="24" t="s">
        <v>54</v>
      </c>
      <c r="S90" s="23" t="s">
        <v>53</v>
      </c>
      <c r="T90" s="27" t="s">
        <v>1</v>
      </c>
      <c r="U90" s="27" t="s">
        <v>1</v>
      </c>
      <c r="V90" s="343" t="s">
        <v>1</v>
      </c>
      <c r="W90" s="344"/>
      <c r="X90" s="345">
        <f t="shared" si="12"/>
        <v>728.7</v>
      </c>
      <c r="Y90" s="345">
        <f t="shared" si="12"/>
        <v>728.7</v>
      </c>
      <c r="Z90" s="346">
        <f t="shared" si="12"/>
        <v>728.7</v>
      </c>
      <c r="AA90" s="8"/>
      <c r="AB90" s="3"/>
    </row>
    <row r="91" spans="1:28" ht="15" customHeight="1" x14ac:dyDescent="0.2">
      <c r="A91" s="21"/>
      <c r="B91" s="1037" t="s">
        <v>68</v>
      </c>
      <c r="C91" s="1037"/>
      <c r="D91" s="1037"/>
      <c r="E91" s="1037"/>
      <c r="F91" s="1037"/>
      <c r="G91" s="1037"/>
      <c r="H91" s="1037"/>
      <c r="I91" s="1037"/>
      <c r="J91" s="1037"/>
      <c r="K91" s="1037"/>
      <c r="L91" s="1037"/>
      <c r="M91" s="1037"/>
      <c r="N91" s="1037"/>
      <c r="O91" s="175" t="s">
        <v>56</v>
      </c>
      <c r="P91" s="27" t="s">
        <v>11</v>
      </c>
      <c r="Q91" s="25" t="s">
        <v>55</v>
      </c>
      <c r="R91" s="24" t="s">
        <v>54</v>
      </c>
      <c r="S91" s="23" t="s">
        <v>53</v>
      </c>
      <c r="T91" s="27">
        <v>5</v>
      </c>
      <c r="U91" s="27">
        <v>3</v>
      </c>
      <c r="V91" s="343" t="s">
        <v>1</v>
      </c>
      <c r="W91" s="344"/>
      <c r="X91" s="345">
        <f>X92</f>
        <v>728.7</v>
      </c>
      <c r="Y91" s="345">
        <f>Y92</f>
        <v>728.7</v>
      </c>
      <c r="Z91" s="346">
        <f>Z92</f>
        <v>728.7</v>
      </c>
      <c r="AA91" s="8"/>
      <c r="AB91" s="3"/>
    </row>
    <row r="92" spans="1:28" ht="29.25" customHeight="1" x14ac:dyDescent="0.2">
      <c r="A92" s="21"/>
      <c r="B92" s="1039" t="s">
        <v>57</v>
      </c>
      <c r="C92" s="1039"/>
      <c r="D92" s="1039"/>
      <c r="E92" s="1039"/>
      <c r="F92" s="1039"/>
      <c r="G92" s="1039"/>
      <c r="H92" s="1039"/>
      <c r="I92" s="1039"/>
      <c r="J92" s="1039"/>
      <c r="K92" s="1039"/>
      <c r="L92" s="1039"/>
      <c r="M92" s="1039"/>
      <c r="N92" s="1039"/>
      <c r="O92" s="175" t="s">
        <v>56</v>
      </c>
      <c r="P92" s="14" t="s">
        <v>11</v>
      </c>
      <c r="Q92" s="11" t="s">
        <v>55</v>
      </c>
      <c r="R92" s="10" t="s">
        <v>54</v>
      </c>
      <c r="S92" s="9" t="s">
        <v>53</v>
      </c>
      <c r="T92" s="14">
        <v>5</v>
      </c>
      <c r="U92" s="14">
        <v>3</v>
      </c>
      <c r="V92" s="347" t="s">
        <v>52</v>
      </c>
      <c r="W92" s="344"/>
      <c r="X92" s="305">
        <v>728.7</v>
      </c>
      <c r="Y92" s="305">
        <v>728.7</v>
      </c>
      <c r="Z92" s="306">
        <v>728.7</v>
      </c>
      <c r="AA92" s="8"/>
      <c r="AB92" s="3"/>
    </row>
    <row r="93" spans="1:28" ht="15" customHeight="1" x14ac:dyDescent="0.2">
      <c r="A93" s="21"/>
      <c r="B93" s="230"/>
      <c r="C93" s="231"/>
      <c r="D93" s="232"/>
      <c r="E93" s="1053" t="s">
        <v>119</v>
      </c>
      <c r="F93" s="1050"/>
      <c r="G93" s="1050"/>
      <c r="H93" s="1050"/>
      <c r="I93" s="1050"/>
      <c r="J93" s="1050"/>
      <c r="K93" s="1050"/>
      <c r="L93" s="1050"/>
      <c r="M93" s="1050"/>
      <c r="N93" s="1050"/>
      <c r="O93" s="175" t="s">
        <v>118</v>
      </c>
      <c r="P93" s="241" t="s">
        <v>11</v>
      </c>
      <c r="Q93" s="250" t="s">
        <v>2</v>
      </c>
      <c r="R93" s="251" t="s">
        <v>5</v>
      </c>
      <c r="S93" s="252" t="s">
        <v>4</v>
      </c>
      <c r="T93" s="241" t="s">
        <v>1</v>
      </c>
      <c r="U93" s="241" t="s">
        <v>1</v>
      </c>
      <c r="V93" s="359" t="s">
        <v>1</v>
      </c>
      <c r="W93" s="344"/>
      <c r="X93" s="356">
        <f t="shared" ref="X93:Z96" si="13">X94</f>
        <v>353</v>
      </c>
      <c r="Y93" s="356">
        <f t="shared" si="13"/>
        <v>353</v>
      </c>
      <c r="Z93" s="357">
        <f t="shared" si="13"/>
        <v>353</v>
      </c>
      <c r="AA93" s="8"/>
      <c r="AB93" s="3"/>
    </row>
    <row r="94" spans="1:28" ht="45" customHeight="1" x14ac:dyDescent="0.2">
      <c r="A94" s="21"/>
      <c r="B94" s="223"/>
      <c r="C94" s="224"/>
      <c r="D94" s="237"/>
      <c r="E94" s="238"/>
      <c r="F94" s="1042" t="s">
        <v>117</v>
      </c>
      <c r="G94" s="1038"/>
      <c r="H94" s="1038"/>
      <c r="I94" s="1038"/>
      <c r="J94" s="1038"/>
      <c r="K94" s="1038"/>
      <c r="L94" s="1038"/>
      <c r="M94" s="1038"/>
      <c r="N94" s="1038"/>
      <c r="O94" s="175" t="s">
        <v>116</v>
      </c>
      <c r="P94" s="27" t="s">
        <v>11</v>
      </c>
      <c r="Q94" s="25" t="s">
        <v>2</v>
      </c>
      <c r="R94" s="24" t="s">
        <v>9</v>
      </c>
      <c r="S94" s="23" t="s">
        <v>4</v>
      </c>
      <c r="T94" s="27" t="s">
        <v>1</v>
      </c>
      <c r="U94" s="27" t="s">
        <v>1</v>
      </c>
      <c r="V94" s="343" t="s">
        <v>1</v>
      </c>
      <c r="W94" s="344"/>
      <c r="X94" s="345">
        <f t="shared" si="13"/>
        <v>353</v>
      </c>
      <c r="Y94" s="345">
        <f t="shared" si="13"/>
        <v>353</v>
      </c>
      <c r="Z94" s="346">
        <f t="shared" si="13"/>
        <v>353</v>
      </c>
      <c r="AA94" s="8"/>
      <c r="AB94" s="3"/>
    </row>
    <row r="95" spans="1:28" ht="29.25" customHeight="1" x14ac:dyDescent="0.2">
      <c r="A95" s="21"/>
      <c r="B95" s="225"/>
      <c r="C95" s="226"/>
      <c r="D95" s="239"/>
      <c r="E95" s="240"/>
      <c r="F95" s="277"/>
      <c r="G95" s="1038" t="s">
        <v>115</v>
      </c>
      <c r="H95" s="1038"/>
      <c r="I95" s="1038"/>
      <c r="J95" s="1038"/>
      <c r="K95" s="1038"/>
      <c r="L95" s="1038"/>
      <c r="M95" s="1038"/>
      <c r="N95" s="1038"/>
      <c r="O95" s="175" t="s">
        <v>114</v>
      </c>
      <c r="P95" s="27" t="s">
        <v>11</v>
      </c>
      <c r="Q95" s="25" t="s">
        <v>2</v>
      </c>
      <c r="R95" s="24" t="s">
        <v>9</v>
      </c>
      <c r="S95" s="23" t="s">
        <v>113</v>
      </c>
      <c r="T95" s="27" t="s">
        <v>1</v>
      </c>
      <c r="U95" s="27" t="s">
        <v>1</v>
      </c>
      <c r="V95" s="343" t="s">
        <v>1</v>
      </c>
      <c r="W95" s="344"/>
      <c r="X95" s="345">
        <f t="shared" si="13"/>
        <v>353</v>
      </c>
      <c r="Y95" s="345">
        <f t="shared" si="13"/>
        <v>353</v>
      </c>
      <c r="Z95" s="346">
        <f t="shared" si="13"/>
        <v>353</v>
      </c>
      <c r="AA95" s="8"/>
      <c r="AB95" s="3"/>
    </row>
    <row r="96" spans="1:28" ht="15" customHeight="1" x14ac:dyDescent="0.2">
      <c r="A96" s="21"/>
      <c r="B96" s="1037" t="s">
        <v>120</v>
      </c>
      <c r="C96" s="1037"/>
      <c r="D96" s="1037"/>
      <c r="E96" s="1037"/>
      <c r="F96" s="1037"/>
      <c r="G96" s="1037"/>
      <c r="H96" s="1037"/>
      <c r="I96" s="1037"/>
      <c r="J96" s="1037"/>
      <c r="K96" s="1037"/>
      <c r="L96" s="1037"/>
      <c r="M96" s="1037"/>
      <c r="N96" s="1037"/>
      <c r="O96" s="175" t="s">
        <v>114</v>
      </c>
      <c r="P96" s="27" t="s">
        <v>11</v>
      </c>
      <c r="Q96" s="25" t="s">
        <v>2</v>
      </c>
      <c r="R96" s="24" t="s">
        <v>9</v>
      </c>
      <c r="S96" s="23" t="s">
        <v>113</v>
      </c>
      <c r="T96" s="27">
        <v>3</v>
      </c>
      <c r="U96" s="27">
        <v>10</v>
      </c>
      <c r="V96" s="343" t="s">
        <v>1</v>
      </c>
      <c r="W96" s="344"/>
      <c r="X96" s="345">
        <f t="shared" si="13"/>
        <v>353</v>
      </c>
      <c r="Y96" s="345">
        <f t="shared" si="13"/>
        <v>353</v>
      </c>
      <c r="Z96" s="346">
        <f t="shared" si="13"/>
        <v>353</v>
      </c>
      <c r="AA96" s="8"/>
      <c r="AB96" s="3"/>
    </row>
    <row r="97" spans="1:33" ht="29.25" customHeight="1" x14ac:dyDescent="0.2">
      <c r="A97" s="21"/>
      <c r="B97" s="1039" t="s">
        <v>57</v>
      </c>
      <c r="C97" s="1039"/>
      <c r="D97" s="1039"/>
      <c r="E97" s="1039"/>
      <c r="F97" s="1039"/>
      <c r="G97" s="1039"/>
      <c r="H97" s="1039"/>
      <c r="I97" s="1039"/>
      <c r="J97" s="1039"/>
      <c r="K97" s="1039"/>
      <c r="L97" s="1039"/>
      <c r="M97" s="1039"/>
      <c r="N97" s="1039"/>
      <c r="O97" s="175" t="s">
        <v>114</v>
      </c>
      <c r="P97" s="14" t="s">
        <v>11</v>
      </c>
      <c r="Q97" s="11" t="s">
        <v>2</v>
      </c>
      <c r="R97" s="10" t="s">
        <v>9</v>
      </c>
      <c r="S97" s="9" t="s">
        <v>113</v>
      </c>
      <c r="T97" s="14">
        <v>3</v>
      </c>
      <c r="U97" s="14">
        <v>10</v>
      </c>
      <c r="V97" s="347" t="s">
        <v>52</v>
      </c>
      <c r="W97" s="344"/>
      <c r="X97" s="348">
        <v>353</v>
      </c>
      <c r="Y97" s="348">
        <v>353</v>
      </c>
      <c r="Z97" s="349">
        <v>353</v>
      </c>
      <c r="AA97" s="8"/>
      <c r="AB97" s="3"/>
    </row>
    <row r="98" spans="1:33" ht="29.25" customHeight="1" x14ac:dyDescent="0.2">
      <c r="A98" s="21"/>
      <c r="B98" s="230"/>
      <c r="C98" s="231"/>
      <c r="D98" s="232"/>
      <c r="E98" s="1049" t="s">
        <v>18</v>
      </c>
      <c r="F98" s="1050"/>
      <c r="G98" s="1050"/>
      <c r="H98" s="1050"/>
      <c r="I98" s="1050"/>
      <c r="J98" s="1050"/>
      <c r="K98" s="1050"/>
      <c r="L98" s="1050"/>
      <c r="M98" s="1050"/>
      <c r="N98" s="1050"/>
      <c r="O98" s="175" t="s">
        <v>17</v>
      </c>
      <c r="P98" s="241" t="s">
        <v>11</v>
      </c>
      <c r="Q98" s="250" t="s">
        <v>10</v>
      </c>
      <c r="R98" s="251" t="s">
        <v>5</v>
      </c>
      <c r="S98" s="252" t="s">
        <v>4</v>
      </c>
      <c r="T98" s="241" t="s">
        <v>1</v>
      </c>
      <c r="U98" s="241" t="s">
        <v>1</v>
      </c>
      <c r="V98" s="359" t="s">
        <v>1</v>
      </c>
      <c r="W98" s="344"/>
      <c r="X98" s="362">
        <f t="shared" ref="X98:Z101" si="14">X99</f>
        <v>0</v>
      </c>
      <c r="Y98" s="362">
        <f t="shared" si="14"/>
        <v>0</v>
      </c>
      <c r="Z98" s="363">
        <f t="shared" si="14"/>
        <v>0</v>
      </c>
      <c r="AA98" s="8"/>
      <c r="AB98" s="3"/>
    </row>
    <row r="99" spans="1:33" ht="61.5" customHeight="1" x14ac:dyDescent="0.2">
      <c r="A99" s="21"/>
      <c r="B99" s="223"/>
      <c r="C99" s="224"/>
      <c r="D99" s="237"/>
      <c r="E99" s="238"/>
      <c r="F99" s="1042" t="s">
        <v>16</v>
      </c>
      <c r="G99" s="1038"/>
      <c r="H99" s="1038"/>
      <c r="I99" s="1038"/>
      <c r="J99" s="1038"/>
      <c r="K99" s="1038"/>
      <c r="L99" s="1038"/>
      <c r="M99" s="1038"/>
      <c r="N99" s="1038"/>
      <c r="O99" s="175" t="s">
        <v>15</v>
      </c>
      <c r="P99" s="27" t="s">
        <v>11</v>
      </c>
      <c r="Q99" s="25" t="s">
        <v>10</v>
      </c>
      <c r="R99" s="24" t="s">
        <v>9</v>
      </c>
      <c r="S99" s="23" t="s">
        <v>4</v>
      </c>
      <c r="T99" s="27" t="s">
        <v>1</v>
      </c>
      <c r="U99" s="27" t="s">
        <v>1</v>
      </c>
      <c r="V99" s="343" t="s">
        <v>1</v>
      </c>
      <c r="W99" s="344"/>
      <c r="X99" s="345">
        <f t="shared" si="14"/>
        <v>0</v>
      </c>
      <c r="Y99" s="345">
        <f t="shared" si="14"/>
        <v>0</v>
      </c>
      <c r="Z99" s="346">
        <f t="shared" si="14"/>
        <v>0</v>
      </c>
      <c r="AA99" s="8"/>
      <c r="AB99" s="3"/>
    </row>
    <row r="100" spans="1:33" ht="36.75" customHeight="1" x14ac:dyDescent="0.2">
      <c r="A100" s="21"/>
      <c r="B100" s="225"/>
      <c r="C100" s="226"/>
      <c r="D100" s="239"/>
      <c r="E100" s="240"/>
      <c r="F100" s="277"/>
      <c r="G100" s="1038" t="s">
        <v>14</v>
      </c>
      <c r="H100" s="1038"/>
      <c r="I100" s="1038"/>
      <c r="J100" s="1038"/>
      <c r="K100" s="1038"/>
      <c r="L100" s="1038"/>
      <c r="M100" s="1038"/>
      <c r="N100" s="1038"/>
      <c r="O100" s="175" t="s">
        <v>12</v>
      </c>
      <c r="P100" s="27" t="s">
        <v>11</v>
      </c>
      <c r="Q100" s="25" t="s">
        <v>10</v>
      </c>
      <c r="R100" s="24" t="s">
        <v>9</v>
      </c>
      <c r="S100" s="23" t="s">
        <v>537</v>
      </c>
      <c r="T100" s="27" t="s">
        <v>1</v>
      </c>
      <c r="U100" s="27" t="s">
        <v>1</v>
      </c>
      <c r="V100" s="343" t="s">
        <v>1</v>
      </c>
      <c r="W100" s="344"/>
      <c r="X100" s="345">
        <f t="shared" si="14"/>
        <v>0</v>
      </c>
      <c r="Y100" s="345">
        <f t="shared" si="14"/>
        <v>0</v>
      </c>
      <c r="Z100" s="346">
        <f t="shared" si="14"/>
        <v>0</v>
      </c>
      <c r="AA100" s="8"/>
      <c r="AB100" s="3"/>
    </row>
    <row r="101" spans="1:33" ht="15" customHeight="1" x14ac:dyDescent="0.2">
      <c r="A101" s="21"/>
      <c r="B101" s="1037" t="s">
        <v>21</v>
      </c>
      <c r="C101" s="1037"/>
      <c r="D101" s="1037"/>
      <c r="E101" s="1037"/>
      <c r="F101" s="1037"/>
      <c r="G101" s="1037"/>
      <c r="H101" s="1037"/>
      <c r="I101" s="1037"/>
      <c r="J101" s="1037"/>
      <c r="K101" s="1037"/>
      <c r="L101" s="1037"/>
      <c r="M101" s="1037"/>
      <c r="N101" s="1037"/>
      <c r="O101" s="175" t="s">
        <v>12</v>
      </c>
      <c r="P101" s="27" t="s">
        <v>11</v>
      </c>
      <c r="Q101" s="25" t="s">
        <v>10</v>
      </c>
      <c r="R101" s="24" t="s">
        <v>9</v>
      </c>
      <c r="S101" s="23" t="s">
        <v>537</v>
      </c>
      <c r="T101" s="27">
        <v>10</v>
      </c>
      <c r="U101" s="27">
        <v>3</v>
      </c>
      <c r="V101" s="343" t="s">
        <v>1</v>
      </c>
      <c r="W101" s="344"/>
      <c r="X101" s="345">
        <f t="shared" si="14"/>
        <v>0</v>
      </c>
      <c r="Y101" s="345">
        <f t="shared" si="14"/>
        <v>0</v>
      </c>
      <c r="Z101" s="346">
        <f t="shared" si="14"/>
        <v>0</v>
      </c>
      <c r="AA101" s="8"/>
      <c r="AB101" s="3"/>
    </row>
    <row r="102" spans="1:33" ht="29.25" customHeight="1" x14ac:dyDescent="0.2">
      <c r="A102" s="21"/>
      <c r="B102" s="1039" t="s">
        <v>13</v>
      </c>
      <c r="C102" s="1039"/>
      <c r="D102" s="1039"/>
      <c r="E102" s="1039"/>
      <c r="F102" s="1039"/>
      <c r="G102" s="1039"/>
      <c r="H102" s="1039"/>
      <c r="I102" s="1039"/>
      <c r="J102" s="1039"/>
      <c r="K102" s="1039"/>
      <c r="L102" s="1039"/>
      <c r="M102" s="1039"/>
      <c r="N102" s="1039"/>
      <c r="O102" s="175" t="s">
        <v>12</v>
      </c>
      <c r="P102" s="14" t="s">
        <v>11</v>
      </c>
      <c r="Q102" s="11" t="s">
        <v>10</v>
      </c>
      <c r="R102" s="10" t="s">
        <v>9</v>
      </c>
      <c r="S102" s="9" t="s">
        <v>537</v>
      </c>
      <c r="T102" s="14">
        <v>10</v>
      </c>
      <c r="U102" s="14">
        <v>3</v>
      </c>
      <c r="V102" s="347" t="s">
        <v>7</v>
      </c>
      <c r="W102" s="344"/>
      <c r="X102" s="348"/>
      <c r="Y102" s="348"/>
      <c r="Z102" s="349"/>
      <c r="AA102" s="8"/>
      <c r="AB102" s="3"/>
    </row>
    <row r="103" spans="1:33" ht="60" customHeight="1" x14ac:dyDescent="0.2">
      <c r="A103" s="21"/>
      <c r="B103" s="230"/>
      <c r="C103" s="231"/>
      <c r="D103" s="232"/>
      <c r="E103" s="1049" t="s">
        <v>128</v>
      </c>
      <c r="F103" s="1050"/>
      <c r="G103" s="1050"/>
      <c r="H103" s="1050"/>
      <c r="I103" s="1050"/>
      <c r="J103" s="1050"/>
      <c r="K103" s="1050"/>
      <c r="L103" s="1050"/>
      <c r="M103" s="1050"/>
      <c r="N103" s="1050"/>
      <c r="O103" s="175" t="s">
        <v>127</v>
      </c>
      <c r="P103" s="241" t="s">
        <v>11</v>
      </c>
      <c r="Q103" s="250" t="s">
        <v>122</v>
      </c>
      <c r="R103" s="251" t="s">
        <v>5</v>
      </c>
      <c r="S103" s="252" t="s">
        <v>4</v>
      </c>
      <c r="T103" s="241" t="s">
        <v>1</v>
      </c>
      <c r="U103" s="241" t="s">
        <v>1</v>
      </c>
      <c r="V103" s="359" t="s">
        <v>1</v>
      </c>
      <c r="W103" s="344"/>
      <c r="X103" s="362">
        <f t="shared" ref="X103:Z105" si="15">X104</f>
        <v>0</v>
      </c>
      <c r="Y103" s="362">
        <f t="shared" si="15"/>
        <v>0</v>
      </c>
      <c r="Z103" s="363">
        <f t="shared" si="15"/>
        <v>0</v>
      </c>
      <c r="AA103" s="8"/>
      <c r="AB103" s="3"/>
    </row>
    <row r="104" spans="1:33" ht="46.5" customHeight="1" x14ac:dyDescent="0.2">
      <c r="A104" s="21"/>
      <c r="B104" s="223"/>
      <c r="C104" s="224"/>
      <c r="D104" s="237"/>
      <c r="E104" s="238"/>
      <c r="F104" s="1042" t="s">
        <v>126</v>
      </c>
      <c r="G104" s="1038"/>
      <c r="H104" s="1038"/>
      <c r="I104" s="1038"/>
      <c r="J104" s="1038"/>
      <c r="K104" s="1038"/>
      <c r="L104" s="1038"/>
      <c r="M104" s="1038"/>
      <c r="N104" s="1038"/>
      <c r="O104" s="175" t="s">
        <v>125</v>
      </c>
      <c r="P104" s="27" t="s">
        <v>11</v>
      </c>
      <c r="Q104" s="25" t="s">
        <v>122</v>
      </c>
      <c r="R104" s="24" t="s">
        <v>9</v>
      </c>
      <c r="S104" s="23" t="s">
        <v>4</v>
      </c>
      <c r="T104" s="27" t="s">
        <v>1</v>
      </c>
      <c r="U104" s="27" t="s">
        <v>1</v>
      </c>
      <c r="V104" s="343" t="s">
        <v>1</v>
      </c>
      <c r="W104" s="344"/>
      <c r="X104" s="345">
        <f t="shared" si="15"/>
        <v>0</v>
      </c>
      <c r="Y104" s="345">
        <f t="shared" si="15"/>
        <v>0</v>
      </c>
      <c r="Z104" s="346">
        <f t="shared" si="15"/>
        <v>0</v>
      </c>
      <c r="AA104" s="8"/>
      <c r="AB104" s="3"/>
    </row>
    <row r="105" spans="1:33" ht="29.25" customHeight="1" x14ac:dyDescent="0.2">
      <c r="A105" s="21"/>
      <c r="B105" s="225"/>
      <c r="C105" s="226"/>
      <c r="D105" s="239"/>
      <c r="E105" s="240"/>
      <c r="F105" s="277"/>
      <c r="G105" s="1038" t="s">
        <v>124</v>
      </c>
      <c r="H105" s="1038"/>
      <c r="I105" s="1038"/>
      <c r="J105" s="1038"/>
      <c r="K105" s="1038"/>
      <c r="L105" s="1038"/>
      <c r="M105" s="1038"/>
      <c r="N105" s="1038"/>
      <c r="O105" s="175" t="s">
        <v>123</v>
      </c>
      <c r="P105" s="27" t="s">
        <v>11</v>
      </c>
      <c r="Q105" s="25" t="s">
        <v>122</v>
      </c>
      <c r="R105" s="24" t="s">
        <v>9</v>
      </c>
      <c r="S105" s="23" t="s">
        <v>121</v>
      </c>
      <c r="T105" s="27" t="s">
        <v>1</v>
      </c>
      <c r="U105" s="27" t="s">
        <v>1</v>
      </c>
      <c r="V105" s="343" t="s">
        <v>1</v>
      </c>
      <c r="W105" s="344"/>
      <c r="X105" s="345">
        <f t="shared" si="15"/>
        <v>0</v>
      </c>
      <c r="Y105" s="345">
        <f t="shared" si="15"/>
        <v>0</v>
      </c>
      <c r="Z105" s="346">
        <f t="shared" si="15"/>
        <v>0</v>
      </c>
      <c r="AA105" s="8"/>
      <c r="AB105" s="3"/>
    </row>
    <row r="106" spans="1:33" ht="44.25" customHeight="1" x14ac:dyDescent="0.2">
      <c r="A106" s="21"/>
      <c r="B106" s="1037" t="s">
        <v>129</v>
      </c>
      <c r="C106" s="1037"/>
      <c r="D106" s="1037"/>
      <c r="E106" s="1037"/>
      <c r="F106" s="1037"/>
      <c r="G106" s="1037"/>
      <c r="H106" s="1037"/>
      <c r="I106" s="1037"/>
      <c r="J106" s="1037"/>
      <c r="K106" s="1037"/>
      <c r="L106" s="1037"/>
      <c r="M106" s="1037"/>
      <c r="N106" s="1037"/>
      <c r="O106" s="175" t="s">
        <v>123</v>
      </c>
      <c r="P106" s="27" t="s">
        <v>11</v>
      </c>
      <c r="Q106" s="25" t="s">
        <v>122</v>
      </c>
      <c r="R106" s="24" t="s">
        <v>9</v>
      </c>
      <c r="S106" s="23" t="s">
        <v>121</v>
      </c>
      <c r="T106" s="27">
        <v>3</v>
      </c>
      <c r="U106" s="27">
        <v>9</v>
      </c>
      <c r="V106" s="343" t="s">
        <v>1</v>
      </c>
      <c r="W106" s="344"/>
      <c r="X106" s="345"/>
      <c r="Y106" s="345"/>
      <c r="Z106" s="346"/>
      <c r="AA106" s="8"/>
      <c r="AB106" s="3"/>
    </row>
    <row r="107" spans="1:33" ht="35.25" customHeight="1" x14ac:dyDescent="0.2">
      <c r="A107" s="21"/>
      <c r="B107" s="673"/>
      <c r="C107" s="673"/>
      <c r="D107" s="673"/>
      <c r="E107" s="673"/>
      <c r="F107" s="673"/>
      <c r="G107" s="673"/>
      <c r="H107" s="673"/>
      <c r="I107" s="673"/>
      <c r="J107" s="673"/>
      <c r="K107" s="673"/>
      <c r="L107" s="673"/>
      <c r="M107" s="673" t="s">
        <v>57</v>
      </c>
      <c r="N107" s="673"/>
      <c r="O107" s="175"/>
      <c r="P107" s="27">
        <v>85</v>
      </c>
      <c r="Q107" s="25" t="s">
        <v>122</v>
      </c>
      <c r="R107" s="24">
        <v>1</v>
      </c>
      <c r="S107" s="23">
        <v>90055</v>
      </c>
      <c r="T107" s="27">
        <v>3</v>
      </c>
      <c r="U107" s="27">
        <v>9</v>
      </c>
      <c r="V107" s="713">
        <v>240</v>
      </c>
      <c r="W107" s="344"/>
      <c r="X107" s="353"/>
      <c r="Y107" s="353"/>
      <c r="Z107" s="354"/>
      <c r="AA107" s="8"/>
      <c r="AB107" s="3"/>
    </row>
    <row r="108" spans="1:33" ht="62.25" customHeight="1" x14ac:dyDescent="0.2">
      <c r="A108" s="21"/>
      <c r="B108" s="673"/>
      <c r="C108" s="673"/>
      <c r="D108" s="673"/>
      <c r="E108" s="673"/>
      <c r="F108" s="673"/>
      <c r="G108" s="673"/>
      <c r="H108" s="673"/>
      <c r="I108" s="673"/>
      <c r="J108" s="673"/>
      <c r="K108" s="673"/>
      <c r="L108" s="673"/>
      <c r="M108" s="752" t="s">
        <v>535</v>
      </c>
      <c r="N108" s="673"/>
      <c r="O108" s="175"/>
      <c r="P108" s="47">
        <v>85</v>
      </c>
      <c r="Q108" s="45">
        <v>0</v>
      </c>
      <c r="R108" s="44">
        <v>0</v>
      </c>
      <c r="S108" s="43">
        <v>0</v>
      </c>
      <c r="T108" s="47"/>
      <c r="U108" s="47"/>
      <c r="V108" s="687"/>
      <c r="W108" s="596"/>
      <c r="X108" s="688">
        <f t="shared" ref="X108:Z110" si="16">X109</f>
        <v>100</v>
      </c>
      <c r="Y108" s="688">
        <f t="shared" si="16"/>
        <v>100</v>
      </c>
      <c r="Z108" s="689">
        <f t="shared" si="16"/>
        <v>100</v>
      </c>
      <c r="AA108" s="8"/>
      <c r="AB108" s="3"/>
    </row>
    <row r="109" spans="1:33" ht="35.25" customHeight="1" x14ac:dyDescent="0.2">
      <c r="A109" s="21"/>
      <c r="B109" s="673"/>
      <c r="C109" s="673"/>
      <c r="D109" s="673"/>
      <c r="E109" s="673"/>
      <c r="F109" s="673"/>
      <c r="G109" s="673"/>
      <c r="H109" s="673"/>
      <c r="I109" s="673"/>
      <c r="J109" s="673"/>
      <c r="K109" s="673"/>
      <c r="L109" s="673"/>
      <c r="M109" s="673" t="s">
        <v>499</v>
      </c>
      <c r="N109" s="673"/>
      <c r="O109" s="175"/>
      <c r="P109" s="27">
        <v>85</v>
      </c>
      <c r="Q109" s="25" t="s">
        <v>583</v>
      </c>
      <c r="R109" s="24">
        <v>0</v>
      </c>
      <c r="S109" s="23">
        <v>0</v>
      </c>
      <c r="T109" s="27"/>
      <c r="U109" s="27"/>
      <c r="V109" s="343"/>
      <c r="W109" s="344"/>
      <c r="X109" s="690">
        <f t="shared" si="16"/>
        <v>100</v>
      </c>
      <c r="Y109" s="690">
        <f t="shared" si="16"/>
        <v>100</v>
      </c>
      <c r="Z109" s="691">
        <f t="shared" si="16"/>
        <v>100</v>
      </c>
      <c r="AA109" s="8"/>
      <c r="AB109" s="3"/>
    </row>
    <row r="110" spans="1:33" ht="60" customHeight="1" x14ac:dyDescent="0.2">
      <c r="A110" s="21"/>
      <c r="B110" s="673"/>
      <c r="C110" s="673"/>
      <c r="D110" s="673"/>
      <c r="E110" s="673"/>
      <c r="F110" s="673"/>
      <c r="G110" s="673"/>
      <c r="H110" s="673"/>
      <c r="I110" s="673"/>
      <c r="J110" s="673"/>
      <c r="K110" s="673"/>
      <c r="L110" s="673"/>
      <c r="M110" s="673" t="s">
        <v>500</v>
      </c>
      <c r="N110" s="673"/>
      <c r="O110" s="175"/>
      <c r="P110" s="27">
        <v>85</v>
      </c>
      <c r="Q110" s="25" t="s">
        <v>583</v>
      </c>
      <c r="R110" s="24">
        <v>1</v>
      </c>
      <c r="S110" s="23">
        <v>91154</v>
      </c>
      <c r="T110" s="27">
        <v>11</v>
      </c>
      <c r="U110" s="27">
        <v>1</v>
      </c>
      <c r="V110" s="343"/>
      <c r="W110" s="344"/>
      <c r="X110" s="690">
        <f t="shared" si="16"/>
        <v>100</v>
      </c>
      <c r="Y110" s="690">
        <f t="shared" si="16"/>
        <v>100</v>
      </c>
      <c r="Z110" s="691">
        <f t="shared" si="16"/>
        <v>100</v>
      </c>
      <c r="AA110" s="8"/>
      <c r="AB110" s="3"/>
    </row>
    <row r="111" spans="1:33" ht="29.25" customHeight="1" x14ac:dyDescent="0.2">
      <c r="A111" s="21"/>
      <c r="B111" s="1039" t="s">
        <v>57</v>
      </c>
      <c r="C111" s="1039"/>
      <c r="D111" s="1039"/>
      <c r="E111" s="1039"/>
      <c r="F111" s="1039"/>
      <c r="G111" s="1039"/>
      <c r="H111" s="1039"/>
      <c r="I111" s="1039"/>
      <c r="J111" s="1039"/>
      <c r="K111" s="1039"/>
      <c r="L111" s="1039"/>
      <c r="M111" s="1039"/>
      <c r="N111" s="1039"/>
      <c r="O111" s="175" t="s">
        <v>123</v>
      </c>
      <c r="P111" s="14">
        <v>85</v>
      </c>
      <c r="Q111" s="11" t="s">
        <v>583</v>
      </c>
      <c r="R111" s="10">
        <v>1</v>
      </c>
      <c r="S111" s="9">
        <v>91154</v>
      </c>
      <c r="T111" s="14">
        <v>11</v>
      </c>
      <c r="U111" s="14">
        <v>1</v>
      </c>
      <c r="V111" s="347" t="s">
        <v>52</v>
      </c>
      <c r="W111" s="344"/>
      <c r="X111" s="348">
        <v>100</v>
      </c>
      <c r="Y111" s="348">
        <v>100</v>
      </c>
      <c r="Z111" s="349">
        <v>100</v>
      </c>
      <c r="AA111" s="8"/>
      <c r="AB111" s="3"/>
      <c r="AG111" s="253"/>
    </row>
    <row r="112" spans="1:33" ht="25.5" customHeight="1" x14ac:dyDescent="0.2">
      <c r="A112" s="21"/>
      <c r="B112" s="230"/>
      <c r="C112" s="590"/>
      <c r="D112" s="230"/>
      <c r="E112" s="230"/>
      <c r="F112" s="229"/>
      <c r="G112" s="229"/>
      <c r="H112" s="229"/>
      <c r="I112" s="229"/>
      <c r="J112" s="229"/>
      <c r="K112" s="229"/>
      <c r="L112" s="229"/>
      <c r="M112" s="594" t="s">
        <v>584</v>
      </c>
      <c r="N112" s="594"/>
      <c r="O112" s="559"/>
      <c r="P112" s="572">
        <v>85</v>
      </c>
      <c r="Q112" s="538">
        <v>0</v>
      </c>
      <c r="R112" s="573">
        <v>0</v>
      </c>
      <c r="S112" s="560">
        <v>0</v>
      </c>
      <c r="T112" s="572"/>
      <c r="U112" s="572"/>
      <c r="V112" s="595"/>
      <c r="W112" s="596"/>
      <c r="X112" s="603">
        <f t="shared" ref="X112:Z115" si="17">X113</f>
        <v>451.4</v>
      </c>
      <c r="Y112" s="603">
        <f t="shared" si="17"/>
        <v>451.4</v>
      </c>
      <c r="Z112" s="604">
        <f t="shared" si="17"/>
        <v>451.4</v>
      </c>
      <c r="AA112" s="8"/>
      <c r="AB112" s="3"/>
    </row>
    <row r="113" spans="1:28" ht="31.5" customHeight="1" x14ac:dyDescent="0.2">
      <c r="A113" s="21"/>
      <c r="B113" s="230"/>
      <c r="C113" s="590"/>
      <c r="D113" s="230"/>
      <c r="E113" s="230"/>
      <c r="F113" s="229"/>
      <c r="G113" s="229"/>
      <c r="H113" s="229"/>
      <c r="I113" s="229"/>
      <c r="J113" s="229"/>
      <c r="K113" s="229"/>
      <c r="L113" s="229"/>
      <c r="M113" s="576" t="s">
        <v>585</v>
      </c>
      <c r="N113" s="576"/>
      <c r="O113" s="175"/>
      <c r="P113" s="574">
        <v>85</v>
      </c>
      <c r="Q113" s="11" t="s">
        <v>582</v>
      </c>
      <c r="R113" s="575">
        <v>0</v>
      </c>
      <c r="S113" s="9">
        <v>0</v>
      </c>
      <c r="T113" s="574"/>
      <c r="U113" s="574"/>
      <c r="V113" s="347"/>
      <c r="W113" s="344"/>
      <c r="X113" s="591">
        <f t="shared" si="17"/>
        <v>451.4</v>
      </c>
      <c r="Y113" s="591">
        <f t="shared" si="17"/>
        <v>451.4</v>
      </c>
      <c r="Z113" s="592">
        <f t="shared" si="17"/>
        <v>451.4</v>
      </c>
      <c r="AA113" s="8"/>
      <c r="AB113" s="3"/>
    </row>
    <row r="114" spans="1:28" ht="29.25" customHeight="1" x14ac:dyDescent="0.2">
      <c r="A114" s="21"/>
      <c r="B114" s="230"/>
      <c r="C114" s="590"/>
      <c r="D114" s="230"/>
      <c r="E114" s="230"/>
      <c r="F114" s="229"/>
      <c r="G114" s="229"/>
      <c r="H114" s="229"/>
      <c r="I114" s="229"/>
      <c r="J114" s="229"/>
      <c r="K114" s="229"/>
      <c r="L114" s="229"/>
      <c r="M114" s="576" t="s">
        <v>25</v>
      </c>
      <c r="N114" s="576"/>
      <c r="O114" s="175"/>
      <c r="P114" s="574">
        <v>85</v>
      </c>
      <c r="Q114" s="11" t="s">
        <v>582</v>
      </c>
      <c r="R114" s="575">
        <v>1</v>
      </c>
      <c r="S114" s="9">
        <v>0</v>
      </c>
      <c r="T114" s="574"/>
      <c r="U114" s="574"/>
      <c r="V114" s="347"/>
      <c r="W114" s="344"/>
      <c r="X114" s="591">
        <f>X115</f>
        <v>451.4</v>
      </c>
      <c r="Y114" s="591">
        <f>Y115</f>
        <v>451.4</v>
      </c>
      <c r="Z114" s="592">
        <f>Z115</f>
        <v>451.4</v>
      </c>
      <c r="AA114" s="8"/>
      <c r="AB114" s="3"/>
    </row>
    <row r="115" spans="1:28" ht="28.5" customHeight="1" x14ac:dyDescent="0.2">
      <c r="A115" s="21"/>
      <c r="B115" s="230"/>
      <c r="C115" s="590"/>
      <c r="D115" s="230"/>
      <c r="E115" s="230"/>
      <c r="F115" s="229"/>
      <c r="G115" s="229"/>
      <c r="H115" s="229"/>
      <c r="I115" s="229"/>
      <c r="J115" s="229"/>
      <c r="K115" s="229"/>
      <c r="L115" s="229"/>
      <c r="M115" s="576" t="s">
        <v>25</v>
      </c>
      <c r="N115" s="576"/>
      <c r="O115" s="175"/>
      <c r="P115" s="574">
        <v>85</v>
      </c>
      <c r="Q115" s="11" t="s">
        <v>582</v>
      </c>
      <c r="R115" s="575">
        <v>1</v>
      </c>
      <c r="S115" s="9">
        <v>20009</v>
      </c>
      <c r="T115" s="574">
        <v>10</v>
      </c>
      <c r="U115" s="574">
        <v>1</v>
      </c>
      <c r="V115" s="347"/>
      <c r="W115" s="344"/>
      <c r="X115" s="591">
        <f t="shared" si="17"/>
        <v>451.4</v>
      </c>
      <c r="Y115" s="591">
        <f t="shared" si="17"/>
        <v>451.4</v>
      </c>
      <c r="Z115" s="592">
        <f t="shared" si="17"/>
        <v>451.4</v>
      </c>
      <c r="AA115" s="8"/>
      <c r="AB115" s="3"/>
    </row>
    <row r="116" spans="1:28" ht="37.5" customHeight="1" x14ac:dyDescent="0.2">
      <c r="A116" s="21"/>
      <c r="B116" s="230"/>
      <c r="C116" s="590"/>
      <c r="D116" s="230"/>
      <c r="E116" s="230"/>
      <c r="F116" s="229"/>
      <c r="G116" s="229"/>
      <c r="H116" s="229"/>
      <c r="I116" s="229"/>
      <c r="J116" s="229"/>
      <c r="K116" s="229"/>
      <c r="L116" s="229"/>
      <c r="M116" s="576" t="s">
        <v>24</v>
      </c>
      <c r="N116" s="576"/>
      <c r="O116" s="175"/>
      <c r="P116" s="694">
        <v>85</v>
      </c>
      <c r="Q116" s="11" t="s">
        <v>582</v>
      </c>
      <c r="R116" s="695">
        <v>1</v>
      </c>
      <c r="S116" s="9">
        <v>20009</v>
      </c>
      <c r="T116" s="574">
        <v>10</v>
      </c>
      <c r="U116" s="574">
        <v>1</v>
      </c>
      <c r="V116" s="602">
        <v>310</v>
      </c>
      <c r="W116" s="344"/>
      <c r="X116" s="348">
        <v>451.4</v>
      </c>
      <c r="Y116" s="348">
        <v>451.4</v>
      </c>
      <c r="Z116" s="349">
        <v>451.4</v>
      </c>
      <c r="AA116" s="8"/>
      <c r="AB116" s="3"/>
    </row>
    <row r="117" spans="1:28" ht="63" customHeight="1" x14ac:dyDescent="0.2">
      <c r="A117" s="21"/>
      <c r="B117" s="230"/>
      <c r="C117" s="231"/>
      <c r="D117" s="1040" t="s">
        <v>619</v>
      </c>
      <c r="E117" s="1040"/>
      <c r="F117" s="1041"/>
      <c r="G117" s="1041"/>
      <c r="H117" s="1041"/>
      <c r="I117" s="1041"/>
      <c r="J117" s="1041"/>
      <c r="K117" s="1041"/>
      <c r="L117" s="1041"/>
      <c r="M117" s="1041"/>
      <c r="N117" s="1041"/>
      <c r="O117" s="646" t="s">
        <v>147</v>
      </c>
      <c r="P117" s="33" t="s">
        <v>140</v>
      </c>
      <c r="Q117" s="118" t="s">
        <v>6</v>
      </c>
      <c r="R117" s="117" t="s">
        <v>5</v>
      </c>
      <c r="S117" s="119" t="s">
        <v>4</v>
      </c>
      <c r="T117" s="33" t="s">
        <v>1</v>
      </c>
      <c r="U117" s="33" t="s">
        <v>1</v>
      </c>
      <c r="V117" s="355" t="s">
        <v>1</v>
      </c>
      <c r="W117" s="647"/>
      <c r="X117" s="829" t="s">
        <v>661</v>
      </c>
      <c r="Y117" s="829">
        <f>Y118+Y121+Y126+Y131+Y141+Y147+Y138</f>
        <v>12875.496000000001</v>
      </c>
      <c r="Z117" s="830">
        <f>Z121+Z126+Z131+Z141+Z118+Z147+Z138</f>
        <v>12857.886000000002</v>
      </c>
      <c r="AA117" s="8"/>
      <c r="AB117" s="3"/>
    </row>
    <row r="118" spans="1:28" ht="33.75" customHeight="1" x14ac:dyDescent="0.2">
      <c r="A118" s="21"/>
      <c r="B118" s="230"/>
      <c r="C118" s="231"/>
      <c r="D118" s="651"/>
      <c r="E118" s="651"/>
      <c r="F118" s="644"/>
      <c r="G118" s="644"/>
      <c r="H118" s="644"/>
      <c r="I118" s="644"/>
      <c r="J118" s="644"/>
      <c r="K118" s="644"/>
      <c r="L118" s="652"/>
      <c r="M118" s="640" t="s">
        <v>169</v>
      </c>
      <c r="N118" s="648"/>
      <c r="O118" s="650"/>
      <c r="P118" s="27">
        <v>86</v>
      </c>
      <c r="Q118" s="25">
        <v>0</v>
      </c>
      <c r="R118" s="24">
        <v>0</v>
      </c>
      <c r="S118" s="653">
        <v>10001</v>
      </c>
      <c r="T118" s="639"/>
      <c r="U118" s="13"/>
      <c r="V118" s="347"/>
      <c r="W118" s="347"/>
      <c r="X118" s="649">
        <f t="shared" ref="X118:Z119" si="18">X119</f>
        <v>1282.7</v>
      </c>
      <c r="Y118" s="649">
        <f t="shared" si="18"/>
        <v>1320.7</v>
      </c>
      <c r="Z118" s="649">
        <f t="shared" si="18"/>
        <v>1320.7</v>
      </c>
      <c r="AA118" s="8"/>
      <c r="AB118" s="3"/>
    </row>
    <row r="119" spans="1:28" ht="45.75" customHeight="1" x14ac:dyDescent="0.2">
      <c r="A119" s="21"/>
      <c r="B119" s="230"/>
      <c r="C119" s="231"/>
      <c r="D119" s="232"/>
      <c r="E119" s="232"/>
      <c r="F119" s="643"/>
      <c r="G119" s="643"/>
      <c r="H119" s="643"/>
      <c r="I119" s="643"/>
      <c r="J119" s="643"/>
      <c r="K119" s="643"/>
      <c r="L119" s="227"/>
      <c r="M119" s="640" t="s">
        <v>170</v>
      </c>
      <c r="N119" s="648"/>
      <c r="O119" s="650"/>
      <c r="P119" s="638">
        <v>86</v>
      </c>
      <c r="Q119" s="655">
        <v>0</v>
      </c>
      <c r="R119" s="11">
        <v>0</v>
      </c>
      <c r="S119" s="536">
        <v>10001</v>
      </c>
      <c r="T119" s="639">
        <v>1</v>
      </c>
      <c r="U119" s="13">
        <v>2</v>
      </c>
      <c r="V119" s="347"/>
      <c r="W119" s="347"/>
      <c r="X119" s="654">
        <f t="shared" si="18"/>
        <v>1282.7</v>
      </c>
      <c r="Y119" s="654">
        <f t="shared" si="18"/>
        <v>1320.7</v>
      </c>
      <c r="Z119" s="654">
        <f t="shared" si="18"/>
        <v>1320.7</v>
      </c>
      <c r="AA119" s="8"/>
      <c r="AB119" s="3"/>
    </row>
    <row r="120" spans="1:28" ht="36" customHeight="1" x14ac:dyDescent="0.2">
      <c r="A120" s="21"/>
      <c r="B120" s="230"/>
      <c r="C120" s="231"/>
      <c r="D120" s="232"/>
      <c r="E120" s="232"/>
      <c r="F120" s="643"/>
      <c r="G120" s="643"/>
      <c r="H120" s="643"/>
      <c r="I120" s="643"/>
      <c r="J120" s="643"/>
      <c r="K120" s="643"/>
      <c r="L120" s="227"/>
      <c r="M120" s="640" t="s">
        <v>524</v>
      </c>
      <c r="N120" s="648"/>
      <c r="O120" s="650"/>
      <c r="P120" s="638">
        <v>86</v>
      </c>
      <c r="Q120" s="655">
        <v>0</v>
      </c>
      <c r="R120" s="11">
        <v>0</v>
      </c>
      <c r="S120" s="536">
        <v>10001</v>
      </c>
      <c r="T120" s="639">
        <v>1</v>
      </c>
      <c r="U120" s="13">
        <v>2</v>
      </c>
      <c r="V120" s="685">
        <v>120</v>
      </c>
      <c r="W120" s="347"/>
      <c r="X120" s="686">
        <v>1282.7</v>
      </c>
      <c r="Y120" s="686">
        <v>1320.7</v>
      </c>
      <c r="Z120" s="686">
        <v>1320.7</v>
      </c>
      <c r="AA120" s="8"/>
      <c r="AB120" s="3"/>
    </row>
    <row r="121" spans="1:28" ht="29.25" customHeight="1" x14ac:dyDescent="0.2">
      <c r="A121" s="21"/>
      <c r="B121" s="223"/>
      <c r="C121" s="224"/>
      <c r="D121" s="232"/>
      <c r="E121" s="238"/>
      <c r="F121" s="1042" t="s">
        <v>165</v>
      </c>
      <c r="G121" s="1038"/>
      <c r="H121" s="1038"/>
      <c r="I121" s="1038"/>
      <c r="J121" s="1038"/>
      <c r="K121" s="1038"/>
      <c r="L121" s="1038"/>
      <c r="M121" s="1038"/>
      <c r="N121" s="1038"/>
      <c r="O121" s="175" t="s">
        <v>164</v>
      </c>
      <c r="P121" s="41" t="s">
        <v>140</v>
      </c>
      <c r="Q121" s="115" t="s">
        <v>6</v>
      </c>
      <c r="R121" s="114" t="s">
        <v>9</v>
      </c>
      <c r="S121" s="116" t="s">
        <v>4</v>
      </c>
      <c r="T121" s="41" t="s">
        <v>1</v>
      </c>
      <c r="U121" s="27" t="s">
        <v>1</v>
      </c>
      <c r="V121" s="343" t="s">
        <v>1</v>
      </c>
      <c r="W121" s="344"/>
      <c r="X121" s="714">
        <f t="shared" ref="X121:Z122" si="19">X122</f>
        <v>3573.2</v>
      </c>
      <c r="Y121" s="714">
        <f t="shared" si="19"/>
        <v>3631.4</v>
      </c>
      <c r="Z121" s="715">
        <f t="shared" si="19"/>
        <v>3636.1000000000004</v>
      </c>
      <c r="AA121" s="8"/>
      <c r="AB121" s="3"/>
    </row>
    <row r="122" spans="1:28" ht="15" customHeight="1" x14ac:dyDescent="0.2">
      <c r="A122" s="21"/>
      <c r="B122" s="225"/>
      <c r="C122" s="226"/>
      <c r="D122" s="239"/>
      <c r="E122" s="240"/>
      <c r="F122" s="277"/>
      <c r="G122" s="1038" t="s">
        <v>163</v>
      </c>
      <c r="H122" s="1038"/>
      <c r="I122" s="1038"/>
      <c r="J122" s="1038"/>
      <c r="K122" s="1038"/>
      <c r="L122" s="1038"/>
      <c r="M122" s="1038"/>
      <c r="N122" s="1038"/>
      <c r="O122" s="175" t="s">
        <v>162</v>
      </c>
      <c r="P122" s="27" t="s">
        <v>140</v>
      </c>
      <c r="Q122" s="25" t="s">
        <v>6</v>
      </c>
      <c r="R122" s="24" t="s">
        <v>9</v>
      </c>
      <c r="S122" s="23" t="s">
        <v>161</v>
      </c>
      <c r="T122" s="27" t="s">
        <v>1</v>
      </c>
      <c r="U122" s="27" t="s">
        <v>1</v>
      </c>
      <c r="V122" s="343" t="s">
        <v>1</v>
      </c>
      <c r="W122" s="344"/>
      <c r="X122" s="345">
        <f t="shared" si="19"/>
        <v>3573.2</v>
      </c>
      <c r="Y122" s="345">
        <f t="shared" si="19"/>
        <v>3631.4</v>
      </c>
      <c r="Z122" s="346">
        <f t="shared" si="19"/>
        <v>3636.1000000000004</v>
      </c>
      <c r="AA122" s="8"/>
      <c r="AB122" s="3"/>
    </row>
    <row r="123" spans="1:28" ht="62.25" customHeight="1" x14ac:dyDescent="0.2">
      <c r="A123" s="21"/>
      <c r="B123" s="1037" t="s">
        <v>166</v>
      </c>
      <c r="C123" s="1037"/>
      <c r="D123" s="1037"/>
      <c r="E123" s="1037"/>
      <c r="F123" s="1037"/>
      <c r="G123" s="1037"/>
      <c r="H123" s="1037"/>
      <c r="I123" s="1037"/>
      <c r="J123" s="1037"/>
      <c r="K123" s="1037"/>
      <c r="L123" s="1037"/>
      <c r="M123" s="1037"/>
      <c r="N123" s="1037"/>
      <c r="O123" s="175" t="s">
        <v>162</v>
      </c>
      <c r="P123" s="27" t="s">
        <v>140</v>
      </c>
      <c r="Q123" s="25" t="s">
        <v>6</v>
      </c>
      <c r="R123" s="24" t="s">
        <v>9</v>
      </c>
      <c r="S123" s="23" t="s">
        <v>161</v>
      </c>
      <c r="T123" s="27">
        <v>1</v>
      </c>
      <c r="U123" s="27">
        <v>4</v>
      </c>
      <c r="V123" s="343" t="s">
        <v>1</v>
      </c>
      <c r="W123" s="344"/>
      <c r="X123" s="345">
        <f>X124+X125</f>
        <v>3573.2</v>
      </c>
      <c r="Y123" s="345">
        <f>Y124+Y125</f>
        <v>3631.4</v>
      </c>
      <c r="Z123" s="346">
        <f>Z124+Z125</f>
        <v>3636.1000000000004</v>
      </c>
      <c r="AA123" s="8"/>
      <c r="AB123" s="3"/>
    </row>
    <row r="124" spans="1:28" ht="29.25" customHeight="1" x14ac:dyDescent="0.2">
      <c r="A124" s="21"/>
      <c r="B124" s="1037" t="s">
        <v>143</v>
      </c>
      <c r="C124" s="1037"/>
      <c r="D124" s="1037"/>
      <c r="E124" s="1037"/>
      <c r="F124" s="1037"/>
      <c r="G124" s="1037"/>
      <c r="H124" s="1037"/>
      <c r="I124" s="1037"/>
      <c r="J124" s="1037"/>
      <c r="K124" s="1037"/>
      <c r="L124" s="1037"/>
      <c r="M124" s="1037"/>
      <c r="N124" s="1037"/>
      <c r="O124" s="175" t="s">
        <v>162</v>
      </c>
      <c r="P124" s="27" t="s">
        <v>140</v>
      </c>
      <c r="Q124" s="25" t="s">
        <v>6</v>
      </c>
      <c r="R124" s="24" t="s">
        <v>9</v>
      </c>
      <c r="S124" s="23" t="s">
        <v>161</v>
      </c>
      <c r="T124" s="27">
        <v>1</v>
      </c>
      <c r="U124" s="27">
        <v>4</v>
      </c>
      <c r="V124" s="343" t="s">
        <v>142</v>
      </c>
      <c r="W124" s="344"/>
      <c r="X124" s="353">
        <v>3374.6</v>
      </c>
      <c r="Y124" s="353">
        <v>3474.8</v>
      </c>
      <c r="Z124" s="354">
        <v>3474.8</v>
      </c>
      <c r="AA124" s="8"/>
      <c r="AB124" s="3"/>
    </row>
    <row r="125" spans="1:28" ht="29.25" customHeight="1" x14ac:dyDescent="0.2">
      <c r="A125" s="21"/>
      <c r="B125" s="1039" t="s">
        <v>57</v>
      </c>
      <c r="C125" s="1039"/>
      <c r="D125" s="1039"/>
      <c r="E125" s="1039"/>
      <c r="F125" s="1039"/>
      <c r="G125" s="1039"/>
      <c r="H125" s="1039"/>
      <c r="I125" s="1039"/>
      <c r="J125" s="1039"/>
      <c r="K125" s="1039"/>
      <c r="L125" s="1039"/>
      <c r="M125" s="1039"/>
      <c r="N125" s="1039"/>
      <c r="O125" s="175" t="s">
        <v>162</v>
      </c>
      <c r="P125" s="14" t="s">
        <v>140</v>
      </c>
      <c r="Q125" s="11" t="s">
        <v>6</v>
      </c>
      <c r="R125" s="10" t="s">
        <v>9</v>
      </c>
      <c r="S125" s="9" t="s">
        <v>161</v>
      </c>
      <c r="T125" s="14">
        <v>1</v>
      </c>
      <c r="U125" s="14">
        <v>4</v>
      </c>
      <c r="V125" s="347" t="s">
        <v>52</v>
      </c>
      <c r="W125" s="344"/>
      <c r="X125" s="285">
        <v>198.6</v>
      </c>
      <c r="Y125" s="285">
        <v>156.6</v>
      </c>
      <c r="Z125" s="286">
        <v>161.30000000000001</v>
      </c>
      <c r="AA125" s="8"/>
      <c r="AB125" s="3"/>
    </row>
    <row r="126" spans="1:28" ht="29.25" customHeight="1" x14ac:dyDescent="0.2">
      <c r="A126" s="21"/>
      <c r="B126" s="230"/>
      <c r="C126" s="231"/>
      <c r="D126" s="232"/>
      <c r="E126" s="238"/>
      <c r="F126" s="1044" t="s">
        <v>146</v>
      </c>
      <c r="G126" s="1045"/>
      <c r="H126" s="1045"/>
      <c r="I126" s="1045"/>
      <c r="J126" s="1045"/>
      <c r="K126" s="1045"/>
      <c r="L126" s="1045"/>
      <c r="M126" s="1045"/>
      <c r="N126" s="1045"/>
      <c r="O126" s="175" t="s">
        <v>145</v>
      </c>
      <c r="P126" s="41" t="s">
        <v>140</v>
      </c>
      <c r="Q126" s="115" t="s">
        <v>6</v>
      </c>
      <c r="R126" s="114" t="s">
        <v>139</v>
      </c>
      <c r="S126" s="116" t="s">
        <v>4</v>
      </c>
      <c r="T126" s="41" t="s">
        <v>1</v>
      </c>
      <c r="U126" s="41" t="s">
        <v>1</v>
      </c>
      <c r="V126" s="350" t="s">
        <v>1</v>
      </c>
      <c r="W126" s="344"/>
      <c r="X126" s="829">
        <f t="shared" ref="X126:Z127" si="20">X127</f>
        <v>263.64600000000002</v>
      </c>
      <c r="Y126" s="829">
        <f t="shared" si="20"/>
        <v>272.49599999999998</v>
      </c>
      <c r="Z126" s="830">
        <f t="shared" si="20"/>
        <v>282.08600000000001</v>
      </c>
      <c r="AA126" s="8"/>
      <c r="AB126" s="3"/>
    </row>
    <row r="127" spans="1:28" ht="29.25" customHeight="1" x14ac:dyDescent="0.2">
      <c r="A127" s="21"/>
      <c r="B127" s="225"/>
      <c r="C127" s="226"/>
      <c r="D127" s="239"/>
      <c r="E127" s="240"/>
      <c r="F127" s="277"/>
      <c r="G127" s="1038" t="s">
        <v>144</v>
      </c>
      <c r="H127" s="1038"/>
      <c r="I127" s="1038"/>
      <c r="J127" s="1038"/>
      <c r="K127" s="1038"/>
      <c r="L127" s="1038"/>
      <c r="M127" s="1038"/>
      <c r="N127" s="1038"/>
      <c r="O127" s="175" t="s">
        <v>141</v>
      </c>
      <c r="P127" s="27" t="s">
        <v>140</v>
      </c>
      <c r="Q127" s="25" t="s">
        <v>6</v>
      </c>
      <c r="R127" s="24" t="s">
        <v>139</v>
      </c>
      <c r="S127" s="23" t="s">
        <v>138</v>
      </c>
      <c r="T127" s="27" t="s">
        <v>1</v>
      </c>
      <c r="U127" s="27" t="s">
        <v>1</v>
      </c>
      <c r="V127" s="343" t="s">
        <v>1</v>
      </c>
      <c r="W127" s="344"/>
      <c r="X127" s="831">
        <f t="shared" si="20"/>
        <v>263.64600000000002</v>
      </c>
      <c r="Y127" s="831">
        <f t="shared" si="20"/>
        <v>272.49599999999998</v>
      </c>
      <c r="Z127" s="832">
        <f t="shared" si="20"/>
        <v>282.08600000000001</v>
      </c>
      <c r="AA127" s="8"/>
      <c r="AB127" s="3"/>
    </row>
    <row r="128" spans="1:28" ht="15" customHeight="1" x14ac:dyDescent="0.2">
      <c r="A128" s="21"/>
      <c r="B128" s="1037" t="s">
        <v>148</v>
      </c>
      <c r="C128" s="1037"/>
      <c r="D128" s="1037"/>
      <c r="E128" s="1037"/>
      <c r="F128" s="1037"/>
      <c r="G128" s="1037"/>
      <c r="H128" s="1037"/>
      <c r="I128" s="1037"/>
      <c r="J128" s="1037"/>
      <c r="K128" s="1037"/>
      <c r="L128" s="1046"/>
      <c r="M128" s="1047"/>
      <c r="N128" s="1048"/>
      <c r="O128" s="175" t="s">
        <v>141</v>
      </c>
      <c r="P128" s="14" t="s">
        <v>140</v>
      </c>
      <c r="Q128" s="11" t="s">
        <v>6</v>
      </c>
      <c r="R128" s="10" t="s">
        <v>139</v>
      </c>
      <c r="S128" s="9" t="s">
        <v>138</v>
      </c>
      <c r="T128" s="14">
        <v>2</v>
      </c>
      <c r="U128" s="14">
        <v>3</v>
      </c>
      <c r="V128" s="347" t="s">
        <v>1</v>
      </c>
      <c r="W128" s="344"/>
      <c r="X128" s="821">
        <f>X129+X130</f>
        <v>263.64600000000002</v>
      </c>
      <c r="Y128" s="821">
        <f>Y129+Y130</f>
        <v>272.49599999999998</v>
      </c>
      <c r="Z128" s="822">
        <f>Z129+Z130</f>
        <v>282.08600000000001</v>
      </c>
      <c r="AA128" s="8"/>
      <c r="AB128" s="3"/>
    </row>
    <row r="129" spans="1:28" ht="29.25" customHeight="1" x14ac:dyDescent="0.2">
      <c r="A129" s="21"/>
      <c r="B129" s="1037" t="s">
        <v>143</v>
      </c>
      <c r="C129" s="1037"/>
      <c r="D129" s="1037"/>
      <c r="E129" s="1037"/>
      <c r="F129" s="1037"/>
      <c r="G129" s="1037"/>
      <c r="H129" s="1037"/>
      <c r="I129" s="1037"/>
      <c r="J129" s="1037"/>
      <c r="K129" s="1037"/>
      <c r="L129" s="1037"/>
      <c r="M129" s="1037"/>
      <c r="N129" s="1037"/>
      <c r="O129" s="175" t="s">
        <v>141</v>
      </c>
      <c r="P129" s="27" t="s">
        <v>140</v>
      </c>
      <c r="Q129" s="25" t="s">
        <v>6</v>
      </c>
      <c r="R129" s="24" t="s">
        <v>139</v>
      </c>
      <c r="S129" s="23" t="s">
        <v>138</v>
      </c>
      <c r="T129" s="27">
        <v>2</v>
      </c>
      <c r="U129" s="27">
        <v>3</v>
      </c>
      <c r="V129" s="343" t="s">
        <v>142</v>
      </c>
      <c r="W129" s="344"/>
      <c r="X129" s="810">
        <v>263.64600000000002</v>
      </c>
      <c r="Y129" s="810">
        <v>272.49599999999998</v>
      </c>
      <c r="Z129" s="811">
        <v>282.08600000000001</v>
      </c>
      <c r="AA129" s="8"/>
      <c r="AB129" s="3"/>
    </row>
    <row r="130" spans="1:28" ht="29.25" customHeight="1" x14ac:dyDescent="0.2">
      <c r="A130" s="21"/>
      <c r="B130" s="1039" t="s">
        <v>57</v>
      </c>
      <c r="C130" s="1039"/>
      <c r="D130" s="1039"/>
      <c r="E130" s="1039"/>
      <c r="F130" s="1039"/>
      <c r="G130" s="1039"/>
      <c r="H130" s="1039"/>
      <c r="I130" s="1039"/>
      <c r="J130" s="1039"/>
      <c r="K130" s="1039"/>
      <c r="L130" s="1039"/>
      <c r="M130" s="1039"/>
      <c r="N130" s="1039"/>
      <c r="O130" s="175" t="s">
        <v>141</v>
      </c>
      <c r="P130" s="14" t="s">
        <v>140</v>
      </c>
      <c r="Q130" s="11" t="s">
        <v>6</v>
      </c>
      <c r="R130" s="10" t="s">
        <v>139</v>
      </c>
      <c r="S130" s="9" t="s">
        <v>138</v>
      </c>
      <c r="T130" s="14">
        <v>2</v>
      </c>
      <c r="U130" s="14">
        <v>3</v>
      </c>
      <c r="V130" s="347" t="s">
        <v>52</v>
      </c>
      <c r="W130" s="344"/>
      <c r="X130" s="348"/>
      <c r="Y130" s="348"/>
      <c r="Z130" s="349"/>
      <c r="AA130" s="8"/>
      <c r="AB130" s="3"/>
    </row>
    <row r="131" spans="1:28" ht="44.25" customHeight="1" x14ac:dyDescent="0.2">
      <c r="A131" s="21"/>
      <c r="B131" s="229"/>
      <c r="C131" s="587"/>
      <c r="D131" s="229"/>
      <c r="E131" s="229"/>
      <c r="F131" s="229"/>
      <c r="G131" s="229"/>
      <c r="H131" s="229"/>
      <c r="I131" s="229"/>
      <c r="J131" s="229"/>
      <c r="K131" s="229"/>
      <c r="L131" s="229"/>
      <c r="M131" s="576" t="s">
        <v>514</v>
      </c>
      <c r="N131" s="576"/>
      <c r="O131" s="175"/>
      <c r="P131" s="574">
        <v>86</v>
      </c>
      <c r="Q131" s="11">
        <v>0</v>
      </c>
      <c r="R131" s="575">
        <v>2</v>
      </c>
      <c r="S131" s="9">
        <v>0</v>
      </c>
      <c r="T131" s="574"/>
      <c r="U131" s="574"/>
      <c r="V131" s="347"/>
      <c r="W131" s="344"/>
      <c r="X131" s="603">
        <f t="shared" ref="X131:Z131" si="21">X132</f>
        <v>0</v>
      </c>
      <c r="Y131" s="603">
        <f t="shared" si="21"/>
        <v>0</v>
      </c>
      <c r="Z131" s="604">
        <f t="shared" si="21"/>
        <v>0</v>
      </c>
      <c r="AA131" s="8"/>
      <c r="AB131" s="3"/>
    </row>
    <row r="132" spans="1:28" ht="29.25" customHeight="1" x14ac:dyDescent="0.2">
      <c r="A132" s="21"/>
      <c r="B132" s="229"/>
      <c r="C132" s="587"/>
      <c r="D132" s="229"/>
      <c r="E132" s="229"/>
      <c r="F132" s="229"/>
      <c r="G132" s="229"/>
      <c r="H132" s="229"/>
      <c r="I132" s="229"/>
      <c r="J132" s="229"/>
      <c r="K132" s="229"/>
      <c r="L132" s="229"/>
      <c r="M132" s="576" t="s">
        <v>503</v>
      </c>
      <c r="N132" s="576"/>
      <c r="O132" s="175"/>
      <c r="P132" s="574">
        <v>86</v>
      </c>
      <c r="Q132" s="11">
        <v>0</v>
      </c>
      <c r="R132" s="575">
        <v>2</v>
      </c>
      <c r="S132" s="9">
        <v>90011</v>
      </c>
      <c r="T132" s="574"/>
      <c r="U132" s="574"/>
      <c r="V132" s="605"/>
      <c r="W132" s="606"/>
      <c r="X132" s="591">
        <f>X133+X134</f>
        <v>0</v>
      </c>
      <c r="Y132" s="591">
        <f>Y133+Y134</f>
        <v>0</v>
      </c>
      <c r="Z132" s="592">
        <f>Z133+Z134</f>
        <v>0</v>
      </c>
      <c r="AA132" s="8"/>
      <c r="AB132" s="3"/>
    </row>
    <row r="133" spans="1:28" ht="29.25" customHeight="1" x14ac:dyDescent="0.2">
      <c r="A133" s="21"/>
      <c r="B133" s="229"/>
      <c r="C133" s="587"/>
      <c r="D133" s="229"/>
      <c r="E133" s="229"/>
      <c r="F133" s="229"/>
      <c r="G133" s="229"/>
      <c r="H133" s="229"/>
      <c r="I133" s="229"/>
      <c r="J133" s="229"/>
      <c r="K133" s="229"/>
      <c r="L133" s="229"/>
      <c r="M133" s="576" t="s">
        <v>57</v>
      </c>
      <c r="N133" s="576"/>
      <c r="O133" s="175"/>
      <c r="P133" s="574">
        <v>86</v>
      </c>
      <c r="Q133" s="11">
        <v>0</v>
      </c>
      <c r="R133" s="575">
        <v>2</v>
      </c>
      <c r="S133" s="9">
        <v>90011</v>
      </c>
      <c r="T133" s="574">
        <v>12</v>
      </c>
      <c r="U133" s="574">
        <v>2</v>
      </c>
      <c r="V133" s="609">
        <v>240</v>
      </c>
      <c r="W133" s="606"/>
      <c r="X133" s="348"/>
      <c r="Y133" s="348"/>
      <c r="Z133" s="349"/>
      <c r="AA133" s="8"/>
      <c r="AB133" s="3"/>
    </row>
    <row r="134" spans="1:28" ht="60.75" customHeight="1" x14ac:dyDescent="0.2">
      <c r="A134" s="21"/>
      <c r="B134" s="229"/>
      <c r="C134" s="587"/>
      <c r="D134" s="229"/>
      <c r="E134" s="229"/>
      <c r="F134" s="229"/>
      <c r="G134" s="229"/>
      <c r="H134" s="229"/>
      <c r="I134" s="229"/>
      <c r="J134" s="229"/>
      <c r="K134" s="229"/>
      <c r="L134" s="229"/>
      <c r="M134" s="633" t="s">
        <v>521</v>
      </c>
      <c r="N134" s="633"/>
      <c r="O134" s="175"/>
      <c r="P134" s="623">
        <v>86</v>
      </c>
      <c r="Q134" s="11">
        <v>0</v>
      </c>
      <c r="R134" s="624">
        <v>2</v>
      </c>
      <c r="S134" s="9">
        <v>90011</v>
      </c>
      <c r="T134" s="623">
        <v>12</v>
      </c>
      <c r="U134" s="623">
        <v>2</v>
      </c>
      <c r="V134" s="609">
        <v>810</v>
      </c>
      <c r="W134" s="606"/>
      <c r="X134" s="348"/>
      <c r="Y134" s="348"/>
      <c r="Z134" s="349"/>
      <c r="AA134" s="8"/>
      <c r="AB134" s="3"/>
    </row>
    <row r="135" spans="1:28" ht="34.5" customHeight="1" x14ac:dyDescent="0.2">
      <c r="A135" s="21"/>
      <c r="B135" s="229"/>
      <c r="C135" s="587"/>
      <c r="D135" s="229"/>
      <c r="E135" s="229"/>
      <c r="F135" s="229"/>
      <c r="G135" s="229"/>
      <c r="H135" s="229"/>
      <c r="I135" s="229"/>
      <c r="J135" s="229"/>
      <c r="K135" s="229"/>
      <c r="L135" s="229"/>
      <c r="M135" s="808" t="s">
        <v>650</v>
      </c>
      <c r="N135" s="808"/>
      <c r="O135" s="175"/>
      <c r="P135" s="802">
        <v>86</v>
      </c>
      <c r="Q135" s="11">
        <v>0</v>
      </c>
      <c r="R135" s="803">
        <v>5</v>
      </c>
      <c r="S135" s="9">
        <v>0</v>
      </c>
      <c r="T135" s="802">
        <v>1</v>
      </c>
      <c r="U135" s="802">
        <v>4</v>
      </c>
      <c r="V135" s="609"/>
      <c r="W135" s="606"/>
      <c r="X135" s="591">
        <f>X136</f>
        <v>2</v>
      </c>
      <c r="Y135" s="591"/>
      <c r="Z135" s="592"/>
      <c r="AA135" s="8"/>
      <c r="AB135" s="3"/>
    </row>
    <row r="136" spans="1:28" ht="30" customHeight="1" x14ac:dyDescent="0.2">
      <c r="A136" s="21"/>
      <c r="B136" s="229"/>
      <c r="C136" s="587"/>
      <c r="D136" s="229"/>
      <c r="E136" s="229"/>
      <c r="F136" s="229"/>
      <c r="G136" s="229"/>
      <c r="H136" s="229"/>
      <c r="I136" s="229"/>
      <c r="J136" s="229"/>
      <c r="K136" s="229"/>
      <c r="L136" s="229"/>
      <c r="M136" s="808" t="s">
        <v>651</v>
      </c>
      <c r="N136" s="808"/>
      <c r="O136" s="175"/>
      <c r="P136" s="802">
        <v>86</v>
      </c>
      <c r="Q136" s="11">
        <v>0</v>
      </c>
      <c r="R136" s="803">
        <v>5</v>
      </c>
      <c r="S136" s="9">
        <v>7</v>
      </c>
      <c r="T136" s="802">
        <v>1</v>
      </c>
      <c r="U136" s="802">
        <v>4</v>
      </c>
      <c r="V136" s="609"/>
      <c r="W136" s="606"/>
      <c r="X136" s="591">
        <f>X137</f>
        <v>2</v>
      </c>
      <c r="Y136" s="591"/>
      <c r="Z136" s="592"/>
      <c r="AA136" s="8"/>
      <c r="AB136" s="3"/>
    </row>
    <row r="137" spans="1:28" ht="35.25" customHeight="1" x14ac:dyDescent="0.2">
      <c r="A137" s="21"/>
      <c r="B137" s="229"/>
      <c r="C137" s="587"/>
      <c r="D137" s="229"/>
      <c r="E137" s="229"/>
      <c r="F137" s="229"/>
      <c r="G137" s="229"/>
      <c r="H137" s="229"/>
      <c r="I137" s="229"/>
      <c r="J137" s="229"/>
      <c r="K137" s="229"/>
      <c r="L137" s="229"/>
      <c r="M137" s="808" t="s">
        <v>57</v>
      </c>
      <c r="N137" s="808"/>
      <c r="O137" s="175"/>
      <c r="P137" s="802">
        <v>86</v>
      </c>
      <c r="Q137" s="11">
        <v>0</v>
      </c>
      <c r="R137" s="803">
        <v>5</v>
      </c>
      <c r="S137" s="9">
        <v>7</v>
      </c>
      <c r="T137" s="802">
        <v>1</v>
      </c>
      <c r="U137" s="802">
        <v>4</v>
      </c>
      <c r="V137" s="609">
        <v>240</v>
      </c>
      <c r="W137" s="606"/>
      <c r="X137" s="348">
        <v>2</v>
      </c>
      <c r="Y137" s="348"/>
      <c r="Z137" s="349"/>
      <c r="AA137" s="8"/>
      <c r="AB137" s="3"/>
    </row>
    <row r="138" spans="1:28" ht="33" customHeight="1" x14ac:dyDescent="0.2">
      <c r="A138" s="21"/>
      <c r="B138" s="229"/>
      <c r="C138" s="587"/>
      <c r="D138" s="229"/>
      <c r="E138" s="229"/>
      <c r="F138" s="229"/>
      <c r="G138" s="229"/>
      <c r="H138" s="229"/>
      <c r="I138" s="229"/>
      <c r="J138" s="229"/>
      <c r="K138" s="229"/>
      <c r="L138" s="229"/>
      <c r="M138" s="723" t="s">
        <v>587</v>
      </c>
      <c r="N138" s="723"/>
      <c r="O138" s="175"/>
      <c r="P138" s="716">
        <v>86</v>
      </c>
      <c r="Q138" s="11">
        <v>0</v>
      </c>
      <c r="R138" s="717">
        <v>6</v>
      </c>
      <c r="S138" s="9">
        <v>0</v>
      </c>
      <c r="T138" s="716"/>
      <c r="U138" s="716"/>
      <c r="V138" s="609"/>
      <c r="W138" s="606"/>
      <c r="X138" s="603">
        <f t="shared" ref="X138:Z139" si="22">X139</f>
        <v>25</v>
      </c>
      <c r="Y138" s="603">
        <f t="shared" si="22"/>
        <v>25</v>
      </c>
      <c r="Z138" s="604">
        <f t="shared" si="22"/>
        <v>25</v>
      </c>
      <c r="AA138" s="8"/>
      <c r="AB138" s="3"/>
    </row>
    <row r="139" spans="1:28" ht="32.25" customHeight="1" x14ac:dyDescent="0.2">
      <c r="A139" s="21"/>
      <c r="B139" s="229"/>
      <c r="C139" s="587"/>
      <c r="D139" s="229"/>
      <c r="E139" s="229"/>
      <c r="F139" s="229"/>
      <c r="G139" s="229"/>
      <c r="H139" s="229"/>
      <c r="I139" s="229"/>
      <c r="J139" s="229"/>
      <c r="K139" s="229"/>
      <c r="L139" s="229"/>
      <c r="M139" s="723" t="s">
        <v>588</v>
      </c>
      <c r="N139" s="723"/>
      <c r="O139" s="175"/>
      <c r="P139" s="716">
        <v>86</v>
      </c>
      <c r="Q139" s="11">
        <v>0</v>
      </c>
      <c r="R139" s="717">
        <v>6</v>
      </c>
      <c r="S139" s="9">
        <v>90008</v>
      </c>
      <c r="T139" s="716"/>
      <c r="U139" s="716"/>
      <c r="V139" s="609"/>
      <c r="W139" s="606"/>
      <c r="X139" s="591">
        <f t="shared" si="22"/>
        <v>25</v>
      </c>
      <c r="Y139" s="591">
        <f t="shared" si="22"/>
        <v>25</v>
      </c>
      <c r="Z139" s="592">
        <f t="shared" si="22"/>
        <v>25</v>
      </c>
      <c r="AA139" s="8"/>
      <c r="AB139" s="3"/>
    </row>
    <row r="140" spans="1:28" ht="34.5" customHeight="1" x14ac:dyDescent="0.2">
      <c r="A140" s="21"/>
      <c r="B140" s="229"/>
      <c r="C140" s="587"/>
      <c r="D140" s="229"/>
      <c r="E140" s="229"/>
      <c r="F140" s="229"/>
      <c r="G140" s="229"/>
      <c r="H140" s="229"/>
      <c r="I140" s="229"/>
      <c r="J140" s="229"/>
      <c r="K140" s="229"/>
      <c r="L140" s="229"/>
      <c r="M140" s="723" t="s">
        <v>57</v>
      </c>
      <c r="N140" s="723"/>
      <c r="O140" s="175"/>
      <c r="P140" s="716">
        <v>86</v>
      </c>
      <c r="Q140" s="11">
        <v>0</v>
      </c>
      <c r="R140" s="717">
        <v>6</v>
      </c>
      <c r="S140" s="9">
        <v>90008</v>
      </c>
      <c r="T140" s="716">
        <v>1</v>
      </c>
      <c r="U140" s="716">
        <v>4</v>
      </c>
      <c r="V140" s="609">
        <v>240</v>
      </c>
      <c r="W140" s="606"/>
      <c r="X140" s="348">
        <v>25</v>
      </c>
      <c r="Y140" s="348">
        <v>25</v>
      </c>
      <c r="Z140" s="349">
        <v>25</v>
      </c>
      <c r="AA140" s="8"/>
      <c r="AB140" s="3"/>
    </row>
    <row r="141" spans="1:28" ht="29.25" customHeight="1" x14ac:dyDescent="0.2">
      <c r="A141" s="21"/>
      <c r="B141" s="229"/>
      <c r="C141" s="587"/>
      <c r="D141" s="229"/>
      <c r="E141" s="229"/>
      <c r="F141" s="229"/>
      <c r="G141" s="229"/>
      <c r="H141" s="229"/>
      <c r="I141" s="229"/>
      <c r="J141" s="229"/>
      <c r="K141" s="229"/>
      <c r="L141" s="229"/>
      <c r="M141" s="576" t="s">
        <v>515</v>
      </c>
      <c r="N141" s="576"/>
      <c r="O141" s="175"/>
      <c r="P141" s="574">
        <v>86</v>
      </c>
      <c r="Q141" s="11">
        <v>0</v>
      </c>
      <c r="R141" s="575">
        <v>0</v>
      </c>
      <c r="S141" s="9">
        <v>0</v>
      </c>
      <c r="T141" s="574"/>
      <c r="U141" s="574"/>
      <c r="V141" s="609"/>
      <c r="W141" s="606"/>
      <c r="X141" s="603">
        <f>X142+X146</f>
        <v>7092</v>
      </c>
      <c r="Y141" s="603">
        <f>Y142</f>
        <v>7258.5</v>
      </c>
      <c r="Z141" s="604">
        <f>Z142</f>
        <v>7263.5</v>
      </c>
      <c r="AA141" s="8"/>
      <c r="AB141" s="3"/>
    </row>
    <row r="142" spans="1:28" ht="29.25" customHeight="1" x14ac:dyDescent="0.2">
      <c r="A142" s="21"/>
      <c r="B142" s="229"/>
      <c r="C142" s="587"/>
      <c r="D142" s="229"/>
      <c r="E142" s="229"/>
      <c r="F142" s="229"/>
      <c r="G142" s="229"/>
      <c r="H142" s="229"/>
      <c r="I142" s="229"/>
      <c r="J142" s="229"/>
      <c r="K142" s="229"/>
      <c r="L142" s="229"/>
      <c r="M142" s="576" t="s">
        <v>496</v>
      </c>
      <c r="N142" s="576"/>
      <c r="O142" s="175"/>
      <c r="P142" s="574">
        <v>86</v>
      </c>
      <c r="Q142" s="11">
        <v>0</v>
      </c>
      <c r="R142" s="575">
        <v>3</v>
      </c>
      <c r="S142" s="9">
        <v>70003</v>
      </c>
      <c r="T142" s="574"/>
      <c r="U142" s="574"/>
      <c r="V142" s="609"/>
      <c r="W142" s="606"/>
      <c r="X142" s="591">
        <f t="shared" ref="X142:Z142" si="23">X143</f>
        <v>6697</v>
      </c>
      <c r="Y142" s="591">
        <f t="shared" si="23"/>
        <v>7258.5</v>
      </c>
      <c r="Z142" s="592">
        <f t="shared" si="23"/>
        <v>7263.5</v>
      </c>
      <c r="AA142" s="8"/>
      <c r="AB142" s="3"/>
    </row>
    <row r="143" spans="1:28" ht="29.25" customHeight="1" x14ac:dyDescent="0.2">
      <c r="A143" s="21"/>
      <c r="B143" s="229"/>
      <c r="C143" s="587"/>
      <c r="D143" s="229"/>
      <c r="E143" s="229"/>
      <c r="F143" s="229"/>
      <c r="G143" s="229"/>
      <c r="H143" s="229"/>
      <c r="I143" s="229"/>
      <c r="J143" s="229"/>
      <c r="K143" s="229"/>
      <c r="L143" s="229"/>
      <c r="M143" s="576" t="s">
        <v>517</v>
      </c>
      <c r="N143" s="576"/>
      <c r="O143" s="175"/>
      <c r="P143" s="574">
        <v>86</v>
      </c>
      <c r="Q143" s="11">
        <v>0</v>
      </c>
      <c r="R143" s="575">
        <v>3</v>
      </c>
      <c r="S143" s="9">
        <v>70003</v>
      </c>
      <c r="T143" s="574">
        <v>1</v>
      </c>
      <c r="U143" s="574">
        <v>13</v>
      </c>
      <c r="V143" s="609"/>
      <c r="W143" s="606"/>
      <c r="X143" s="591">
        <f>X144+X145</f>
        <v>6697</v>
      </c>
      <c r="Y143" s="591">
        <f>Y144+Y145</f>
        <v>7258.5</v>
      </c>
      <c r="Z143" s="592">
        <f>Z144+Z145</f>
        <v>7263.5</v>
      </c>
      <c r="AA143" s="8"/>
      <c r="AB143" s="3"/>
    </row>
    <row r="144" spans="1:28" ht="29.25" customHeight="1" x14ac:dyDescent="0.2">
      <c r="A144" s="21"/>
      <c r="B144" s="229"/>
      <c r="C144" s="587"/>
      <c r="D144" s="229"/>
      <c r="E144" s="229"/>
      <c r="F144" s="229"/>
      <c r="G144" s="229"/>
      <c r="H144" s="229"/>
      <c r="I144" s="229"/>
      <c r="J144" s="229"/>
      <c r="K144" s="229"/>
      <c r="L144" s="229"/>
      <c r="M144" s="576" t="s">
        <v>516</v>
      </c>
      <c r="N144" s="576"/>
      <c r="O144" s="175"/>
      <c r="P144" s="574">
        <v>86</v>
      </c>
      <c r="Q144" s="11">
        <v>0</v>
      </c>
      <c r="R144" s="575">
        <v>3</v>
      </c>
      <c r="S144" s="9">
        <v>70003</v>
      </c>
      <c r="T144" s="574">
        <v>1</v>
      </c>
      <c r="U144" s="574">
        <v>13</v>
      </c>
      <c r="V144" s="609">
        <v>110</v>
      </c>
      <c r="W144" s="606"/>
      <c r="X144" s="348">
        <v>5512.9</v>
      </c>
      <c r="Y144" s="348">
        <v>6086.6</v>
      </c>
      <c r="Z144" s="349">
        <v>6086.6</v>
      </c>
      <c r="AA144" s="8"/>
      <c r="AB144" s="3"/>
    </row>
    <row r="145" spans="1:28" ht="29.25" customHeight="1" x14ac:dyDescent="0.2">
      <c r="A145" s="21"/>
      <c r="B145" s="229"/>
      <c r="C145" s="587"/>
      <c r="D145" s="229"/>
      <c r="E145" s="229"/>
      <c r="F145" s="229"/>
      <c r="G145" s="229"/>
      <c r="H145" s="229"/>
      <c r="I145" s="229"/>
      <c r="J145" s="229"/>
      <c r="K145" s="229"/>
      <c r="L145" s="229"/>
      <c r="M145" s="576" t="s">
        <v>57</v>
      </c>
      <c r="N145" s="576"/>
      <c r="O145" s="175"/>
      <c r="P145" s="574">
        <v>86</v>
      </c>
      <c r="Q145" s="11">
        <v>0</v>
      </c>
      <c r="R145" s="575">
        <v>3</v>
      </c>
      <c r="S145" s="9">
        <v>70003</v>
      </c>
      <c r="T145" s="574">
        <v>1</v>
      </c>
      <c r="U145" s="574">
        <v>13</v>
      </c>
      <c r="V145" s="609">
        <v>240</v>
      </c>
      <c r="W145" s="606"/>
      <c r="X145" s="348">
        <v>1184.0999999999999</v>
      </c>
      <c r="Y145" s="348">
        <v>1171.9000000000001</v>
      </c>
      <c r="Z145" s="349">
        <v>1176.9000000000001</v>
      </c>
      <c r="AA145" s="8"/>
      <c r="AB145" s="3"/>
    </row>
    <row r="146" spans="1:28" ht="45" customHeight="1" x14ac:dyDescent="0.2">
      <c r="A146" s="21"/>
      <c r="B146" s="229"/>
      <c r="C146" s="587"/>
      <c r="D146" s="229"/>
      <c r="E146" s="229"/>
      <c r="F146" s="229"/>
      <c r="G146" s="229"/>
      <c r="H146" s="229"/>
      <c r="I146" s="229"/>
      <c r="J146" s="229"/>
      <c r="K146" s="229"/>
      <c r="L146" s="229"/>
      <c r="M146" s="764" t="s">
        <v>605</v>
      </c>
      <c r="N146" s="764"/>
      <c r="O146" s="175"/>
      <c r="P146" s="753">
        <v>86</v>
      </c>
      <c r="Q146" s="11"/>
      <c r="R146" s="754">
        <v>1</v>
      </c>
      <c r="S146" s="9">
        <v>71111</v>
      </c>
      <c r="T146" s="753">
        <v>1</v>
      </c>
      <c r="U146" s="753">
        <v>13</v>
      </c>
      <c r="V146" s="609">
        <v>110</v>
      </c>
      <c r="W146" s="606"/>
      <c r="X146" s="348">
        <v>395</v>
      </c>
      <c r="Y146" s="348"/>
      <c r="Z146" s="349"/>
      <c r="AA146" s="8"/>
      <c r="AB146" s="3"/>
    </row>
    <row r="147" spans="1:28" ht="34.5" customHeight="1" x14ac:dyDescent="0.2">
      <c r="A147" s="21"/>
      <c r="B147" s="229"/>
      <c r="C147" s="587"/>
      <c r="D147" s="229"/>
      <c r="E147" s="229"/>
      <c r="F147" s="229"/>
      <c r="G147" s="229"/>
      <c r="H147" s="229"/>
      <c r="I147" s="229"/>
      <c r="J147" s="229"/>
      <c r="K147" s="229"/>
      <c r="L147" s="229"/>
      <c r="M147" s="705" t="s">
        <v>577</v>
      </c>
      <c r="N147" s="594"/>
      <c r="O147" s="559"/>
      <c r="P147" s="572">
        <v>86</v>
      </c>
      <c r="Q147" s="538">
        <v>0</v>
      </c>
      <c r="R147" s="573">
        <v>0</v>
      </c>
      <c r="S147" s="560">
        <v>0</v>
      </c>
      <c r="T147" s="572"/>
      <c r="U147" s="572"/>
      <c r="V147" s="610"/>
      <c r="W147" s="611"/>
      <c r="X147" s="603">
        <f t="shared" ref="X147:Z149" si="24">X148</f>
        <v>717.9</v>
      </c>
      <c r="Y147" s="603">
        <f t="shared" si="24"/>
        <v>367.4</v>
      </c>
      <c r="Z147" s="604">
        <f t="shared" si="24"/>
        <v>330.5</v>
      </c>
      <c r="AA147" s="8"/>
      <c r="AB147" s="3"/>
    </row>
    <row r="148" spans="1:28" ht="21" customHeight="1" x14ac:dyDescent="0.2">
      <c r="A148" s="21"/>
      <c r="B148" s="229"/>
      <c r="C148" s="587"/>
      <c r="D148" s="229"/>
      <c r="E148" s="229"/>
      <c r="F148" s="229"/>
      <c r="G148" s="229"/>
      <c r="H148" s="229"/>
      <c r="I148" s="229"/>
      <c r="J148" s="229"/>
      <c r="K148" s="229"/>
      <c r="L148" s="229"/>
      <c r="M148" s="576" t="s">
        <v>578</v>
      </c>
      <c r="N148" s="576"/>
      <c r="O148" s="175"/>
      <c r="P148" s="574">
        <v>86</v>
      </c>
      <c r="Q148" s="11">
        <v>0</v>
      </c>
      <c r="R148" s="575">
        <v>7</v>
      </c>
      <c r="S148" s="9">
        <v>0</v>
      </c>
      <c r="T148" s="574"/>
      <c r="U148" s="574"/>
      <c r="V148" s="609"/>
      <c r="W148" s="606"/>
      <c r="X148" s="591">
        <f t="shared" si="24"/>
        <v>717.9</v>
      </c>
      <c r="Y148" s="591">
        <f t="shared" si="24"/>
        <v>367.4</v>
      </c>
      <c r="Z148" s="592">
        <f t="shared" si="24"/>
        <v>330.5</v>
      </c>
      <c r="AA148" s="8"/>
      <c r="AB148" s="3"/>
    </row>
    <row r="149" spans="1:28" ht="20.25" customHeight="1" x14ac:dyDescent="0.2">
      <c r="A149" s="21"/>
      <c r="B149" s="229"/>
      <c r="C149" s="587"/>
      <c r="D149" s="229"/>
      <c r="E149" s="229"/>
      <c r="F149" s="229"/>
      <c r="G149" s="229"/>
      <c r="H149" s="229"/>
      <c r="I149" s="229"/>
      <c r="J149" s="229"/>
      <c r="K149" s="229"/>
      <c r="L149" s="229"/>
      <c r="M149" s="576" t="s">
        <v>153</v>
      </c>
      <c r="N149" s="576"/>
      <c r="O149" s="175"/>
      <c r="P149" s="574">
        <v>86</v>
      </c>
      <c r="Q149" s="11">
        <v>0</v>
      </c>
      <c r="R149" s="575">
        <v>7</v>
      </c>
      <c r="S149" s="9">
        <v>95555</v>
      </c>
      <c r="T149" s="574">
        <v>1</v>
      </c>
      <c r="U149" s="574">
        <v>13</v>
      </c>
      <c r="V149" s="609"/>
      <c r="W149" s="606"/>
      <c r="X149" s="591">
        <f t="shared" si="24"/>
        <v>717.9</v>
      </c>
      <c r="Y149" s="591">
        <f t="shared" si="24"/>
        <v>367.4</v>
      </c>
      <c r="Z149" s="592">
        <f t="shared" si="24"/>
        <v>330.5</v>
      </c>
      <c r="AA149" s="8"/>
      <c r="AB149" s="3"/>
    </row>
    <row r="150" spans="1:28" ht="29.25" customHeight="1" x14ac:dyDescent="0.2">
      <c r="A150" s="21"/>
      <c r="B150" s="229"/>
      <c r="C150" s="587"/>
      <c r="D150" s="229"/>
      <c r="E150" s="229"/>
      <c r="F150" s="229"/>
      <c r="G150" s="229"/>
      <c r="H150" s="229"/>
      <c r="I150" s="229"/>
      <c r="J150" s="229"/>
      <c r="K150" s="229"/>
      <c r="L150" s="229"/>
      <c r="M150" s="576" t="s">
        <v>579</v>
      </c>
      <c r="N150" s="576"/>
      <c r="O150" s="175"/>
      <c r="P150" s="732">
        <v>86</v>
      </c>
      <c r="Q150" s="25">
        <v>0</v>
      </c>
      <c r="R150" s="24">
        <v>7</v>
      </c>
      <c r="S150" s="23">
        <v>95555</v>
      </c>
      <c r="T150" s="574">
        <v>1</v>
      </c>
      <c r="U150" s="574">
        <v>13</v>
      </c>
      <c r="V150" s="609">
        <v>850</v>
      </c>
      <c r="W150" s="606"/>
      <c r="X150" s="348">
        <v>717.9</v>
      </c>
      <c r="Y150" s="348">
        <v>367.4</v>
      </c>
      <c r="Z150" s="349">
        <v>330.5</v>
      </c>
      <c r="AA150" s="8"/>
      <c r="AB150" s="3"/>
    </row>
    <row r="151" spans="1:28" ht="42.75" customHeight="1" x14ac:dyDescent="0.2">
      <c r="A151" s="21"/>
      <c r="B151" s="229"/>
      <c r="C151" s="587"/>
      <c r="D151" s="229"/>
      <c r="E151" s="229"/>
      <c r="F151" s="229"/>
      <c r="G151" s="229"/>
      <c r="H151" s="229"/>
      <c r="I151" s="229"/>
      <c r="J151" s="229"/>
      <c r="K151" s="229"/>
      <c r="L151" s="588"/>
      <c r="M151" s="737" t="s">
        <v>589</v>
      </c>
      <c r="N151" s="750"/>
      <c r="O151" s="646"/>
      <c r="P151" s="730">
        <v>86</v>
      </c>
      <c r="Q151" s="11">
        <v>0</v>
      </c>
      <c r="R151" s="730">
        <v>10</v>
      </c>
      <c r="S151" s="536">
        <v>0</v>
      </c>
      <c r="T151" s="731"/>
      <c r="U151" s="13"/>
      <c r="V151" s="609"/>
      <c r="W151" s="605"/>
      <c r="X151" s="751">
        <f>X152</f>
        <v>4</v>
      </c>
      <c r="Y151" s="751"/>
      <c r="Z151" s="751"/>
      <c r="AA151" s="8"/>
      <c r="AB151" s="3"/>
    </row>
    <row r="152" spans="1:28" ht="44.25" customHeight="1" x14ac:dyDescent="0.2">
      <c r="A152" s="21"/>
      <c r="B152" s="229"/>
      <c r="C152" s="587"/>
      <c r="D152" s="229"/>
      <c r="E152" s="229"/>
      <c r="F152" s="229"/>
      <c r="G152" s="229"/>
      <c r="H152" s="229"/>
      <c r="I152" s="229"/>
      <c r="J152" s="229"/>
      <c r="K152" s="229"/>
      <c r="L152" s="588"/>
      <c r="M152" s="737" t="s">
        <v>623</v>
      </c>
      <c r="N152" s="750"/>
      <c r="O152" s="646"/>
      <c r="P152" s="730">
        <v>86</v>
      </c>
      <c r="Q152" s="11">
        <v>0</v>
      </c>
      <c r="R152" s="730">
        <v>10</v>
      </c>
      <c r="S152" s="536">
        <v>10040</v>
      </c>
      <c r="T152" s="731"/>
      <c r="U152" s="13"/>
      <c r="V152" s="609"/>
      <c r="W152" s="605"/>
      <c r="X152" s="751">
        <f>X153</f>
        <v>4</v>
      </c>
      <c r="Y152" s="751"/>
      <c r="Z152" s="751"/>
      <c r="AA152" s="8"/>
      <c r="AB152" s="3"/>
    </row>
    <row r="153" spans="1:28" ht="21" customHeight="1" x14ac:dyDescent="0.2">
      <c r="A153" s="21"/>
      <c r="B153" s="229"/>
      <c r="C153" s="587"/>
      <c r="D153" s="229"/>
      <c r="E153" s="229"/>
      <c r="F153" s="229"/>
      <c r="G153" s="229"/>
      <c r="H153" s="229"/>
      <c r="I153" s="229"/>
      <c r="J153" s="229"/>
      <c r="K153" s="229"/>
      <c r="L153" s="588"/>
      <c r="M153" s="737" t="s">
        <v>420</v>
      </c>
      <c r="N153" s="750"/>
      <c r="O153" s="646"/>
      <c r="P153" s="730">
        <v>86</v>
      </c>
      <c r="Q153" s="11">
        <v>0</v>
      </c>
      <c r="R153" s="730">
        <v>10</v>
      </c>
      <c r="S153" s="536">
        <v>10040</v>
      </c>
      <c r="T153" s="731">
        <v>1</v>
      </c>
      <c r="U153" s="13">
        <v>4</v>
      </c>
      <c r="V153" s="609">
        <v>540</v>
      </c>
      <c r="W153" s="605"/>
      <c r="X153" s="686">
        <v>4</v>
      </c>
      <c r="Y153" s="686"/>
      <c r="Z153" s="686"/>
      <c r="AA153" s="8"/>
      <c r="AB153" s="3"/>
    </row>
    <row r="154" spans="1:28" ht="18.75" customHeight="1" thickBot="1" x14ac:dyDescent="0.25">
      <c r="A154" s="21"/>
      <c r="B154" s="279"/>
      <c r="C154" s="280"/>
      <c r="D154" s="1043" t="s">
        <v>3</v>
      </c>
      <c r="E154" s="1043"/>
      <c r="F154" s="1043"/>
      <c r="G154" s="1043"/>
      <c r="H154" s="1043"/>
      <c r="I154" s="1043"/>
      <c r="J154" s="1043"/>
      <c r="K154" s="1043"/>
      <c r="L154" s="1043"/>
      <c r="M154" s="1043"/>
      <c r="N154" s="1043"/>
      <c r="O154" s="607" t="s">
        <v>189</v>
      </c>
      <c r="P154" s="281" t="s">
        <v>190</v>
      </c>
      <c r="Q154" s="282" t="s">
        <v>6</v>
      </c>
      <c r="R154" s="283" t="s">
        <v>5</v>
      </c>
      <c r="S154" s="284" t="s">
        <v>4</v>
      </c>
      <c r="T154" s="281" t="s">
        <v>1</v>
      </c>
      <c r="U154" s="281" t="s">
        <v>1</v>
      </c>
      <c r="V154" s="364" t="s">
        <v>1</v>
      </c>
      <c r="W154" s="608"/>
      <c r="X154" s="365">
        <f>Ведомст!X179</f>
        <v>0</v>
      </c>
      <c r="Y154" s="365">
        <f>Ведомст!Y179</f>
        <v>563.70000000000005</v>
      </c>
      <c r="Z154" s="366">
        <f>Ведомст!Z179</f>
        <v>1187</v>
      </c>
      <c r="AA154" s="8"/>
      <c r="AB154" s="3"/>
    </row>
    <row r="155" spans="1:28" ht="0.75" customHeight="1" thickBot="1" x14ac:dyDescent="0.3">
      <c r="A155" s="7"/>
      <c r="B155" s="242"/>
      <c r="C155" s="242"/>
      <c r="D155" s="242"/>
      <c r="E155" s="242"/>
      <c r="F155" s="242"/>
      <c r="G155" s="242"/>
      <c r="H155" s="242"/>
      <c r="I155" s="242"/>
      <c r="J155" s="242"/>
      <c r="K155" s="243"/>
      <c r="L155" s="242"/>
      <c r="M155" s="244"/>
      <c r="N155" s="245"/>
      <c r="O155" s="246" t="s">
        <v>186</v>
      </c>
      <c r="P155" s="247" t="s">
        <v>1</v>
      </c>
      <c r="Q155" s="247" t="s">
        <v>1</v>
      </c>
      <c r="R155" s="247" t="s">
        <v>1</v>
      </c>
      <c r="S155" s="247" t="s">
        <v>1</v>
      </c>
      <c r="T155" s="248">
        <v>0</v>
      </c>
      <c r="U155" s="249">
        <v>0</v>
      </c>
      <c r="V155" s="367" t="s">
        <v>187</v>
      </c>
      <c r="W155" s="368"/>
      <c r="X155" s="351"/>
      <c r="Y155" s="369"/>
      <c r="Z155" s="370"/>
      <c r="AA155" s="187"/>
      <c r="AB155" s="3"/>
    </row>
    <row r="156" spans="1:28" ht="21.75" customHeight="1" thickBot="1" x14ac:dyDescent="0.3">
      <c r="A156" s="4"/>
      <c r="B156" s="161"/>
      <c r="C156" s="161"/>
      <c r="D156" s="161"/>
      <c r="E156" s="161"/>
      <c r="F156" s="161"/>
      <c r="G156" s="161"/>
      <c r="H156" s="161"/>
      <c r="I156" s="161"/>
      <c r="J156" s="161"/>
      <c r="K156" s="161"/>
      <c r="L156" s="162"/>
      <c r="M156" s="273" t="s">
        <v>0</v>
      </c>
      <c r="N156" s="274"/>
      <c r="O156" s="274"/>
      <c r="P156" s="274"/>
      <c r="Q156" s="274"/>
      <c r="R156" s="274"/>
      <c r="S156" s="274"/>
      <c r="T156" s="274"/>
      <c r="U156" s="274"/>
      <c r="V156" s="371"/>
      <c r="W156" s="372"/>
      <c r="X156" s="833">
        <f>X17+X38+X51+X117</f>
        <v>22643.845999999998</v>
      </c>
      <c r="Y156" s="833" t="s">
        <v>662</v>
      </c>
      <c r="Z156" s="835">
        <f>Z17+Z38+Z51+Z117+Z154</f>
        <v>24396.686000000002</v>
      </c>
      <c r="AA156" s="3"/>
      <c r="AB156" s="2"/>
    </row>
    <row r="157" spans="1:28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3"/>
      <c r="Q157" s="3"/>
      <c r="R157" s="3"/>
      <c r="S157" s="3"/>
      <c r="T157" s="3"/>
      <c r="U157" s="3"/>
      <c r="V157" s="260"/>
      <c r="W157" s="260"/>
      <c r="X157" s="258"/>
      <c r="Y157" s="272"/>
      <c r="Z157" s="260"/>
      <c r="AA157" s="3"/>
      <c r="AB157" s="2"/>
    </row>
    <row r="158" spans="1:28" x14ac:dyDescent="0.2">
      <c r="X158" s="834"/>
    </row>
  </sheetData>
  <mergeCells count="94">
    <mergeCell ref="P15:S15"/>
    <mergeCell ref="P16:S16"/>
    <mergeCell ref="D17:N17"/>
    <mergeCell ref="D38:N38"/>
    <mergeCell ref="G18:N18"/>
    <mergeCell ref="B19:N19"/>
    <mergeCell ref="B20:N20"/>
    <mergeCell ref="G21:N21"/>
    <mergeCell ref="B22:N22"/>
    <mergeCell ref="B23:N23"/>
    <mergeCell ref="G25:N25"/>
    <mergeCell ref="B26:N26"/>
    <mergeCell ref="B27:N27"/>
    <mergeCell ref="B28:N28"/>
    <mergeCell ref="B29:N29"/>
    <mergeCell ref="E52:N52"/>
    <mergeCell ref="E39:N39"/>
    <mergeCell ref="F40:N40"/>
    <mergeCell ref="G41:N41"/>
    <mergeCell ref="B42:N42"/>
    <mergeCell ref="B43:N43"/>
    <mergeCell ref="E44:N44"/>
    <mergeCell ref="F45:N45"/>
    <mergeCell ref="G46:N46"/>
    <mergeCell ref="B47:N47"/>
    <mergeCell ref="B49:N49"/>
    <mergeCell ref="D51:N51"/>
    <mergeCell ref="E79:N79"/>
    <mergeCell ref="E93:N93"/>
    <mergeCell ref="F94:N94"/>
    <mergeCell ref="B65:N65"/>
    <mergeCell ref="F53:N53"/>
    <mergeCell ref="G54:N54"/>
    <mergeCell ref="B55:N55"/>
    <mergeCell ref="B56:N56"/>
    <mergeCell ref="F57:N57"/>
    <mergeCell ref="G58:N58"/>
    <mergeCell ref="B59:N59"/>
    <mergeCell ref="B61:N61"/>
    <mergeCell ref="E62:N62"/>
    <mergeCell ref="F63:N63"/>
    <mergeCell ref="G64:N64"/>
    <mergeCell ref="E72:N72"/>
    <mergeCell ref="F73:N73"/>
    <mergeCell ref="G74:N74"/>
    <mergeCell ref="B75:N75"/>
    <mergeCell ref="B76:N76"/>
    <mergeCell ref="B66:N66"/>
    <mergeCell ref="F68:N68"/>
    <mergeCell ref="G69:N69"/>
    <mergeCell ref="B70:N70"/>
    <mergeCell ref="B71:N71"/>
    <mergeCell ref="F89:N89"/>
    <mergeCell ref="G90:N90"/>
    <mergeCell ref="B91:N91"/>
    <mergeCell ref="B96:N96"/>
    <mergeCell ref="F80:N80"/>
    <mergeCell ref="G95:N95"/>
    <mergeCell ref="E103:N103"/>
    <mergeCell ref="F104:N104"/>
    <mergeCell ref="M9:Z9"/>
    <mergeCell ref="M10:Z10"/>
    <mergeCell ref="M11:Z11"/>
    <mergeCell ref="M12:Z12"/>
    <mergeCell ref="B101:N101"/>
    <mergeCell ref="B92:N92"/>
    <mergeCell ref="G81:N81"/>
    <mergeCell ref="B82:N82"/>
    <mergeCell ref="B83:N83"/>
    <mergeCell ref="E84:N84"/>
    <mergeCell ref="F85:N85"/>
    <mergeCell ref="G86:N86"/>
    <mergeCell ref="B87:N87"/>
    <mergeCell ref="B88:N88"/>
    <mergeCell ref="B97:N97"/>
    <mergeCell ref="E98:N98"/>
    <mergeCell ref="F99:N99"/>
    <mergeCell ref="G100:N100"/>
    <mergeCell ref="B102:N102"/>
    <mergeCell ref="D154:N154"/>
    <mergeCell ref="B124:N124"/>
    <mergeCell ref="B125:N125"/>
    <mergeCell ref="F126:N126"/>
    <mergeCell ref="G127:N127"/>
    <mergeCell ref="B128:N128"/>
    <mergeCell ref="B129:N129"/>
    <mergeCell ref="B130:N130"/>
    <mergeCell ref="B123:N123"/>
    <mergeCell ref="G105:N105"/>
    <mergeCell ref="B106:N106"/>
    <mergeCell ref="B111:N111"/>
    <mergeCell ref="D117:N117"/>
    <mergeCell ref="F121:N121"/>
    <mergeCell ref="G122:N122"/>
  </mergeCells>
  <pageMargins left="1.1811023622047201" right="0.39370078740157499" top="0.78740157480314998" bottom="0.59055118110236204" header="0.31496063461453899" footer="0.31496063461453899"/>
  <pageSetup paperSize="9" fitToHeight="0" orientation="landscape" r:id="rId1"/>
  <headerFooter alignWithMargins="0"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view="pageBreakPreview" zoomScaleSheetLayoutView="100" workbookViewId="0">
      <selection activeCell="A4" sqref="A4"/>
    </sheetView>
  </sheetViews>
  <sheetFormatPr defaultRowHeight="12.75" x14ac:dyDescent="0.2"/>
  <cols>
    <col min="1" max="1" width="54" style="407" customWidth="1"/>
    <col min="2" max="4" width="10.5703125" style="407" customWidth="1"/>
    <col min="5" max="256" width="9.140625" style="407"/>
    <col min="257" max="257" width="64.7109375" style="407" bestFit="1" customWidth="1"/>
    <col min="258" max="260" width="10.5703125" style="407" customWidth="1"/>
    <col min="261" max="512" width="9.140625" style="407"/>
    <col min="513" max="513" width="64.7109375" style="407" bestFit="1" customWidth="1"/>
    <col min="514" max="516" width="10.5703125" style="407" customWidth="1"/>
    <col min="517" max="768" width="9.140625" style="407"/>
    <col min="769" max="769" width="64.7109375" style="407" bestFit="1" customWidth="1"/>
    <col min="770" max="772" width="10.5703125" style="407" customWidth="1"/>
    <col min="773" max="1024" width="9.140625" style="407"/>
    <col min="1025" max="1025" width="64.7109375" style="407" bestFit="1" customWidth="1"/>
    <col min="1026" max="1028" width="10.5703125" style="407" customWidth="1"/>
    <col min="1029" max="1280" width="9.140625" style="407"/>
    <col min="1281" max="1281" width="64.7109375" style="407" bestFit="1" customWidth="1"/>
    <col min="1282" max="1284" width="10.5703125" style="407" customWidth="1"/>
    <col min="1285" max="1536" width="9.140625" style="407"/>
    <col min="1537" max="1537" width="64.7109375" style="407" bestFit="1" customWidth="1"/>
    <col min="1538" max="1540" width="10.5703125" style="407" customWidth="1"/>
    <col min="1541" max="1792" width="9.140625" style="407"/>
    <col min="1793" max="1793" width="64.7109375" style="407" bestFit="1" customWidth="1"/>
    <col min="1794" max="1796" width="10.5703125" style="407" customWidth="1"/>
    <col min="1797" max="2048" width="9.140625" style="407"/>
    <col min="2049" max="2049" width="64.7109375" style="407" bestFit="1" customWidth="1"/>
    <col min="2050" max="2052" width="10.5703125" style="407" customWidth="1"/>
    <col min="2053" max="2304" width="9.140625" style="407"/>
    <col min="2305" max="2305" width="64.7109375" style="407" bestFit="1" customWidth="1"/>
    <col min="2306" max="2308" width="10.5703125" style="407" customWidth="1"/>
    <col min="2309" max="2560" width="9.140625" style="407"/>
    <col min="2561" max="2561" width="64.7109375" style="407" bestFit="1" customWidth="1"/>
    <col min="2562" max="2564" width="10.5703125" style="407" customWidth="1"/>
    <col min="2565" max="2816" width="9.140625" style="407"/>
    <col min="2817" max="2817" width="64.7109375" style="407" bestFit="1" customWidth="1"/>
    <col min="2818" max="2820" width="10.5703125" style="407" customWidth="1"/>
    <col min="2821" max="3072" width="9.140625" style="407"/>
    <col min="3073" max="3073" width="64.7109375" style="407" bestFit="1" customWidth="1"/>
    <col min="3074" max="3076" width="10.5703125" style="407" customWidth="1"/>
    <col min="3077" max="3328" width="9.140625" style="407"/>
    <col min="3329" max="3329" width="64.7109375" style="407" bestFit="1" customWidth="1"/>
    <col min="3330" max="3332" width="10.5703125" style="407" customWidth="1"/>
    <col min="3333" max="3584" width="9.140625" style="407"/>
    <col min="3585" max="3585" width="64.7109375" style="407" bestFit="1" customWidth="1"/>
    <col min="3586" max="3588" width="10.5703125" style="407" customWidth="1"/>
    <col min="3589" max="3840" width="9.140625" style="407"/>
    <col min="3841" max="3841" width="64.7109375" style="407" bestFit="1" customWidth="1"/>
    <col min="3842" max="3844" width="10.5703125" style="407" customWidth="1"/>
    <col min="3845" max="4096" width="9.140625" style="407"/>
    <col min="4097" max="4097" width="64.7109375" style="407" bestFit="1" customWidth="1"/>
    <col min="4098" max="4100" width="10.5703125" style="407" customWidth="1"/>
    <col min="4101" max="4352" width="9.140625" style="407"/>
    <col min="4353" max="4353" width="64.7109375" style="407" bestFit="1" customWidth="1"/>
    <col min="4354" max="4356" width="10.5703125" style="407" customWidth="1"/>
    <col min="4357" max="4608" width="9.140625" style="407"/>
    <col min="4609" max="4609" width="64.7109375" style="407" bestFit="1" customWidth="1"/>
    <col min="4610" max="4612" width="10.5703125" style="407" customWidth="1"/>
    <col min="4613" max="4864" width="9.140625" style="407"/>
    <col min="4865" max="4865" width="64.7109375" style="407" bestFit="1" customWidth="1"/>
    <col min="4866" max="4868" width="10.5703125" style="407" customWidth="1"/>
    <col min="4869" max="5120" width="9.140625" style="407"/>
    <col min="5121" max="5121" width="64.7109375" style="407" bestFit="1" customWidth="1"/>
    <col min="5122" max="5124" width="10.5703125" style="407" customWidth="1"/>
    <col min="5125" max="5376" width="9.140625" style="407"/>
    <col min="5377" max="5377" width="64.7109375" style="407" bestFit="1" customWidth="1"/>
    <col min="5378" max="5380" width="10.5703125" style="407" customWidth="1"/>
    <col min="5381" max="5632" width="9.140625" style="407"/>
    <col min="5633" max="5633" width="64.7109375" style="407" bestFit="1" customWidth="1"/>
    <col min="5634" max="5636" width="10.5703125" style="407" customWidth="1"/>
    <col min="5637" max="5888" width="9.140625" style="407"/>
    <col min="5889" max="5889" width="64.7109375" style="407" bestFit="1" customWidth="1"/>
    <col min="5890" max="5892" width="10.5703125" style="407" customWidth="1"/>
    <col min="5893" max="6144" width="9.140625" style="407"/>
    <col min="6145" max="6145" width="64.7109375" style="407" bestFit="1" customWidth="1"/>
    <col min="6146" max="6148" width="10.5703125" style="407" customWidth="1"/>
    <col min="6149" max="6400" width="9.140625" style="407"/>
    <col min="6401" max="6401" width="64.7109375" style="407" bestFit="1" customWidth="1"/>
    <col min="6402" max="6404" width="10.5703125" style="407" customWidth="1"/>
    <col min="6405" max="6656" width="9.140625" style="407"/>
    <col min="6657" max="6657" width="64.7109375" style="407" bestFit="1" customWidth="1"/>
    <col min="6658" max="6660" width="10.5703125" style="407" customWidth="1"/>
    <col min="6661" max="6912" width="9.140625" style="407"/>
    <col min="6913" max="6913" width="64.7109375" style="407" bestFit="1" customWidth="1"/>
    <col min="6914" max="6916" width="10.5703125" style="407" customWidth="1"/>
    <col min="6917" max="7168" width="9.140625" style="407"/>
    <col min="7169" max="7169" width="64.7109375" style="407" bestFit="1" customWidth="1"/>
    <col min="7170" max="7172" width="10.5703125" style="407" customWidth="1"/>
    <col min="7173" max="7424" width="9.140625" style="407"/>
    <col min="7425" max="7425" width="64.7109375" style="407" bestFit="1" customWidth="1"/>
    <col min="7426" max="7428" width="10.5703125" style="407" customWidth="1"/>
    <col min="7429" max="7680" width="9.140625" style="407"/>
    <col min="7681" max="7681" width="64.7109375" style="407" bestFit="1" customWidth="1"/>
    <col min="7682" max="7684" width="10.5703125" style="407" customWidth="1"/>
    <col min="7685" max="7936" width="9.140625" style="407"/>
    <col min="7937" max="7937" width="64.7109375" style="407" bestFit="1" customWidth="1"/>
    <col min="7938" max="7940" width="10.5703125" style="407" customWidth="1"/>
    <col min="7941" max="8192" width="9.140625" style="407"/>
    <col min="8193" max="8193" width="64.7109375" style="407" bestFit="1" customWidth="1"/>
    <col min="8194" max="8196" width="10.5703125" style="407" customWidth="1"/>
    <col min="8197" max="8448" width="9.140625" style="407"/>
    <col min="8449" max="8449" width="64.7109375" style="407" bestFit="1" customWidth="1"/>
    <col min="8450" max="8452" width="10.5703125" style="407" customWidth="1"/>
    <col min="8453" max="8704" width="9.140625" style="407"/>
    <col min="8705" max="8705" width="64.7109375" style="407" bestFit="1" customWidth="1"/>
    <col min="8706" max="8708" width="10.5703125" style="407" customWidth="1"/>
    <col min="8709" max="8960" width="9.140625" style="407"/>
    <col min="8961" max="8961" width="64.7109375" style="407" bestFit="1" customWidth="1"/>
    <col min="8962" max="8964" width="10.5703125" style="407" customWidth="1"/>
    <col min="8965" max="9216" width="9.140625" style="407"/>
    <col min="9217" max="9217" width="64.7109375" style="407" bestFit="1" customWidth="1"/>
    <col min="9218" max="9220" width="10.5703125" style="407" customWidth="1"/>
    <col min="9221" max="9472" width="9.140625" style="407"/>
    <col min="9473" max="9473" width="64.7109375" style="407" bestFit="1" customWidth="1"/>
    <col min="9474" max="9476" width="10.5703125" style="407" customWidth="1"/>
    <col min="9477" max="9728" width="9.140625" style="407"/>
    <col min="9729" max="9729" width="64.7109375" style="407" bestFit="1" customWidth="1"/>
    <col min="9730" max="9732" width="10.5703125" style="407" customWidth="1"/>
    <col min="9733" max="9984" width="9.140625" style="407"/>
    <col min="9985" max="9985" width="64.7109375" style="407" bestFit="1" customWidth="1"/>
    <col min="9986" max="9988" width="10.5703125" style="407" customWidth="1"/>
    <col min="9989" max="10240" width="9.140625" style="407"/>
    <col min="10241" max="10241" width="64.7109375" style="407" bestFit="1" customWidth="1"/>
    <col min="10242" max="10244" width="10.5703125" style="407" customWidth="1"/>
    <col min="10245" max="10496" width="9.140625" style="407"/>
    <col min="10497" max="10497" width="64.7109375" style="407" bestFit="1" customWidth="1"/>
    <col min="10498" max="10500" width="10.5703125" style="407" customWidth="1"/>
    <col min="10501" max="10752" width="9.140625" style="407"/>
    <col min="10753" max="10753" width="64.7109375" style="407" bestFit="1" customWidth="1"/>
    <col min="10754" max="10756" width="10.5703125" style="407" customWidth="1"/>
    <col min="10757" max="11008" width="9.140625" style="407"/>
    <col min="11009" max="11009" width="64.7109375" style="407" bestFit="1" customWidth="1"/>
    <col min="11010" max="11012" width="10.5703125" style="407" customWidth="1"/>
    <col min="11013" max="11264" width="9.140625" style="407"/>
    <col min="11265" max="11265" width="64.7109375" style="407" bestFit="1" customWidth="1"/>
    <col min="11266" max="11268" width="10.5703125" style="407" customWidth="1"/>
    <col min="11269" max="11520" width="9.140625" style="407"/>
    <col min="11521" max="11521" width="64.7109375" style="407" bestFit="1" customWidth="1"/>
    <col min="11522" max="11524" width="10.5703125" style="407" customWidth="1"/>
    <col min="11525" max="11776" width="9.140625" style="407"/>
    <col min="11777" max="11777" width="64.7109375" style="407" bestFit="1" customWidth="1"/>
    <col min="11778" max="11780" width="10.5703125" style="407" customWidth="1"/>
    <col min="11781" max="12032" width="9.140625" style="407"/>
    <col min="12033" max="12033" width="64.7109375" style="407" bestFit="1" customWidth="1"/>
    <col min="12034" max="12036" width="10.5703125" style="407" customWidth="1"/>
    <col min="12037" max="12288" width="9.140625" style="407"/>
    <col min="12289" max="12289" width="64.7109375" style="407" bestFit="1" customWidth="1"/>
    <col min="12290" max="12292" width="10.5703125" style="407" customWidth="1"/>
    <col min="12293" max="12544" width="9.140625" style="407"/>
    <col min="12545" max="12545" width="64.7109375" style="407" bestFit="1" customWidth="1"/>
    <col min="12546" max="12548" width="10.5703125" style="407" customWidth="1"/>
    <col min="12549" max="12800" width="9.140625" style="407"/>
    <col min="12801" max="12801" width="64.7109375" style="407" bestFit="1" customWidth="1"/>
    <col min="12802" max="12804" width="10.5703125" style="407" customWidth="1"/>
    <col min="12805" max="13056" width="9.140625" style="407"/>
    <col min="13057" max="13057" width="64.7109375" style="407" bestFit="1" customWidth="1"/>
    <col min="13058" max="13060" width="10.5703125" style="407" customWidth="1"/>
    <col min="13061" max="13312" width="9.140625" style="407"/>
    <col min="13313" max="13313" width="64.7109375" style="407" bestFit="1" customWidth="1"/>
    <col min="13314" max="13316" width="10.5703125" style="407" customWidth="1"/>
    <col min="13317" max="13568" width="9.140625" style="407"/>
    <col min="13569" max="13569" width="64.7109375" style="407" bestFit="1" customWidth="1"/>
    <col min="13570" max="13572" width="10.5703125" style="407" customWidth="1"/>
    <col min="13573" max="13824" width="9.140625" style="407"/>
    <col min="13825" max="13825" width="64.7109375" style="407" bestFit="1" customWidth="1"/>
    <col min="13826" max="13828" width="10.5703125" style="407" customWidth="1"/>
    <col min="13829" max="14080" width="9.140625" style="407"/>
    <col min="14081" max="14081" width="64.7109375" style="407" bestFit="1" customWidth="1"/>
    <col min="14082" max="14084" width="10.5703125" style="407" customWidth="1"/>
    <col min="14085" max="14336" width="9.140625" style="407"/>
    <col min="14337" max="14337" width="64.7109375" style="407" bestFit="1" customWidth="1"/>
    <col min="14338" max="14340" width="10.5703125" style="407" customWidth="1"/>
    <col min="14341" max="14592" width="9.140625" style="407"/>
    <col min="14593" max="14593" width="64.7109375" style="407" bestFit="1" customWidth="1"/>
    <col min="14594" max="14596" width="10.5703125" style="407" customWidth="1"/>
    <col min="14597" max="14848" width="9.140625" style="407"/>
    <col min="14849" max="14849" width="64.7109375" style="407" bestFit="1" customWidth="1"/>
    <col min="14850" max="14852" width="10.5703125" style="407" customWidth="1"/>
    <col min="14853" max="15104" width="9.140625" style="407"/>
    <col min="15105" max="15105" width="64.7109375" style="407" bestFit="1" customWidth="1"/>
    <col min="15106" max="15108" width="10.5703125" style="407" customWidth="1"/>
    <col min="15109" max="15360" width="9.140625" style="407"/>
    <col min="15361" max="15361" width="64.7109375" style="407" bestFit="1" customWidth="1"/>
    <col min="15362" max="15364" width="10.5703125" style="407" customWidth="1"/>
    <col min="15365" max="15616" width="9.140625" style="407"/>
    <col min="15617" max="15617" width="64.7109375" style="407" bestFit="1" customWidth="1"/>
    <col min="15618" max="15620" width="10.5703125" style="407" customWidth="1"/>
    <col min="15621" max="15872" width="9.140625" style="407"/>
    <col min="15873" max="15873" width="64.7109375" style="407" bestFit="1" customWidth="1"/>
    <col min="15874" max="15876" width="10.5703125" style="407" customWidth="1"/>
    <col min="15877" max="16128" width="9.140625" style="407"/>
    <col min="16129" max="16129" width="64.7109375" style="407" bestFit="1" customWidth="1"/>
    <col min="16130" max="16132" width="10.5703125" style="407" customWidth="1"/>
    <col min="16133" max="16384" width="9.140625" style="407"/>
  </cols>
  <sheetData>
    <row r="1" spans="1:7" x14ac:dyDescent="0.2">
      <c r="B1" s="1061" t="s">
        <v>792</v>
      </c>
      <c r="C1" s="1061"/>
      <c r="D1" s="1061"/>
    </row>
    <row r="2" spans="1:7" x14ac:dyDescent="0.2">
      <c r="B2" s="1061" t="s">
        <v>183</v>
      </c>
      <c r="C2" s="1061"/>
      <c r="D2" s="1061"/>
    </row>
    <row r="3" spans="1:7" ht="12.75" customHeight="1" x14ac:dyDescent="0.2">
      <c r="B3" s="1062" t="s">
        <v>490</v>
      </c>
      <c r="C3" s="1062"/>
      <c r="D3" s="1062"/>
    </row>
    <row r="4" spans="1:7" x14ac:dyDescent="0.2">
      <c r="B4" s="1061" t="s">
        <v>626</v>
      </c>
      <c r="C4" s="1061"/>
      <c r="D4" s="1061"/>
    </row>
    <row r="5" spans="1:7" x14ac:dyDescent="0.2">
      <c r="B5" s="408"/>
      <c r="C5" s="408"/>
      <c r="D5" s="408"/>
    </row>
    <row r="6" spans="1:7" ht="57" customHeight="1" x14ac:dyDescent="0.25">
      <c r="A6" s="959" t="s">
        <v>737</v>
      </c>
      <c r="B6" s="959"/>
      <c r="C6" s="959"/>
      <c r="D6" s="959"/>
      <c r="G6" s="407" t="s">
        <v>249</v>
      </c>
    </row>
    <row r="7" spans="1:7" ht="15.75" x14ac:dyDescent="0.25">
      <c r="A7" s="409"/>
    </row>
    <row r="8" spans="1:7" ht="81" customHeight="1" x14ac:dyDescent="0.2">
      <c r="A8" s="1063" t="s">
        <v>738</v>
      </c>
      <c r="B8" s="1063"/>
      <c r="C8" s="1063"/>
      <c r="D8" s="1063"/>
    </row>
    <row r="9" spans="1:7" ht="23.25" customHeight="1" x14ac:dyDescent="0.25">
      <c r="A9" s="410"/>
      <c r="B9" s="410"/>
      <c r="C9" s="1059" t="s">
        <v>180</v>
      </c>
      <c r="D9" s="1059"/>
    </row>
    <row r="10" spans="1:7" ht="15.75" x14ac:dyDescent="0.2">
      <c r="A10" s="1060" t="s">
        <v>250</v>
      </c>
      <c r="B10" s="1060" t="s">
        <v>251</v>
      </c>
      <c r="C10" s="1060"/>
      <c r="D10" s="1060"/>
    </row>
    <row r="11" spans="1:7" ht="15.75" x14ac:dyDescent="0.2">
      <c r="A11" s="1060"/>
      <c r="B11" s="411" t="s">
        <v>576</v>
      </c>
      <c r="C11" s="411" t="s">
        <v>611</v>
      </c>
      <c r="D11" s="411" t="s">
        <v>628</v>
      </c>
    </row>
    <row r="12" spans="1:7" ht="31.5" x14ac:dyDescent="0.25">
      <c r="A12" s="412" t="s">
        <v>252</v>
      </c>
      <c r="B12" s="413"/>
      <c r="C12" s="413"/>
      <c r="D12" s="413"/>
    </row>
    <row r="13" spans="1:7" ht="31.5" x14ac:dyDescent="0.25">
      <c r="A13" s="414" t="s">
        <v>253</v>
      </c>
      <c r="B13" s="415">
        <v>0</v>
      </c>
      <c r="C13" s="415">
        <v>0</v>
      </c>
      <c r="D13" s="415">
        <v>0</v>
      </c>
    </row>
    <row r="14" spans="1:7" ht="31.5" x14ac:dyDescent="0.25">
      <c r="A14" s="412" t="s">
        <v>254</v>
      </c>
      <c r="B14" s="413">
        <v>0</v>
      </c>
      <c r="C14" s="413">
        <v>0</v>
      </c>
      <c r="D14" s="413">
        <v>0</v>
      </c>
    </row>
    <row r="15" spans="1:7" ht="31.5" x14ac:dyDescent="0.25">
      <c r="A15" s="412" t="s">
        <v>255</v>
      </c>
      <c r="B15" s="413">
        <v>0</v>
      </c>
      <c r="C15" s="413">
        <v>0</v>
      </c>
      <c r="D15" s="413">
        <v>0</v>
      </c>
    </row>
    <row r="16" spans="1:7" ht="31.5" x14ac:dyDescent="0.25">
      <c r="A16" s="414" t="s">
        <v>256</v>
      </c>
      <c r="B16" s="415">
        <v>0</v>
      </c>
      <c r="C16" s="415">
        <v>0</v>
      </c>
      <c r="D16" s="415">
        <v>0</v>
      </c>
    </row>
  </sheetData>
  <mergeCells count="9">
    <mergeCell ref="C9:D9"/>
    <mergeCell ref="A10:A11"/>
    <mergeCell ref="B10:D10"/>
    <mergeCell ref="B1:D1"/>
    <mergeCell ref="B2:D2"/>
    <mergeCell ref="B3:D3"/>
    <mergeCell ref="B4:D4"/>
    <mergeCell ref="A6:D6"/>
    <mergeCell ref="A8:D8"/>
  </mergeCells>
  <pageMargins left="0.61" right="0.17" top="0.2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view="pageBreakPreview" zoomScaleSheetLayoutView="100" workbookViewId="0">
      <selection activeCell="I4" sqref="I4"/>
    </sheetView>
  </sheetViews>
  <sheetFormatPr defaultRowHeight="12.75" x14ac:dyDescent="0.2"/>
  <cols>
    <col min="1" max="1" width="5.140625" style="407" customWidth="1"/>
    <col min="2" max="2" width="11.28515625" style="407" customWidth="1"/>
    <col min="3" max="3" width="9.140625" style="407" customWidth="1"/>
    <col min="4" max="4" width="9.140625" style="407"/>
    <col min="5" max="7" width="13.140625" style="407" customWidth="1"/>
    <col min="8" max="10" width="12.28515625" style="407" customWidth="1"/>
    <col min="11" max="11" width="31.42578125" style="407" customWidth="1"/>
    <col min="12" max="257" width="9.140625" style="407"/>
    <col min="258" max="258" width="11.28515625" style="407" customWidth="1"/>
    <col min="259" max="259" width="9.140625" style="407" customWidth="1"/>
    <col min="260" max="260" width="9.140625" style="407"/>
    <col min="261" max="263" width="13.140625" style="407" customWidth="1"/>
    <col min="264" max="266" width="12.28515625" style="407" customWidth="1"/>
    <col min="267" max="267" width="31.42578125" style="407" customWidth="1"/>
    <col min="268" max="513" width="9.140625" style="407"/>
    <col min="514" max="514" width="11.28515625" style="407" customWidth="1"/>
    <col min="515" max="515" width="9.140625" style="407" customWidth="1"/>
    <col min="516" max="516" width="9.140625" style="407"/>
    <col min="517" max="519" width="13.140625" style="407" customWidth="1"/>
    <col min="520" max="522" width="12.28515625" style="407" customWidth="1"/>
    <col min="523" max="523" width="31.42578125" style="407" customWidth="1"/>
    <col min="524" max="769" width="9.140625" style="407"/>
    <col min="770" max="770" width="11.28515625" style="407" customWidth="1"/>
    <col min="771" max="771" width="9.140625" style="407" customWidth="1"/>
    <col min="772" max="772" width="9.140625" style="407"/>
    <col min="773" max="775" width="13.140625" style="407" customWidth="1"/>
    <col min="776" max="778" width="12.28515625" style="407" customWidth="1"/>
    <col min="779" max="779" width="31.42578125" style="407" customWidth="1"/>
    <col min="780" max="1025" width="9.140625" style="407"/>
    <col min="1026" max="1026" width="11.28515625" style="407" customWidth="1"/>
    <col min="1027" max="1027" width="9.140625" style="407" customWidth="1"/>
    <col min="1028" max="1028" width="9.140625" style="407"/>
    <col min="1029" max="1031" width="13.140625" style="407" customWidth="1"/>
    <col min="1032" max="1034" width="12.28515625" style="407" customWidth="1"/>
    <col min="1035" max="1035" width="31.42578125" style="407" customWidth="1"/>
    <col min="1036" max="1281" width="9.140625" style="407"/>
    <col min="1282" max="1282" width="11.28515625" style="407" customWidth="1"/>
    <col min="1283" max="1283" width="9.140625" style="407" customWidth="1"/>
    <col min="1284" max="1284" width="9.140625" style="407"/>
    <col min="1285" max="1287" width="13.140625" style="407" customWidth="1"/>
    <col min="1288" max="1290" width="12.28515625" style="407" customWidth="1"/>
    <col min="1291" max="1291" width="31.42578125" style="407" customWidth="1"/>
    <col min="1292" max="1537" width="9.140625" style="407"/>
    <col min="1538" max="1538" width="11.28515625" style="407" customWidth="1"/>
    <col min="1539" max="1539" width="9.140625" style="407" customWidth="1"/>
    <col min="1540" max="1540" width="9.140625" style="407"/>
    <col min="1541" max="1543" width="13.140625" style="407" customWidth="1"/>
    <col min="1544" max="1546" width="12.28515625" style="407" customWidth="1"/>
    <col min="1547" max="1547" width="31.42578125" style="407" customWidth="1"/>
    <col min="1548" max="1793" width="9.140625" style="407"/>
    <col min="1794" max="1794" width="11.28515625" style="407" customWidth="1"/>
    <col min="1795" max="1795" width="9.140625" style="407" customWidth="1"/>
    <col min="1796" max="1796" width="9.140625" style="407"/>
    <col min="1797" max="1799" width="13.140625" style="407" customWidth="1"/>
    <col min="1800" max="1802" width="12.28515625" style="407" customWidth="1"/>
    <col min="1803" max="1803" width="31.42578125" style="407" customWidth="1"/>
    <col min="1804" max="2049" width="9.140625" style="407"/>
    <col min="2050" max="2050" width="11.28515625" style="407" customWidth="1"/>
    <col min="2051" max="2051" width="9.140625" style="407" customWidth="1"/>
    <col min="2052" max="2052" width="9.140625" style="407"/>
    <col min="2053" max="2055" width="13.140625" style="407" customWidth="1"/>
    <col min="2056" max="2058" width="12.28515625" style="407" customWidth="1"/>
    <col min="2059" max="2059" width="31.42578125" style="407" customWidth="1"/>
    <col min="2060" max="2305" width="9.140625" style="407"/>
    <col min="2306" max="2306" width="11.28515625" style="407" customWidth="1"/>
    <col min="2307" max="2307" width="9.140625" style="407" customWidth="1"/>
    <col min="2308" max="2308" width="9.140625" style="407"/>
    <col min="2309" max="2311" width="13.140625" style="407" customWidth="1"/>
    <col min="2312" max="2314" width="12.28515625" style="407" customWidth="1"/>
    <col min="2315" max="2315" width="31.42578125" style="407" customWidth="1"/>
    <col min="2316" max="2561" width="9.140625" style="407"/>
    <col min="2562" max="2562" width="11.28515625" style="407" customWidth="1"/>
    <col min="2563" max="2563" width="9.140625" style="407" customWidth="1"/>
    <col min="2564" max="2564" width="9.140625" style="407"/>
    <col min="2565" max="2567" width="13.140625" style="407" customWidth="1"/>
    <col min="2568" max="2570" width="12.28515625" style="407" customWidth="1"/>
    <col min="2571" max="2571" width="31.42578125" style="407" customWidth="1"/>
    <col min="2572" max="2817" width="9.140625" style="407"/>
    <col min="2818" max="2818" width="11.28515625" style="407" customWidth="1"/>
    <col min="2819" max="2819" width="9.140625" style="407" customWidth="1"/>
    <col min="2820" max="2820" width="9.140625" style="407"/>
    <col min="2821" max="2823" width="13.140625" style="407" customWidth="1"/>
    <col min="2824" max="2826" width="12.28515625" style="407" customWidth="1"/>
    <col min="2827" max="2827" width="31.42578125" style="407" customWidth="1"/>
    <col min="2828" max="3073" width="9.140625" style="407"/>
    <col min="3074" max="3074" width="11.28515625" style="407" customWidth="1"/>
    <col min="3075" max="3075" width="9.140625" style="407" customWidth="1"/>
    <col min="3076" max="3076" width="9.140625" style="407"/>
    <col min="3077" max="3079" width="13.140625" style="407" customWidth="1"/>
    <col min="3080" max="3082" width="12.28515625" style="407" customWidth="1"/>
    <col min="3083" max="3083" width="31.42578125" style="407" customWidth="1"/>
    <col min="3084" max="3329" width="9.140625" style="407"/>
    <col min="3330" max="3330" width="11.28515625" style="407" customWidth="1"/>
    <col min="3331" max="3331" width="9.140625" style="407" customWidth="1"/>
    <col min="3332" max="3332" width="9.140625" style="407"/>
    <col min="3333" max="3335" width="13.140625" style="407" customWidth="1"/>
    <col min="3336" max="3338" width="12.28515625" style="407" customWidth="1"/>
    <col min="3339" max="3339" width="31.42578125" style="407" customWidth="1"/>
    <col min="3340" max="3585" width="9.140625" style="407"/>
    <col min="3586" max="3586" width="11.28515625" style="407" customWidth="1"/>
    <col min="3587" max="3587" width="9.140625" style="407" customWidth="1"/>
    <col min="3588" max="3588" width="9.140625" style="407"/>
    <col min="3589" max="3591" width="13.140625" style="407" customWidth="1"/>
    <col min="3592" max="3594" width="12.28515625" style="407" customWidth="1"/>
    <col min="3595" max="3595" width="31.42578125" style="407" customWidth="1"/>
    <col min="3596" max="3841" width="9.140625" style="407"/>
    <col min="3842" max="3842" width="11.28515625" style="407" customWidth="1"/>
    <col min="3843" max="3843" width="9.140625" style="407" customWidth="1"/>
    <col min="3844" max="3844" width="9.140625" style="407"/>
    <col min="3845" max="3847" width="13.140625" style="407" customWidth="1"/>
    <col min="3848" max="3850" width="12.28515625" style="407" customWidth="1"/>
    <col min="3851" max="3851" width="31.42578125" style="407" customWidth="1"/>
    <col min="3852" max="4097" width="9.140625" style="407"/>
    <col min="4098" max="4098" width="11.28515625" style="407" customWidth="1"/>
    <col min="4099" max="4099" width="9.140625" style="407" customWidth="1"/>
    <col min="4100" max="4100" width="9.140625" style="407"/>
    <col min="4101" max="4103" width="13.140625" style="407" customWidth="1"/>
    <col min="4104" max="4106" width="12.28515625" style="407" customWidth="1"/>
    <col min="4107" max="4107" width="31.42578125" style="407" customWidth="1"/>
    <col min="4108" max="4353" width="9.140625" style="407"/>
    <col min="4354" max="4354" width="11.28515625" style="407" customWidth="1"/>
    <col min="4355" max="4355" width="9.140625" style="407" customWidth="1"/>
    <col min="4356" max="4356" width="9.140625" style="407"/>
    <col min="4357" max="4359" width="13.140625" style="407" customWidth="1"/>
    <col min="4360" max="4362" width="12.28515625" style="407" customWidth="1"/>
    <col min="4363" max="4363" width="31.42578125" style="407" customWidth="1"/>
    <col min="4364" max="4609" width="9.140625" style="407"/>
    <col min="4610" max="4610" width="11.28515625" style="407" customWidth="1"/>
    <col min="4611" max="4611" width="9.140625" style="407" customWidth="1"/>
    <col min="4612" max="4612" width="9.140625" style="407"/>
    <col min="4613" max="4615" width="13.140625" style="407" customWidth="1"/>
    <col min="4616" max="4618" width="12.28515625" style="407" customWidth="1"/>
    <col min="4619" max="4619" width="31.42578125" style="407" customWidth="1"/>
    <col min="4620" max="4865" width="9.140625" style="407"/>
    <col min="4866" max="4866" width="11.28515625" style="407" customWidth="1"/>
    <col min="4867" max="4867" width="9.140625" style="407" customWidth="1"/>
    <col min="4868" max="4868" width="9.140625" style="407"/>
    <col min="4869" max="4871" width="13.140625" style="407" customWidth="1"/>
    <col min="4872" max="4874" width="12.28515625" style="407" customWidth="1"/>
    <col min="4875" max="4875" width="31.42578125" style="407" customWidth="1"/>
    <col min="4876" max="5121" width="9.140625" style="407"/>
    <col min="5122" max="5122" width="11.28515625" style="407" customWidth="1"/>
    <col min="5123" max="5123" width="9.140625" style="407" customWidth="1"/>
    <col min="5124" max="5124" width="9.140625" style="407"/>
    <col min="5125" max="5127" width="13.140625" style="407" customWidth="1"/>
    <col min="5128" max="5130" width="12.28515625" style="407" customWidth="1"/>
    <col min="5131" max="5131" width="31.42578125" style="407" customWidth="1"/>
    <col min="5132" max="5377" width="9.140625" style="407"/>
    <col min="5378" max="5378" width="11.28515625" style="407" customWidth="1"/>
    <col min="5379" max="5379" width="9.140625" style="407" customWidth="1"/>
    <col min="5380" max="5380" width="9.140625" style="407"/>
    <col min="5381" max="5383" width="13.140625" style="407" customWidth="1"/>
    <col min="5384" max="5386" width="12.28515625" style="407" customWidth="1"/>
    <col min="5387" max="5387" width="31.42578125" style="407" customWidth="1"/>
    <col min="5388" max="5633" width="9.140625" style="407"/>
    <col min="5634" max="5634" width="11.28515625" style="407" customWidth="1"/>
    <col min="5635" max="5635" width="9.140625" style="407" customWidth="1"/>
    <col min="5636" max="5636" width="9.140625" style="407"/>
    <col min="5637" max="5639" width="13.140625" style="407" customWidth="1"/>
    <col min="5640" max="5642" width="12.28515625" style="407" customWidth="1"/>
    <col min="5643" max="5643" width="31.42578125" style="407" customWidth="1"/>
    <col min="5644" max="5889" width="9.140625" style="407"/>
    <col min="5890" max="5890" width="11.28515625" style="407" customWidth="1"/>
    <col min="5891" max="5891" width="9.140625" style="407" customWidth="1"/>
    <col min="5892" max="5892" width="9.140625" style="407"/>
    <col min="5893" max="5895" width="13.140625" style="407" customWidth="1"/>
    <col min="5896" max="5898" width="12.28515625" style="407" customWidth="1"/>
    <col min="5899" max="5899" width="31.42578125" style="407" customWidth="1"/>
    <col min="5900" max="6145" width="9.140625" style="407"/>
    <col min="6146" max="6146" width="11.28515625" style="407" customWidth="1"/>
    <col min="6147" max="6147" width="9.140625" style="407" customWidth="1"/>
    <col min="6148" max="6148" width="9.140625" style="407"/>
    <col min="6149" max="6151" width="13.140625" style="407" customWidth="1"/>
    <col min="6152" max="6154" width="12.28515625" style="407" customWidth="1"/>
    <col min="6155" max="6155" width="31.42578125" style="407" customWidth="1"/>
    <col min="6156" max="6401" width="9.140625" style="407"/>
    <col min="6402" max="6402" width="11.28515625" style="407" customWidth="1"/>
    <col min="6403" max="6403" width="9.140625" style="407" customWidth="1"/>
    <col min="6404" max="6404" width="9.140625" style="407"/>
    <col min="6405" max="6407" width="13.140625" style="407" customWidth="1"/>
    <col min="6408" max="6410" width="12.28515625" style="407" customWidth="1"/>
    <col min="6411" max="6411" width="31.42578125" style="407" customWidth="1"/>
    <col min="6412" max="6657" width="9.140625" style="407"/>
    <col min="6658" max="6658" width="11.28515625" style="407" customWidth="1"/>
    <col min="6659" max="6659" width="9.140625" style="407" customWidth="1"/>
    <col min="6660" max="6660" width="9.140625" style="407"/>
    <col min="6661" max="6663" width="13.140625" style="407" customWidth="1"/>
    <col min="6664" max="6666" width="12.28515625" style="407" customWidth="1"/>
    <col min="6667" max="6667" width="31.42578125" style="407" customWidth="1"/>
    <col min="6668" max="6913" width="9.140625" style="407"/>
    <col min="6914" max="6914" width="11.28515625" style="407" customWidth="1"/>
    <col min="6915" max="6915" width="9.140625" style="407" customWidth="1"/>
    <col min="6916" max="6916" width="9.140625" style="407"/>
    <col min="6917" max="6919" width="13.140625" style="407" customWidth="1"/>
    <col min="6920" max="6922" width="12.28515625" style="407" customWidth="1"/>
    <col min="6923" max="6923" width="31.42578125" style="407" customWidth="1"/>
    <col min="6924" max="7169" width="9.140625" style="407"/>
    <col min="7170" max="7170" width="11.28515625" style="407" customWidth="1"/>
    <col min="7171" max="7171" width="9.140625" style="407" customWidth="1"/>
    <col min="7172" max="7172" width="9.140625" style="407"/>
    <col min="7173" max="7175" width="13.140625" style="407" customWidth="1"/>
    <col min="7176" max="7178" width="12.28515625" style="407" customWidth="1"/>
    <col min="7179" max="7179" width="31.42578125" style="407" customWidth="1"/>
    <col min="7180" max="7425" width="9.140625" style="407"/>
    <col min="7426" max="7426" width="11.28515625" style="407" customWidth="1"/>
    <col min="7427" max="7427" width="9.140625" style="407" customWidth="1"/>
    <col min="7428" max="7428" width="9.140625" style="407"/>
    <col min="7429" max="7431" width="13.140625" style="407" customWidth="1"/>
    <col min="7432" max="7434" width="12.28515625" style="407" customWidth="1"/>
    <col min="7435" max="7435" width="31.42578125" style="407" customWidth="1"/>
    <col min="7436" max="7681" width="9.140625" style="407"/>
    <col min="7682" max="7682" width="11.28515625" style="407" customWidth="1"/>
    <col min="7683" max="7683" width="9.140625" style="407" customWidth="1"/>
    <col min="7684" max="7684" width="9.140625" style="407"/>
    <col min="7685" max="7687" width="13.140625" style="407" customWidth="1"/>
    <col min="7688" max="7690" width="12.28515625" style="407" customWidth="1"/>
    <col min="7691" max="7691" width="31.42578125" style="407" customWidth="1"/>
    <col min="7692" max="7937" width="9.140625" style="407"/>
    <col min="7938" max="7938" width="11.28515625" style="407" customWidth="1"/>
    <col min="7939" max="7939" width="9.140625" style="407" customWidth="1"/>
    <col min="7940" max="7940" width="9.140625" style="407"/>
    <col min="7941" max="7943" width="13.140625" style="407" customWidth="1"/>
    <col min="7944" max="7946" width="12.28515625" style="407" customWidth="1"/>
    <col min="7947" max="7947" width="31.42578125" style="407" customWidth="1"/>
    <col min="7948" max="8193" width="9.140625" style="407"/>
    <col min="8194" max="8194" width="11.28515625" style="407" customWidth="1"/>
    <col min="8195" max="8195" width="9.140625" style="407" customWidth="1"/>
    <col min="8196" max="8196" width="9.140625" style="407"/>
    <col min="8197" max="8199" width="13.140625" style="407" customWidth="1"/>
    <col min="8200" max="8202" width="12.28515625" style="407" customWidth="1"/>
    <col min="8203" max="8203" width="31.42578125" style="407" customWidth="1"/>
    <col min="8204" max="8449" width="9.140625" style="407"/>
    <col min="8450" max="8450" width="11.28515625" style="407" customWidth="1"/>
    <col min="8451" max="8451" width="9.140625" style="407" customWidth="1"/>
    <col min="8452" max="8452" width="9.140625" style="407"/>
    <col min="8453" max="8455" width="13.140625" style="407" customWidth="1"/>
    <col min="8456" max="8458" width="12.28515625" style="407" customWidth="1"/>
    <col min="8459" max="8459" width="31.42578125" style="407" customWidth="1"/>
    <col min="8460" max="8705" width="9.140625" style="407"/>
    <col min="8706" max="8706" width="11.28515625" style="407" customWidth="1"/>
    <col min="8707" max="8707" width="9.140625" style="407" customWidth="1"/>
    <col min="8708" max="8708" width="9.140625" style="407"/>
    <col min="8709" max="8711" width="13.140625" style="407" customWidth="1"/>
    <col min="8712" max="8714" width="12.28515625" style="407" customWidth="1"/>
    <col min="8715" max="8715" width="31.42578125" style="407" customWidth="1"/>
    <col min="8716" max="8961" width="9.140625" style="407"/>
    <col min="8962" max="8962" width="11.28515625" style="407" customWidth="1"/>
    <col min="8963" max="8963" width="9.140625" style="407" customWidth="1"/>
    <col min="8964" max="8964" width="9.140625" style="407"/>
    <col min="8965" max="8967" width="13.140625" style="407" customWidth="1"/>
    <col min="8968" max="8970" width="12.28515625" style="407" customWidth="1"/>
    <col min="8971" max="8971" width="31.42578125" style="407" customWidth="1"/>
    <col min="8972" max="9217" width="9.140625" style="407"/>
    <col min="9218" max="9218" width="11.28515625" style="407" customWidth="1"/>
    <col min="9219" max="9219" width="9.140625" style="407" customWidth="1"/>
    <col min="9220" max="9220" width="9.140625" style="407"/>
    <col min="9221" max="9223" width="13.140625" style="407" customWidth="1"/>
    <col min="9224" max="9226" width="12.28515625" style="407" customWidth="1"/>
    <col min="9227" max="9227" width="31.42578125" style="407" customWidth="1"/>
    <col min="9228" max="9473" width="9.140625" style="407"/>
    <col min="9474" max="9474" width="11.28515625" style="407" customWidth="1"/>
    <col min="9475" max="9475" width="9.140625" style="407" customWidth="1"/>
    <col min="9476" max="9476" width="9.140625" style="407"/>
    <col min="9477" max="9479" width="13.140625" style="407" customWidth="1"/>
    <col min="9480" max="9482" width="12.28515625" style="407" customWidth="1"/>
    <col min="9483" max="9483" width="31.42578125" style="407" customWidth="1"/>
    <col min="9484" max="9729" width="9.140625" style="407"/>
    <col min="9730" max="9730" width="11.28515625" style="407" customWidth="1"/>
    <col min="9731" max="9731" width="9.140625" style="407" customWidth="1"/>
    <col min="9732" max="9732" width="9.140625" style="407"/>
    <col min="9733" max="9735" width="13.140625" style="407" customWidth="1"/>
    <col min="9736" max="9738" width="12.28515625" style="407" customWidth="1"/>
    <col min="9739" max="9739" width="31.42578125" style="407" customWidth="1"/>
    <col min="9740" max="9985" width="9.140625" style="407"/>
    <col min="9986" max="9986" width="11.28515625" style="407" customWidth="1"/>
    <col min="9987" max="9987" width="9.140625" style="407" customWidth="1"/>
    <col min="9988" max="9988" width="9.140625" style="407"/>
    <col min="9989" max="9991" width="13.140625" style="407" customWidth="1"/>
    <col min="9992" max="9994" width="12.28515625" style="407" customWidth="1"/>
    <col min="9995" max="9995" width="31.42578125" style="407" customWidth="1"/>
    <col min="9996" max="10241" width="9.140625" style="407"/>
    <col min="10242" max="10242" width="11.28515625" style="407" customWidth="1"/>
    <col min="10243" max="10243" width="9.140625" style="407" customWidth="1"/>
    <col min="10244" max="10244" width="9.140625" style="407"/>
    <col min="10245" max="10247" width="13.140625" style="407" customWidth="1"/>
    <col min="10248" max="10250" width="12.28515625" style="407" customWidth="1"/>
    <col min="10251" max="10251" width="31.42578125" style="407" customWidth="1"/>
    <col min="10252" max="10497" width="9.140625" style="407"/>
    <col min="10498" max="10498" width="11.28515625" style="407" customWidth="1"/>
    <col min="10499" max="10499" width="9.140625" style="407" customWidth="1"/>
    <col min="10500" max="10500" width="9.140625" style="407"/>
    <col min="10501" max="10503" width="13.140625" style="407" customWidth="1"/>
    <col min="10504" max="10506" width="12.28515625" style="407" customWidth="1"/>
    <col min="10507" max="10507" width="31.42578125" style="407" customWidth="1"/>
    <col min="10508" max="10753" width="9.140625" style="407"/>
    <col min="10754" max="10754" width="11.28515625" style="407" customWidth="1"/>
    <col min="10755" max="10755" width="9.140625" style="407" customWidth="1"/>
    <col min="10756" max="10756" width="9.140625" style="407"/>
    <col min="10757" max="10759" width="13.140625" style="407" customWidth="1"/>
    <col min="10760" max="10762" width="12.28515625" style="407" customWidth="1"/>
    <col min="10763" max="10763" width="31.42578125" style="407" customWidth="1"/>
    <col min="10764" max="11009" width="9.140625" style="407"/>
    <col min="11010" max="11010" width="11.28515625" style="407" customWidth="1"/>
    <col min="11011" max="11011" width="9.140625" style="407" customWidth="1"/>
    <col min="11012" max="11012" width="9.140625" style="407"/>
    <col min="11013" max="11015" width="13.140625" style="407" customWidth="1"/>
    <col min="11016" max="11018" width="12.28515625" style="407" customWidth="1"/>
    <col min="11019" max="11019" width="31.42578125" style="407" customWidth="1"/>
    <col min="11020" max="11265" width="9.140625" style="407"/>
    <col min="11266" max="11266" width="11.28515625" style="407" customWidth="1"/>
    <col min="11267" max="11267" width="9.140625" style="407" customWidth="1"/>
    <col min="11268" max="11268" width="9.140625" style="407"/>
    <col min="11269" max="11271" width="13.140625" style="407" customWidth="1"/>
    <col min="11272" max="11274" width="12.28515625" style="407" customWidth="1"/>
    <col min="11275" max="11275" width="31.42578125" style="407" customWidth="1"/>
    <col min="11276" max="11521" width="9.140625" style="407"/>
    <col min="11522" max="11522" width="11.28515625" style="407" customWidth="1"/>
    <col min="11523" max="11523" width="9.140625" style="407" customWidth="1"/>
    <col min="11524" max="11524" width="9.140625" style="407"/>
    <col min="11525" max="11527" width="13.140625" style="407" customWidth="1"/>
    <col min="11528" max="11530" width="12.28515625" style="407" customWidth="1"/>
    <col min="11531" max="11531" width="31.42578125" style="407" customWidth="1"/>
    <col min="11532" max="11777" width="9.140625" style="407"/>
    <col min="11778" max="11778" width="11.28515625" style="407" customWidth="1"/>
    <col min="11779" max="11779" width="9.140625" style="407" customWidth="1"/>
    <col min="11780" max="11780" width="9.140625" style="407"/>
    <col min="11781" max="11783" width="13.140625" style="407" customWidth="1"/>
    <col min="11784" max="11786" width="12.28515625" style="407" customWidth="1"/>
    <col min="11787" max="11787" width="31.42578125" style="407" customWidth="1"/>
    <col min="11788" max="12033" width="9.140625" style="407"/>
    <col min="12034" max="12034" width="11.28515625" style="407" customWidth="1"/>
    <col min="12035" max="12035" width="9.140625" style="407" customWidth="1"/>
    <col min="12036" max="12036" width="9.140625" style="407"/>
    <col min="12037" max="12039" width="13.140625" style="407" customWidth="1"/>
    <col min="12040" max="12042" width="12.28515625" style="407" customWidth="1"/>
    <col min="12043" max="12043" width="31.42578125" style="407" customWidth="1"/>
    <col min="12044" max="12289" width="9.140625" style="407"/>
    <col min="12290" max="12290" width="11.28515625" style="407" customWidth="1"/>
    <col min="12291" max="12291" width="9.140625" style="407" customWidth="1"/>
    <col min="12292" max="12292" width="9.140625" style="407"/>
    <col min="12293" max="12295" width="13.140625" style="407" customWidth="1"/>
    <col min="12296" max="12298" width="12.28515625" style="407" customWidth="1"/>
    <col min="12299" max="12299" width="31.42578125" style="407" customWidth="1"/>
    <col min="12300" max="12545" width="9.140625" style="407"/>
    <col min="12546" max="12546" width="11.28515625" style="407" customWidth="1"/>
    <col min="12547" max="12547" width="9.140625" style="407" customWidth="1"/>
    <col min="12548" max="12548" width="9.140625" style="407"/>
    <col min="12549" max="12551" width="13.140625" style="407" customWidth="1"/>
    <col min="12552" max="12554" width="12.28515625" style="407" customWidth="1"/>
    <col min="12555" max="12555" width="31.42578125" style="407" customWidth="1"/>
    <col min="12556" max="12801" width="9.140625" style="407"/>
    <col min="12802" max="12802" width="11.28515625" style="407" customWidth="1"/>
    <col min="12803" max="12803" width="9.140625" style="407" customWidth="1"/>
    <col min="12804" max="12804" width="9.140625" style="407"/>
    <col min="12805" max="12807" width="13.140625" style="407" customWidth="1"/>
    <col min="12808" max="12810" width="12.28515625" style="407" customWidth="1"/>
    <col min="12811" max="12811" width="31.42578125" style="407" customWidth="1"/>
    <col min="12812" max="13057" width="9.140625" style="407"/>
    <col min="13058" max="13058" width="11.28515625" style="407" customWidth="1"/>
    <col min="13059" max="13059" width="9.140625" style="407" customWidth="1"/>
    <col min="13060" max="13060" width="9.140625" style="407"/>
    <col min="13061" max="13063" width="13.140625" style="407" customWidth="1"/>
    <col min="13064" max="13066" width="12.28515625" style="407" customWidth="1"/>
    <col min="13067" max="13067" width="31.42578125" style="407" customWidth="1"/>
    <col min="13068" max="13313" width="9.140625" style="407"/>
    <col min="13314" max="13314" width="11.28515625" style="407" customWidth="1"/>
    <col min="13315" max="13315" width="9.140625" style="407" customWidth="1"/>
    <col min="13316" max="13316" width="9.140625" style="407"/>
    <col min="13317" max="13319" width="13.140625" style="407" customWidth="1"/>
    <col min="13320" max="13322" width="12.28515625" style="407" customWidth="1"/>
    <col min="13323" max="13323" width="31.42578125" style="407" customWidth="1"/>
    <col min="13324" max="13569" width="9.140625" style="407"/>
    <col min="13570" max="13570" width="11.28515625" style="407" customWidth="1"/>
    <col min="13571" max="13571" width="9.140625" style="407" customWidth="1"/>
    <col min="13572" max="13572" width="9.140625" style="407"/>
    <col min="13573" max="13575" width="13.140625" style="407" customWidth="1"/>
    <col min="13576" max="13578" width="12.28515625" style="407" customWidth="1"/>
    <col min="13579" max="13579" width="31.42578125" style="407" customWidth="1"/>
    <col min="13580" max="13825" width="9.140625" style="407"/>
    <col min="13826" max="13826" width="11.28515625" style="407" customWidth="1"/>
    <col min="13827" max="13827" width="9.140625" style="407" customWidth="1"/>
    <col min="13828" max="13828" width="9.140625" style="407"/>
    <col min="13829" max="13831" width="13.140625" style="407" customWidth="1"/>
    <col min="13832" max="13834" width="12.28515625" style="407" customWidth="1"/>
    <col min="13835" max="13835" width="31.42578125" style="407" customWidth="1"/>
    <col min="13836" max="14081" width="9.140625" style="407"/>
    <col min="14082" max="14082" width="11.28515625" style="407" customWidth="1"/>
    <col min="14083" max="14083" width="9.140625" style="407" customWidth="1"/>
    <col min="14084" max="14084" width="9.140625" style="407"/>
    <col min="14085" max="14087" width="13.140625" style="407" customWidth="1"/>
    <col min="14088" max="14090" width="12.28515625" style="407" customWidth="1"/>
    <col min="14091" max="14091" width="31.42578125" style="407" customWidth="1"/>
    <col min="14092" max="14337" width="9.140625" style="407"/>
    <col min="14338" max="14338" width="11.28515625" style="407" customWidth="1"/>
    <col min="14339" max="14339" width="9.140625" style="407" customWidth="1"/>
    <col min="14340" max="14340" width="9.140625" style="407"/>
    <col min="14341" max="14343" width="13.140625" style="407" customWidth="1"/>
    <col min="14344" max="14346" width="12.28515625" style="407" customWidth="1"/>
    <col min="14347" max="14347" width="31.42578125" style="407" customWidth="1"/>
    <col min="14348" max="14593" width="9.140625" style="407"/>
    <col min="14594" max="14594" width="11.28515625" style="407" customWidth="1"/>
    <col min="14595" max="14595" width="9.140625" style="407" customWidth="1"/>
    <col min="14596" max="14596" width="9.140625" style="407"/>
    <col min="14597" max="14599" width="13.140625" style="407" customWidth="1"/>
    <col min="14600" max="14602" width="12.28515625" style="407" customWidth="1"/>
    <col min="14603" max="14603" width="31.42578125" style="407" customWidth="1"/>
    <col min="14604" max="14849" width="9.140625" style="407"/>
    <col min="14850" max="14850" width="11.28515625" style="407" customWidth="1"/>
    <col min="14851" max="14851" width="9.140625" style="407" customWidth="1"/>
    <col min="14852" max="14852" width="9.140625" style="407"/>
    <col min="14853" max="14855" width="13.140625" style="407" customWidth="1"/>
    <col min="14856" max="14858" width="12.28515625" style="407" customWidth="1"/>
    <col min="14859" max="14859" width="31.42578125" style="407" customWidth="1"/>
    <col min="14860" max="15105" width="9.140625" style="407"/>
    <col min="15106" max="15106" width="11.28515625" style="407" customWidth="1"/>
    <col min="15107" max="15107" width="9.140625" style="407" customWidth="1"/>
    <col min="15108" max="15108" width="9.140625" style="407"/>
    <col min="15109" max="15111" width="13.140625" style="407" customWidth="1"/>
    <col min="15112" max="15114" width="12.28515625" style="407" customWidth="1"/>
    <col min="15115" max="15115" width="31.42578125" style="407" customWidth="1"/>
    <col min="15116" max="15361" width="9.140625" style="407"/>
    <col min="15362" max="15362" width="11.28515625" style="407" customWidth="1"/>
    <col min="15363" max="15363" width="9.140625" style="407" customWidth="1"/>
    <col min="15364" max="15364" width="9.140625" style="407"/>
    <col min="15365" max="15367" width="13.140625" style="407" customWidth="1"/>
    <col min="15368" max="15370" width="12.28515625" style="407" customWidth="1"/>
    <col min="15371" max="15371" width="31.42578125" style="407" customWidth="1"/>
    <col min="15372" max="15617" width="9.140625" style="407"/>
    <col min="15618" max="15618" width="11.28515625" style="407" customWidth="1"/>
    <col min="15619" max="15619" width="9.140625" style="407" customWidth="1"/>
    <col min="15620" max="15620" width="9.140625" style="407"/>
    <col min="15621" max="15623" width="13.140625" style="407" customWidth="1"/>
    <col min="15624" max="15626" width="12.28515625" style="407" customWidth="1"/>
    <col min="15627" max="15627" width="31.42578125" style="407" customWidth="1"/>
    <col min="15628" max="15873" width="9.140625" style="407"/>
    <col min="15874" max="15874" width="11.28515625" style="407" customWidth="1"/>
    <col min="15875" max="15875" width="9.140625" style="407" customWidth="1"/>
    <col min="15876" max="15876" width="9.140625" style="407"/>
    <col min="15877" max="15879" width="13.140625" style="407" customWidth="1"/>
    <col min="15880" max="15882" width="12.28515625" style="407" customWidth="1"/>
    <col min="15883" max="15883" width="31.42578125" style="407" customWidth="1"/>
    <col min="15884" max="16129" width="9.140625" style="407"/>
    <col min="16130" max="16130" width="11.28515625" style="407" customWidth="1"/>
    <col min="16131" max="16131" width="9.140625" style="407" customWidth="1"/>
    <col min="16132" max="16132" width="9.140625" style="407"/>
    <col min="16133" max="16135" width="13.140625" style="407" customWidth="1"/>
    <col min="16136" max="16138" width="12.28515625" style="407" customWidth="1"/>
    <col min="16139" max="16139" width="31.42578125" style="407" customWidth="1"/>
    <col min="16140" max="16384" width="9.140625" style="407"/>
  </cols>
  <sheetData>
    <row r="1" spans="1:12" x14ac:dyDescent="0.2">
      <c r="K1" s="416" t="s">
        <v>837</v>
      </c>
      <c r="L1" s="416"/>
    </row>
    <row r="2" spans="1:12" x14ac:dyDescent="0.2">
      <c r="K2" s="416" t="s">
        <v>183</v>
      </c>
      <c r="L2" s="416"/>
    </row>
    <row r="3" spans="1:12" x14ac:dyDescent="0.2">
      <c r="K3" s="417" t="s">
        <v>490</v>
      </c>
      <c r="L3" s="417"/>
    </row>
    <row r="4" spans="1:12" x14ac:dyDescent="0.2">
      <c r="K4" s="416" t="s">
        <v>739</v>
      </c>
      <c r="L4" s="416"/>
    </row>
    <row r="5" spans="1:12" s="410" customFormat="1" ht="15.75" x14ac:dyDescent="0.25">
      <c r="A5" s="1065" t="s">
        <v>257</v>
      </c>
      <c r="B5" s="1065"/>
      <c r="C5" s="1065"/>
      <c r="D5" s="1065"/>
      <c r="E5" s="1065"/>
      <c r="F5" s="1065"/>
      <c r="G5" s="1065"/>
      <c r="H5" s="1065"/>
      <c r="I5" s="1065"/>
      <c r="J5" s="1065"/>
      <c r="K5" s="1065"/>
    </row>
    <row r="6" spans="1:12" s="410" customFormat="1" ht="42.75" customHeight="1" x14ac:dyDescent="0.2">
      <c r="A6" s="1066" t="s">
        <v>740</v>
      </c>
      <c r="B6" s="1066"/>
      <c r="C6" s="1066"/>
      <c r="D6" s="1066"/>
      <c r="E6" s="1066"/>
      <c r="F6" s="1066"/>
      <c r="G6" s="1066"/>
      <c r="H6" s="1066"/>
      <c r="I6" s="1066"/>
      <c r="J6" s="1066"/>
      <c r="K6" s="1066"/>
    </row>
    <row r="7" spans="1:12" ht="18.75" customHeight="1" x14ac:dyDescent="0.2">
      <c r="A7" s="1067"/>
      <c r="B7" s="1067"/>
      <c r="C7" s="1067"/>
      <c r="D7" s="1067"/>
      <c r="E7" s="1067"/>
      <c r="F7" s="1067"/>
      <c r="G7" s="1067"/>
      <c r="H7" s="1067"/>
      <c r="I7" s="1067"/>
      <c r="J7" s="1067"/>
      <c r="K7" s="1067"/>
    </row>
    <row r="8" spans="1:12" ht="12.75" customHeight="1" x14ac:dyDescent="0.25">
      <c r="A8" s="1065" t="s">
        <v>586</v>
      </c>
      <c r="B8" s="1065"/>
      <c r="C8" s="1065"/>
      <c r="D8" s="1065"/>
      <c r="E8" s="1065"/>
      <c r="F8" s="1065"/>
      <c r="G8" s="1065"/>
      <c r="H8" s="1065"/>
      <c r="I8" s="1065"/>
      <c r="J8" s="1065"/>
      <c r="K8" s="1065"/>
    </row>
    <row r="9" spans="1:12" ht="6.75" customHeight="1" x14ac:dyDescent="0.25">
      <c r="E9" s="418"/>
    </row>
    <row r="10" spans="1:12" ht="15.75" x14ac:dyDescent="0.2">
      <c r="A10" s="1064" t="s">
        <v>258</v>
      </c>
      <c r="B10" s="1064" t="s">
        <v>259</v>
      </c>
      <c r="C10" s="1064" t="s">
        <v>260</v>
      </c>
      <c r="D10" s="1064" t="s">
        <v>261</v>
      </c>
      <c r="E10" s="1064" t="s">
        <v>262</v>
      </c>
      <c r="F10" s="1064"/>
      <c r="G10" s="1064"/>
      <c r="H10" s="1064" t="s">
        <v>263</v>
      </c>
      <c r="I10" s="1064"/>
      <c r="J10" s="1064"/>
      <c r="K10" s="1064" t="s">
        <v>264</v>
      </c>
    </row>
    <row r="11" spans="1:12" ht="15.75" x14ac:dyDescent="0.2">
      <c r="A11" s="1064"/>
      <c r="B11" s="1064"/>
      <c r="C11" s="1064"/>
      <c r="D11" s="1064"/>
      <c r="E11" s="1064" t="s">
        <v>265</v>
      </c>
      <c r="F11" s="1064"/>
      <c r="G11" s="1064"/>
      <c r="H11" s="1064" t="s">
        <v>265</v>
      </c>
      <c r="I11" s="1064"/>
      <c r="J11" s="1064"/>
      <c r="K11" s="1064"/>
    </row>
    <row r="12" spans="1:12" ht="15.75" x14ac:dyDescent="0.2">
      <c r="A12" s="1064"/>
      <c r="B12" s="1064"/>
      <c r="C12" s="1064"/>
      <c r="D12" s="1064"/>
      <c r="E12" s="419">
        <v>2022</v>
      </c>
      <c r="F12" s="419">
        <v>2023</v>
      </c>
      <c r="G12" s="419">
        <v>2024</v>
      </c>
      <c r="H12" s="419" t="s">
        <v>266</v>
      </c>
      <c r="I12" s="419" t="s">
        <v>266</v>
      </c>
      <c r="J12" s="419" t="s">
        <v>266</v>
      </c>
      <c r="K12" s="1064"/>
    </row>
    <row r="13" spans="1:12" ht="117" customHeight="1" x14ac:dyDescent="0.2">
      <c r="A13" s="1064"/>
      <c r="B13" s="1064"/>
      <c r="C13" s="1064"/>
      <c r="D13" s="1064"/>
      <c r="E13" s="419" t="s">
        <v>267</v>
      </c>
      <c r="F13" s="419" t="s">
        <v>268</v>
      </c>
      <c r="G13" s="419" t="s">
        <v>267</v>
      </c>
      <c r="H13" s="420">
        <v>44562</v>
      </c>
      <c r="I13" s="420">
        <v>44927</v>
      </c>
      <c r="J13" s="420">
        <v>45292</v>
      </c>
      <c r="K13" s="1064"/>
    </row>
    <row r="14" spans="1:12" ht="94.5" x14ac:dyDescent="0.2">
      <c r="A14" s="419"/>
      <c r="B14" s="412" t="s">
        <v>269</v>
      </c>
      <c r="C14" s="421" t="s">
        <v>269</v>
      </c>
      <c r="D14" s="419" t="s">
        <v>269</v>
      </c>
      <c r="E14" s="419">
        <v>0</v>
      </c>
      <c r="F14" s="419">
        <v>0</v>
      </c>
      <c r="G14" s="419">
        <v>0</v>
      </c>
      <c r="H14" s="419">
        <v>0</v>
      </c>
      <c r="I14" s="419">
        <v>0</v>
      </c>
      <c r="J14" s="419">
        <v>0</v>
      </c>
      <c r="K14" s="412" t="s">
        <v>270</v>
      </c>
    </row>
    <row r="15" spans="1:12" ht="15.75" x14ac:dyDescent="0.2">
      <c r="A15" s="1064" t="s">
        <v>271</v>
      </c>
      <c r="B15" s="1064"/>
      <c r="C15" s="1064"/>
      <c r="D15" s="1064"/>
      <c r="E15" s="419">
        <v>0</v>
      </c>
      <c r="F15" s="419">
        <v>0</v>
      </c>
      <c r="G15" s="419">
        <v>0</v>
      </c>
      <c r="H15" s="419">
        <v>0</v>
      </c>
      <c r="I15" s="419">
        <v>0</v>
      </c>
      <c r="J15" s="419">
        <v>0</v>
      </c>
      <c r="K15" s="412"/>
    </row>
  </sheetData>
  <mergeCells count="14">
    <mergeCell ref="K10:K13"/>
    <mergeCell ref="E11:G11"/>
    <mergeCell ref="H11:J11"/>
    <mergeCell ref="A15:D15"/>
    <mergeCell ref="A5:K5"/>
    <mergeCell ref="A6:K6"/>
    <mergeCell ref="A7:K7"/>
    <mergeCell ref="A8:K8"/>
    <mergeCell ref="A10:A13"/>
    <mergeCell ref="B10:B13"/>
    <mergeCell ref="C10:C13"/>
    <mergeCell ref="D10:D13"/>
    <mergeCell ref="E10:G10"/>
    <mergeCell ref="H10:J10"/>
  </mergeCells>
  <pageMargins left="0.16" right="0.17" top="0.25" bottom="0.28999999999999998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нарматив дох</vt:lpstr>
      <vt:lpstr>доходы</vt:lpstr>
      <vt:lpstr>источники</vt:lpstr>
      <vt:lpstr>Ведомст</vt:lpstr>
      <vt:lpstr>Функц</vt:lpstr>
      <vt:lpstr>РзПр</vt:lpstr>
      <vt:lpstr>КЦСР</vt:lpstr>
      <vt:lpstr>прогр замств</vt:lpstr>
      <vt:lpstr>муниц гарант</vt:lpstr>
      <vt:lpstr>МБТ</vt:lpstr>
      <vt:lpstr>МБТ району</vt:lpstr>
      <vt:lpstr>Публ-прав обяз</vt:lpstr>
      <vt:lpstr>Мин бюджет</vt:lpstr>
      <vt:lpstr>Лист1</vt:lpstr>
      <vt:lpstr>Функц!Заголовки_для_печати</vt:lpstr>
      <vt:lpstr>доходы!Область_печати</vt:lpstr>
      <vt:lpstr>'муниц гарант'!Область_печати</vt:lpstr>
      <vt:lpstr>'нарматив дох'!Область_печати</vt:lpstr>
      <vt:lpstr>'прогр замств'!Область_печати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GlBuh</cp:lastModifiedBy>
  <cp:lastPrinted>2021-11-12T10:30:22Z</cp:lastPrinted>
  <dcterms:created xsi:type="dcterms:W3CDTF">2016-11-24T08:46:03Z</dcterms:created>
  <dcterms:modified xsi:type="dcterms:W3CDTF">2021-11-12T10:31:05Z</dcterms:modified>
</cp:coreProperties>
</file>