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прил.2!$N$14:$AA$45</definedName>
    <definedName name="_xlnm._FilterDatabase" localSheetId="2" hidden="1">прил.3!$M$13:$Z$183</definedName>
    <definedName name="_xlnm._FilterDatabase" localSheetId="3" hidden="1">прил.4!$M$10:$Z$172</definedName>
    <definedName name="_xlnm._FilterDatabase" localSheetId="4" hidden="1">прил.5!$M$16:$Z$163</definedName>
    <definedName name="_xlnm.Print_Titles" localSheetId="1">прил.2!$13:$14</definedName>
    <definedName name="_xlnm.Print_Area" localSheetId="0">прил.1!$B$1:$F$115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D31" i="12" l="1"/>
  <c r="X34" i="5"/>
  <c r="X35" i="5"/>
  <c r="X39" i="4"/>
  <c r="X38" i="4" s="1"/>
  <c r="Y15" i="3"/>
  <c r="X50" i="2"/>
  <c r="X49" i="2" s="1"/>
  <c r="D83" i="9" l="1"/>
  <c r="F29" i="12" l="1"/>
  <c r="E29" i="12"/>
  <c r="X66" i="5"/>
  <c r="X71" i="5"/>
  <c r="X72" i="5"/>
  <c r="Y126" i="5" l="1"/>
  <c r="X150" i="5" l="1"/>
  <c r="F50" i="12" l="1"/>
  <c r="F49" i="12" s="1"/>
  <c r="F48" i="12" s="1"/>
  <c r="E50" i="12"/>
  <c r="E49" i="12" s="1"/>
  <c r="E48" i="12" s="1"/>
  <c r="D50" i="12"/>
  <c r="D49" i="12" s="1"/>
  <c r="D48" i="12" s="1"/>
  <c r="F47" i="12"/>
  <c r="F46" i="12" s="1"/>
  <c r="F45" i="12" s="1"/>
  <c r="F44" i="12" s="1"/>
  <c r="E47" i="12"/>
  <c r="E46" i="12" s="1"/>
  <c r="E45" i="12" s="1"/>
  <c r="E44" i="12" s="1"/>
  <c r="D47" i="12"/>
  <c r="D46" i="12" s="1"/>
  <c r="D45" i="12" s="1"/>
  <c r="D44" i="12" s="1"/>
  <c r="F43" i="12"/>
  <c r="F42" i="12" s="1"/>
  <c r="E43" i="12"/>
  <c r="E42" i="12" s="1"/>
  <c r="D43" i="12"/>
  <c r="D42" i="12" s="1"/>
  <c r="E40" i="12"/>
  <c r="F40" i="12"/>
  <c r="D40" i="12"/>
  <c r="F37" i="12"/>
  <c r="E38" i="12"/>
  <c r="E37" i="12" s="1"/>
  <c r="D38" i="12"/>
  <c r="D37" i="12" s="1"/>
  <c r="F36" i="12"/>
  <c r="F35" i="12" s="1"/>
  <c r="E36" i="12"/>
  <c r="E35" i="12" s="1"/>
  <c r="D36" i="12"/>
  <c r="D35" i="12" s="1"/>
  <c r="F34" i="12"/>
  <c r="F33" i="12" s="1"/>
  <c r="E34" i="12"/>
  <c r="E33" i="12" s="1"/>
  <c r="D34" i="12"/>
  <c r="D33" i="12" s="1"/>
  <c r="D30" i="12"/>
  <c r="D29" i="12"/>
  <c r="F28" i="12"/>
  <c r="F27" i="12" s="1"/>
  <c r="E28" i="12"/>
  <c r="E27" i="12" s="1"/>
  <c r="D28" i="12"/>
  <c r="D27" i="12" s="1"/>
  <c r="D26" i="12" s="1"/>
  <c r="F25" i="12"/>
  <c r="E25" i="12"/>
  <c r="D25" i="12"/>
  <c r="F24" i="12"/>
  <c r="E24" i="12"/>
  <c r="D24" i="12"/>
  <c r="F21" i="12"/>
  <c r="E21" i="12"/>
  <c r="D21" i="12"/>
  <c r="F20" i="12"/>
  <c r="E20" i="12"/>
  <c r="D20" i="12"/>
  <c r="F19" i="12"/>
  <c r="E19" i="12"/>
  <c r="D19" i="12"/>
  <c r="F18" i="12"/>
  <c r="E18" i="12"/>
  <c r="F17" i="12"/>
  <c r="E17" i="12"/>
  <c r="D17" i="12"/>
  <c r="X125" i="5"/>
  <c r="X143" i="5"/>
  <c r="X142" i="5" s="1"/>
  <c r="Z63" i="5"/>
  <c r="Y63" i="5"/>
  <c r="X63" i="5"/>
  <c r="F23" i="12" l="1"/>
  <c r="F22" i="12" s="1"/>
  <c r="E16" i="12"/>
  <c r="E15" i="12" s="1"/>
  <c r="E26" i="12"/>
  <c r="F16" i="12"/>
  <c r="F15" i="12" s="1"/>
  <c r="F14" i="12" s="1"/>
  <c r="D23" i="12"/>
  <c r="D22" i="12" s="1"/>
  <c r="E23" i="12"/>
  <c r="E22" i="12" s="1"/>
  <c r="F26" i="12"/>
  <c r="D16" i="12"/>
  <c r="D15" i="12" s="1"/>
  <c r="D14" i="12" s="1"/>
  <c r="D39" i="12"/>
  <c r="F39" i="12"/>
  <c r="E39" i="12"/>
  <c r="E14" i="12" l="1"/>
  <c r="E13" i="12" s="1"/>
  <c r="E12" i="12" s="1"/>
  <c r="D13" i="12"/>
  <c r="D12" i="12" s="1"/>
  <c r="F13" i="12"/>
  <c r="F12" i="12" s="1"/>
  <c r="X21" i="2"/>
  <c r="X20" i="2" s="1"/>
  <c r="X19" i="2" s="1"/>
  <c r="X18" i="2" s="1"/>
  <c r="Z95" i="4"/>
  <c r="Y95" i="4"/>
  <c r="X95" i="4"/>
  <c r="X28" i="4"/>
  <c r="X27" i="4" s="1"/>
  <c r="X24" i="4" s="1"/>
  <c r="AA37" i="3" l="1"/>
  <c r="Z106" i="2"/>
  <c r="Y106" i="2"/>
  <c r="X106" i="2"/>
  <c r="Y54" i="2"/>
  <c r="X33" i="2"/>
  <c r="X32" i="2" s="1"/>
  <c r="X24" i="2"/>
  <c r="X23" i="2" s="1"/>
  <c r="X17" i="2" s="1"/>
  <c r="Y24" i="2"/>
  <c r="Y23" i="2" s="1"/>
  <c r="Z24" i="2"/>
  <c r="Z23" i="2" s="1"/>
  <c r="X29" i="2"/>
  <c r="X28" i="2" s="1"/>
  <c r="Y29" i="2"/>
  <c r="Y28" i="2" s="1"/>
  <c r="Z29" i="2"/>
  <c r="Z28" i="2" s="1"/>
  <c r="X36" i="2"/>
  <c r="X35" i="2" s="1"/>
  <c r="Y36" i="2"/>
  <c r="Y35" i="2" s="1"/>
  <c r="Z36" i="2"/>
  <c r="Z35" i="2" s="1"/>
  <c r="X39" i="2"/>
  <c r="X38" i="2" s="1"/>
  <c r="X27" i="2" l="1"/>
  <c r="Z27" i="2"/>
  <c r="Z26" i="2" s="1"/>
  <c r="Y27" i="2"/>
  <c r="Y26" i="2" s="1"/>
  <c r="Z17" i="2"/>
  <c r="Y17" i="2"/>
  <c r="E47" i="9"/>
  <c r="E29" i="9"/>
  <c r="E14" i="9"/>
  <c r="D14" i="9"/>
  <c r="D32" i="9" l="1"/>
  <c r="X20" i="4" l="1"/>
  <c r="X19" i="4" s="1"/>
  <c r="X18" i="4" s="1"/>
  <c r="X17" i="4" s="1"/>
  <c r="X44" i="2"/>
  <c r="X43" i="2" s="1"/>
  <c r="X42" i="2" s="1"/>
  <c r="X41" i="2" s="1"/>
  <c r="X26" i="2" s="1"/>
  <c r="Z84" i="5" l="1"/>
  <c r="Y84" i="5"/>
  <c r="Z114" i="4"/>
  <c r="Y114" i="4"/>
  <c r="Z125" i="2"/>
  <c r="Y125" i="2"/>
  <c r="F90" i="9"/>
  <c r="F87" i="9" s="1"/>
  <c r="E90" i="9"/>
  <c r="E87" i="9" s="1"/>
  <c r="X84" i="5" l="1"/>
  <c r="X114" i="4"/>
  <c r="X125" i="2"/>
  <c r="D90" i="9"/>
  <c r="D87" i="9" s="1"/>
  <c r="X159" i="5" l="1"/>
  <c r="X158" i="5" s="1"/>
  <c r="X34" i="4"/>
  <c r="X33" i="4" s="1"/>
  <c r="Z146" i="5" l="1"/>
  <c r="Z145" i="5" s="1"/>
  <c r="Y146" i="5"/>
  <c r="Y145" i="5" s="1"/>
  <c r="X146" i="5"/>
  <c r="X145" i="5" s="1"/>
  <c r="Z31" i="4"/>
  <c r="Z30" i="4" s="1"/>
  <c r="Y31" i="4"/>
  <c r="Y30" i="4" s="1"/>
  <c r="X31" i="4"/>
  <c r="X30" i="4" s="1"/>
  <c r="X122" i="5" l="1"/>
  <c r="Y122" i="5"/>
  <c r="Z122" i="5"/>
  <c r="Z50" i="5"/>
  <c r="Y50" i="5"/>
  <c r="X50" i="5"/>
  <c r="Z57" i="4"/>
  <c r="Z56" i="4" s="1"/>
  <c r="Y57" i="4"/>
  <c r="Y56" i="4" s="1"/>
  <c r="X57" i="4"/>
  <c r="X56" i="4" s="1"/>
  <c r="Z151" i="2"/>
  <c r="Y151" i="2"/>
  <c r="X151" i="2"/>
  <c r="Z68" i="2"/>
  <c r="Z67" i="2" s="1"/>
  <c r="Y68" i="2"/>
  <c r="Y67" i="2" s="1"/>
  <c r="X68" i="2"/>
  <c r="X67" i="2" s="1"/>
  <c r="F14" i="9" l="1"/>
  <c r="D29" i="9"/>
  <c r="Z117" i="5" l="1"/>
  <c r="Z116" i="5" s="1"/>
  <c r="Z115" i="5" s="1"/>
  <c r="Y117" i="5"/>
  <c r="Y116" i="5" s="1"/>
  <c r="Y115" i="5" s="1"/>
  <c r="X117" i="5"/>
  <c r="X116" i="5" s="1"/>
  <c r="X115" i="5" s="1"/>
  <c r="X47" i="2"/>
  <c r="X46" i="2" s="1"/>
  <c r="X32" i="5" l="1"/>
  <c r="X36" i="4"/>
  <c r="X140" i="2"/>
  <c r="F95" i="9"/>
  <c r="E95" i="9"/>
  <c r="D95" i="9"/>
  <c r="F97" i="9"/>
  <c r="E97" i="9"/>
  <c r="D97" i="9"/>
  <c r="F34" i="9"/>
  <c r="E34" i="9"/>
  <c r="D34" i="9"/>
  <c r="Z126" i="5" l="1"/>
  <c r="Z125" i="5" s="1"/>
  <c r="Y125" i="5"/>
  <c r="X126" i="5"/>
  <c r="F32" i="9" l="1"/>
  <c r="E32" i="9"/>
  <c r="Z139" i="5" l="1"/>
  <c r="Y139" i="5"/>
  <c r="X139" i="5"/>
  <c r="X156" i="5"/>
  <c r="Y156" i="5"/>
  <c r="Z156" i="5"/>
  <c r="Z167" i="4"/>
  <c r="Y167" i="4"/>
  <c r="X167" i="4"/>
  <c r="Z178" i="2"/>
  <c r="Y178" i="2"/>
  <c r="X178" i="2"/>
  <c r="Z39" i="5" l="1"/>
  <c r="Z38" i="5" s="1"/>
  <c r="Z37" i="5" s="1"/>
  <c r="Y39" i="5"/>
  <c r="Y38" i="5" s="1"/>
  <c r="Y37" i="5" s="1"/>
  <c r="X39" i="5"/>
  <c r="X38" i="5" s="1"/>
  <c r="X37" i="5" s="1"/>
  <c r="Z150" i="5" l="1"/>
  <c r="Z149" i="5" s="1"/>
  <c r="Z148" i="5" s="1"/>
  <c r="Y150" i="5"/>
  <c r="Y149" i="5" s="1"/>
  <c r="Y148" i="5" s="1"/>
  <c r="X149" i="5"/>
  <c r="X148" i="5" s="1"/>
  <c r="Z138" i="5"/>
  <c r="Y138" i="5"/>
  <c r="X138" i="5"/>
  <c r="Z155" i="5"/>
  <c r="Z154" i="5" s="1"/>
  <c r="Y155" i="5"/>
  <c r="Y154" i="5" s="1"/>
  <c r="X155" i="5"/>
  <c r="X154" i="5" s="1"/>
  <c r="Z121" i="5"/>
  <c r="Z120" i="5" s="1"/>
  <c r="Z119" i="5" s="1"/>
  <c r="Y121" i="5"/>
  <c r="Y120" i="5" s="1"/>
  <c r="Y119" i="5" s="1"/>
  <c r="X121" i="5"/>
  <c r="X120" i="5" s="1"/>
  <c r="X119" i="5" s="1"/>
  <c r="Z30" i="5"/>
  <c r="Y30" i="5"/>
  <c r="X30" i="5"/>
  <c r="Z22" i="5"/>
  <c r="Y22" i="5"/>
  <c r="X22" i="5"/>
  <c r="Z166" i="4" l="1"/>
  <c r="Z165" i="4" s="1"/>
  <c r="Z164" i="4" s="1"/>
  <c r="Y166" i="4"/>
  <c r="Y165" i="4" s="1"/>
  <c r="Y164" i="4" s="1"/>
  <c r="X166" i="4"/>
  <c r="X165" i="4" s="1"/>
  <c r="X164" i="4" s="1"/>
  <c r="Z162" i="4"/>
  <c r="Z161" i="4" s="1"/>
  <c r="Y162" i="4"/>
  <c r="Y161" i="4" s="1"/>
  <c r="X162" i="4"/>
  <c r="X161" i="4" s="1"/>
  <c r="Z85" i="4"/>
  <c r="Z84" i="4" s="1"/>
  <c r="Z83" i="4" s="1"/>
  <c r="Y85" i="4"/>
  <c r="Y84" i="4" s="1"/>
  <c r="Y83" i="4" s="1"/>
  <c r="X85" i="4"/>
  <c r="X84" i="4" s="1"/>
  <c r="X83" i="4" s="1"/>
  <c r="Z52" i="4"/>
  <c r="Z51" i="4" s="1"/>
  <c r="Z50" i="4" s="1"/>
  <c r="Y52" i="4"/>
  <c r="Y51" i="4" s="1"/>
  <c r="Y50" i="4" s="1"/>
  <c r="X52" i="4"/>
  <c r="X51" i="4" s="1"/>
  <c r="X50" i="4" s="1"/>
  <c r="Z43" i="4"/>
  <c r="Y43" i="4"/>
  <c r="X43" i="4"/>
  <c r="AA42" i="3"/>
  <c r="Z42" i="3"/>
  <c r="Y42" i="3"/>
  <c r="AA40" i="3"/>
  <c r="Z40" i="3"/>
  <c r="Y40" i="3"/>
  <c r="AA23" i="3"/>
  <c r="Z23" i="3"/>
  <c r="Y23" i="3"/>
  <c r="Z54" i="2"/>
  <c r="X54" i="2"/>
  <c r="Z137" i="2"/>
  <c r="Z96" i="2"/>
  <c r="Z95" i="2" s="1"/>
  <c r="Z94" i="2" s="1"/>
  <c r="Y96" i="2"/>
  <c r="Y95" i="2" s="1"/>
  <c r="Y94" i="2" s="1"/>
  <c r="X96" i="2"/>
  <c r="X95" i="2" s="1"/>
  <c r="X94" i="2" s="1"/>
  <c r="Z177" i="2"/>
  <c r="Z176" i="2" s="1"/>
  <c r="Z175" i="2" s="1"/>
  <c r="Y177" i="2"/>
  <c r="Y176" i="2" s="1"/>
  <c r="Y175" i="2" s="1"/>
  <c r="X177" i="2"/>
  <c r="X176" i="2" s="1"/>
  <c r="X175" i="2" s="1"/>
  <c r="Z173" i="2"/>
  <c r="Z172" i="2" s="1"/>
  <c r="Z171" i="2" s="1"/>
  <c r="Y173" i="2"/>
  <c r="Y172" i="2" s="1"/>
  <c r="Y171" i="2" s="1"/>
  <c r="X173" i="2"/>
  <c r="X172" i="2" s="1"/>
  <c r="X171" i="2" s="1"/>
  <c r="Z159" i="4" l="1"/>
  <c r="Z158" i="4" s="1"/>
  <c r="Z160" i="4"/>
  <c r="X159" i="4"/>
  <c r="X158" i="4" s="1"/>
  <c r="X160" i="4"/>
  <c r="Y159" i="4"/>
  <c r="Y158" i="4" s="1"/>
  <c r="Y160" i="4"/>
  <c r="X169" i="2"/>
  <c r="X170" i="2"/>
  <c r="Z169" i="2"/>
  <c r="Z170" i="2"/>
  <c r="Y169" i="2"/>
  <c r="Y170" i="2"/>
  <c r="Z63" i="2"/>
  <c r="Z62" i="2" s="1"/>
  <c r="Z61" i="2" s="1"/>
  <c r="Z16" i="2" s="1"/>
  <c r="Y63" i="2"/>
  <c r="Y62" i="2" s="1"/>
  <c r="Y61" i="2" s="1"/>
  <c r="Y16" i="2" s="1"/>
  <c r="X63" i="2"/>
  <c r="X62" i="2" s="1"/>
  <c r="X61" i="2" s="1"/>
  <c r="X16" i="2" s="1"/>
  <c r="F112" i="9" l="1"/>
  <c r="F111" i="9" s="1"/>
  <c r="E112" i="9"/>
  <c r="D112" i="9"/>
  <c r="D111" i="9" s="1"/>
  <c r="E111" i="9"/>
  <c r="F102" i="9"/>
  <c r="E102" i="9"/>
  <c r="D102" i="9"/>
  <c r="F100" i="9"/>
  <c r="E100" i="9"/>
  <c r="D100" i="9"/>
  <c r="D99" i="9" s="1"/>
  <c r="F93" i="9"/>
  <c r="E93" i="9"/>
  <c r="D93" i="9"/>
  <c r="D92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Z135" i="5"/>
  <c r="Z134" i="5" s="1"/>
  <c r="Z133" i="5" s="1"/>
  <c r="Z130" i="5"/>
  <c r="Z129" i="5" s="1"/>
  <c r="Z128" i="5" s="1"/>
  <c r="Z112" i="5"/>
  <c r="Z111" i="5" s="1"/>
  <c r="Z110" i="5" s="1"/>
  <c r="Z108" i="5"/>
  <c r="Z107" i="5" s="1"/>
  <c r="Z106" i="5" s="1"/>
  <c r="Z105" i="5" s="1"/>
  <c r="Z103" i="5"/>
  <c r="Z102" i="5" s="1"/>
  <c r="Z101" i="5" s="1"/>
  <c r="Z100" i="5" s="1"/>
  <c r="Z98" i="5"/>
  <c r="Z97" i="5" s="1"/>
  <c r="Z96" i="5" s="1"/>
  <c r="Z94" i="5"/>
  <c r="Z93" i="5" s="1"/>
  <c r="Z92" i="5" s="1"/>
  <c r="Z89" i="5"/>
  <c r="Z88" i="5" s="1"/>
  <c r="Z87" i="5" s="1"/>
  <c r="Z86" i="5" s="1"/>
  <c r="Z82" i="5"/>
  <c r="Z81" i="5" s="1"/>
  <c r="Z80" i="5" s="1"/>
  <c r="Z79" i="5" s="1"/>
  <c r="Z77" i="5"/>
  <c r="Z76" i="5" s="1"/>
  <c r="Z75" i="5" s="1"/>
  <c r="Z74" i="5" s="1"/>
  <c r="Z69" i="5"/>
  <c r="Z68" i="5" s="1"/>
  <c r="Z67" i="5" s="1"/>
  <c r="Z66" i="5" s="1"/>
  <c r="Z62" i="5"/>
  <c r="Z61" i="5" s="1"/>
  <c r="Z59" i="5"/>
  <c r="Z58" i="5" s="1"/>
  <c r="Z57" i="5" s="1"/>
  <c r="Z49" i="5"/>
  <c r="Z48" i="5" s="1"/>
  <c r="Z47" i="5" s="1"/>
  <c r="Z45" i="5"/>
  <c r="Z44" i="5" s="1"/>
  <c r="Z43" i="5" s="1"/>
  <c r="Z42" i="5" s="1"/>
  <c r="Z26" i="5"/>
  <c r="Z25" i="5" s="1"/>
  <c r="Z21" i="5"/>
  <c r="Z19" i="5"/>
  <c r="Z18" i="5" s="1"/>
  <c r="Y135" i="5"/>
  <c r="Y134" i="5" s="1"/>
  <c r="Y133" i="5" s="1"/>
  <c r="Y124" i="5" s="1"/>
  <c r="Y130" i="5"/>
  <c r="Y129" i="5" s="1"/>
  <c r="Y128" i="5" s="1"/>
  <c r="Y112" i="5"/>
  <c r="Y111" i="5" s="1"/>
  <c r="Y110" i="5" s="1"/>
  <c r="Y108" i="5"/>
  <c r="Y107" i="5" s="1"/>
  <c r="Y106" i="5" s="1"/>
  <c r="Y105" i="5" s="1"/>
  <c r="Y103" i="5"/>
  <c r="Y102" i="5" s="1"/>
  <c r="Y101" i="5" s="1"/>
  <c r="Y100" i="5" s="1"/>
  <c r="Y98" i="5"/>
  <c r="Y97" i="5" s="1"/>
  <c r="Y96" i="5" s="1"/>
  <c r="Y94" i="5"/>
  <c r="Y93" i="5" s="1"/>
  <c r="Y92" i="5" s="1"/>
  <c r="Y89" i="5"/>
  <c r="Y88" i="5" s="1"/>
  <c r="Y87" i="5" s="1"/>
  <c r="Y86" i="5" s="1"/>
  <c r="Y82" i="5"/>
  <c r="Y81" i="5" s="1"/>
  <c r="Y80" i="5" s="1"/>
  <c r="Y79" i="5" s="1"/>
  <c r="Y77" i="5"/>
  <c r="Y76" i="5" s="1"/>
  <c r="Y75" i="5" s="1"/>
  <c r="Y74" i="5" s="1"/>
  <c r="Y69" i="5"/>
  <c r="Y68" i="5" s="1"/>
  <c r="Y67" i="5" s="1"/>
  <c r="Y62" i="5"/>
  <c r="Y61" i="5" s="1"/>
  <c r="Y59" i="5"/>
  <c r="Y58" i="5" s="1"/>
  <c r="Y57" i="5" s="1"/>
  <c r="Y49" i="5"/>
  <c r="Y48" i="5" s="1"/>
  <c r="Y47" i="5" s="1"/>
  <c r="Y45" i="5"/>
  <c r="Y44" i="5" s="1"/>
  <c r="Y43" i="5" s="1"/>
  <c r="Y42" i="5" s="1"/>
  <c r="Y26" i="5"/>
  <c r="Y25" i="5" s="1"/>
  <c r="Y21" i="5"/>
  <c r="Y19" i="5"/>
  <c r="Y18" i="5" s="1"/>
  <c r="X161" i="5"/>
  <c r="X19" i="5"/>
  <c r="X18" i="5" s="1"/>
  <c r="X17" i="5" s="1"/>
  <c r="X21" i="5"/>
  <c r="X26" i="5"/>
  <c r="X25" i="5" s="1"/>
  <c r="X45" i="5"/>
  <c r="X44" i="5" s="1"/>
  <c r="X43" i="5" s="1"/>
  <c r="X42" i="5" s="1"/>
  <c r="X49" i="5"/>
  <c r="X48" i="5" s="1"/>
  <c r="X47" i="5" s="1"/>
  <c r="X41" i="5" s="1"/>
  <c r="X59" i="5"/>
  <c r="X58" i="5" s="1"/>
  <c r="X57" i="5" s="1"/>
  <c r="X62" i="5"/>
  <c r="X61" i="5" s="1"/>
  <c r="X69" i="5"/>
  <c r="X68" i="5" s="1"/>
  <c r="X67" i="5" s="1"/>
  <c r="X77" i="5"/>
  <c r="X76" i="5" s="1"/>
  <c r="X75" i="5" s="1"/>
  <c r="X74" i="5" s="1"/>
  <c r="X82" i="5"/>
  <c r="X81" i="5" s="1"/>
  <c r="X80" i="5" s="1"/>
  <c r="X79" i="5" s="1"/>
  <c r="X89" i="5"/>
  <c r="X88" i="5" s="1"/>
  <c r="X87" i="5" s="1"/>
  <c r="X86" i="5" s="1"/>
  <c r="X94" i="5"/>
  <c r="X93" i="5" s="1"/>
  <c r="X92" i="5" s="1"/>
  <c r="X98" i="5"/>
  <c r="X97" i="5" s="1"/>
  <c r="X96" i="5" s="1"/>
  <c r="X103" i="5"/>
  <c r="X102" i="5" s="1"/>
  <c r="X101" i="5" s="1"/>
  <c r="X100" i="5" s="1"/>
  <c r="X108" i="5"/>
  <c r="X107" i="5" s="1"/>
  <c r="X106" i="5" s="1"/>
  <c r="X105" i="5" s="1"/>
  <c r="X112" i="5"/>
  <c r="X111" i="5" s="1"/>
  <c r="X110" i="5" s="1"/>
  <c r="X130" i="5"/>
  <c r="X129" i="5" s="1"/>
  <c r="X128" i="5" s="1"/>
  <c r="X135" i="5"/>
  <c r="X134" i="5" s="1"/>
  <c r="X133" i="5" s="1"/>
  <c r="Z156" i="4"/>
  <c r="Z155" i="4" s="1"/>
  <c r="Z154" i="4" s="1"/>
  <c r="Z153" i="4" s="1"/>
  <c r="Z152" i="4" s="1"/>
  <c r="Z150" i="4"/>
  <c r="Z149" i="4" s="1"/>
  <c r="Z148" i="4" s="1"/>
  <c r="Z147" i="4" s="1"/>
  <c r="Z140" i="4"/>
  <c r="Z139" i="4" s="1"/>
  <c r="Z138" i="4" s="1"/>
  <c r="Z133" i="4" s="1"/>
  <c r="Z136" i="4"/>
  <c r="Z135" i="4" s="1"/>
  <c r="Z134" i="4" s="1"/>
  <c r="Z129" i="4"/>
  <c r="Z128" i="4" s="1"/>
  <c r="Z126" i="4"/>
  <c r="Z125" i="4" s="1"/>
  <c r="Z120" i="4"/>
  <c r="Z119" i="4" s="1"/>
  <c r="Z118" i="4" s="1"/>
  <c r="Z117" i="4" s="1"/>
  <c r="Z116" i="4" s="1"/>
  <c r="Z112" i="4"/>
  <c r="Z111" i="4" s="1"/>
  <c r="Z110" i="4" s="1"/>
  <c r="Z109" i="4" s="1"/>
  <c r="Z108" i="4" s="1"/>
  <c r="Z105" i="4"/>
  <c r="Z104" i="4" s="1"/>
  <c r="Z102" i="4"/>
  <c r="Z101" i="4" s="1"/>
  <c r="Z94" i="4"/>
  <c r="Z92" i="4"/>
  <c r="Z91" i="4" s="1"/>
  <c r="Z81" i="4"/>
  <c r="Z80" i="4" s="1"/>
  <c r="Z79" i="4" s="1"/>
  <c r="Z78" i="4" s="1"/>
  <c r="Z77" i="4" s="1"/>
  <c r="Z75" i="4"/>
  <c r="Z74" i="4" s="1"/>
  <c r="Z73" i="4" s="1"/>
  <c r="Z72" i="4" s="1"/>
  <c r="Z71" i="4" s="1"/>
  <c r="Z69" i="4"/>
  <c r="Z68" i="4" s="1"/>
  <c r="Z67" i="4" s="1"/>
  <c r="Z63" i="4"/>
  <c r="Z62" i="4" s="1"/>
  <c r="Z61" i="4" s="1"/>
  <c r="Z60" i="4" s="1"/>
  <c r="Z59" i="4" s="1"/>
  <c r="Z46" i="4"/>
  <c r="Z24" i="4"/>
  <c r="Z23" i="4" s="1"/>
  <c r="Z14" i="4"/>
  <c r="Z13" i="4" s="1"/>
  <c r="Z12" i="4" s="1"/>
  <c r="Y156" i="4"/>
  <c r="Y155" i="4" s="1"/>
  <c r="Y154" i="4" s="1"/>
  <c r="Y153" i="4" s="1"/>
  <c r="Y152" i="4" s="1"/>
  <c r="Y150" i="4"/>
  <c r="Y149" i="4" s="1"/>
  <c r="Y148" i="4" s="1"/>
  <c r="Y147" i="4" s="1"/>
  <c r="Y140" i="4"/>
  <c r="Y139" i="4" s="1"/>
  <c r="Y138" i="4" s="1"/>
  <c r="Y136" i="4"/>
  <c r="Y135" i="4" s="1"/>
  <c r="Y134" i="4" s="1"/>
  <c r="Y129" i="4"/>
  <c r="Y128" i="4" s="1"/>
  <c r="Y126" i="4"/>
  <c r="Y125" i="4" s="1"/>
  <c r="Y120" i="4"/>
  <c r="Y119" i="4" s="1"/>
  <c r="Y118" i="4" s="1"/>
  <c r="Y117" i="4" s="1"/>
  <c r="Y116" i="4" s="1"/>
  <c r="Y112" i="4"/>
  <c r="Y111" i="4" s="1"/>
  <c r="Y110" i="4" s="1"/>
  <c r="Y109" i="4" s="1"/>
  <c r="Y108" i="4" s="1"/>
  <c r="Y105" i="4"/>
  <c r="Y104" i="4" s="1"/>
  <c r="Y102" i="4"/>
  <c r="Y101" i="4" s="1"/>
  <c r="Y94" i="4"/>
  <c r="Y92" i="4"/>
  <c r="Y91" i="4" s="1"/>
  <c r="Y81" i="4"/>
  <c r="Y80" i="4" s="1"/>
  <c r="Y79" i="4" s="1"/>
  <c r="Y78" i="4" s="1"/>
  <c r="Y77" i="4" s="1"/>
  <c r="Y75" i="4"/>
  <c r="Y74" i="4" s="1"/>
  <c r="Y73" i="4" s="1"/>
  <c r="Y72" i="4" s="1"/>
  <c r="Y71" i="4" s="1"/>
  <c r="Y69" i="4"/>
  <c r="Y68" i="4" s="1"/>
  <c r="Y67" i="4" s="1"/>
  <c r="Y63" i="4"/>
  <c r="Y62" i="4" s="1"/>
  <c r="Y61" i="4" s="1"/>
  <c r="Y60" i="4" s="1"/>
  <c r="Y59" i="4" s="1"/>
  <c r="Y46" i="4"/>
  <c r="Y24" i="4"/>
  <c r="Y23" i="4" s="1"/>
  <c r="Y14" i="4"/>
  <c r="Y13" i="4" s="1"/>
  <c r="Y12" i="4" s="1"/>
  <c r="X170" i="4"/>
  <c r="X14" i="4"/>
  <c r="X13" i="4" s="1"/>
  <c r="X12" i="4" s="1"/>
  <c r="X23" i="4"/>
  <c r="X22" i="4" s="1"/>
  <c r="X16" i="4" s="1"/>
  <c r="X46" i="4"/>
  <c r="X63" i="4"/>
  <c r="X62" i="4" s="1"/>
  <c r="X61" i="4" s="1"/>
  <c r="X60" i="4" s="1"/>
  <c r="X59" i="4" s="1"/>
  <c r="X69" i="4"/>
  <c r="X68" i="4" s="1"/>
  <c r="X67" i="4" s="1"/>
  <c r="X75" i="4"/>
  <c r="X74" i="4" s="1"/>
  <c r="X73" i="4" s="1"/>
  <c r="X72" i="4" s="1"/>
  <c r="X71" i="4" s="1"/>
  <c r="X81" i="4"/>
  <c r="X80" i="4" s="1"/>
  <c r="X79" i="4" s="1"/>
  <c r="X78" i="4" s="1"/>
  <c r="X77" i="4" s="1"/>
  <c r="X92" i="4"/>
  <c r="X91" i="4" s="1"/>
  <c r="X94" i="4"/>
  <c r="X102" i="4"/>
  <c r="X101" i="4" s="1"/>
  <c r="X105" i="4"/>
  <c r="X104" i="4" s="1"/>
  <c r="X112" i="4"/>
  <c r="X111" i="4" s="1"/>
  <c r="X120" i="4"/>
  <c r="X119" i="4" s="1"/>
  <c r="X118" i="4" s="1"/>
  <c r="X117" i="4" s="1"/>
  <c r="X116" i="4" s="1"/>
  <c r="X126" i="4"/>
  <c r="X125" i="4" s="1"/>
  <c r="X129" i="4"/>
  <c r="X128" i="4" s="1"/>
  <c r="X136" i="4"/>
  <c r="X135" i="4" s="1"/>
  <c r="X134" i="4" s="1"/>
  <c r="X140" i="4"/>
  <c r="X139" i="4" s="1"/>
  <c r="X138" i="4" s="1"/>
  <c r="X150" i="4"/>
  <c r="X149" i="4" s="1"/>
  <c r="X148" i="4" s="1"/>
  <c r="X147" i="4" s="1"/>
  <c r="X156" i="4"/>
  <c r="X155" i="4" s="1"/>
  <c r="X154" i="4" s="1"/>
  <c r="X153" i="4" s="1"/>
  <c r="X152" i="4" s="1"/>
  <c r="AA35" i="3"/>
  <c r="AA31" i="3"/>
  <c r="AA28" i="3"/>
  <c r="AA21" i="3"/>
  <c r="AA15" i="3"/>
  <c r="Z37" i="3"/>
  <c r="Z35" i="3"/>
  <c r="Z31" i="3"/>
  <c r="Z28" i="3"/>
  <c r="Z21" i="3"/>
  <c r="Z15" i="3"/>
  <c r="Y37" i="3"/>
  <c r="Y31" i="3"/>
  <c r="Y28" i="3"/>
  <c r="Y21" i="3"/>
  <c r="Y35" i="3"/>
  <c r="Y44" i="3"/>
  <c r="Z167" i="2"/>
  <c r="Z166" i="2" s="1"/>
  <c r="Z165" i="2" s="1"/>
  <c r="Z164" i="2" s="1"/>
  <c r="Z163" i="2" s="1"/>
  <c r="Z161" i="2"/>
  <c r="Z160" i="2" s="1"/>
  <c r="Z159" i="2" s="1"/>
  <c r="Z158" i="2" s="1"/>
  <c r="Z157" i="2" s="1"/>
  <c r="Z150" i="2"/>
  <c r="Z149" i="2" s="1"/>
  <c r="Z147" i="2"/>
  <c r="Z146" i="2" s="1"/>
  <c r="Z145" i="2" s="1"/>
  <c r="Z140" i="2"/>
  <c r="Z139" i="2" s="1"/>
  <c r="Z136" i="2"/>
  <c r="Z131" i="2"/>
  <c r="Z130" i="2" s="1"/>
  <c r="Z129" i="2" s="1"/>
  <c r="Z128" i="2" s="1"/>
  <c r="Z127" i="2" s="1"/>
  <c r="Z123" i="2"/>
  <c r="Z122" i="2" s="1"/>
  <c r="Z116" i="2"/>
  <c r="Z115" i="2" s="1"/>
  <c r="Z113" i="2"/>
  <c r="Z112" i="2" s="1"/>
  <c r="Z105" i="2"/>
  <c r="Z103" i="2"/>
  <c r="Z102" i="2" s="1"/>
  <c r="Z92" i="2"/>
  <c r="Z91" i="2" s="1"/>
  <c r="Z90" i="2" s="1"/>
  <c r="Z89" i="2" s="1"/>
  <c r="Z88" i="2" s="1"/>
  <c r="Z86" i="2"/>
  <c r="Z85" i="2" s="1"/>
  <c r="Z84" i="2" s="1"/>
  <c r="Z83" i="2" s="1"/>
  <c r="Z82" i="2" s="1"/>
  <c r="Z80" i="2"/>
  <c r="Z79" i="2" s="1"/>
  <c r="Z78" i="2" s="1"/>
  <c r="Z74" i="2"/>
  <c r="Z73" i="2" s="1"/>
  <c r="Z72" i="2" s="1"/>
  <c r="Z71" i="2" s="1"/>
  <c r="Z70" i="2" s="1"/>
  <c r="Z57" i="2"/>
  <c r="Y167" i="2"/>
  <c r="Y166" i="2" s="1"/>
  <c r="Y165" i="2" s="1"/>
  <c r="Y164" i="2" s="1"/>
  <c r="Y163" i="2" s="1"/>
  <c r="Y161" i="2"/>
  <c r="Y160" i="2" s="1"/>
  <c r="Y159" i="2" s="1"/>
  <c r="Y158" i="2" s="1"/>
  <c r="Y157" i="2" s="1"/>
  <c r="Y150" i="2"/>
  <c r="Y149" i="2" s="1"/>
  <c r="Y147" i="2"/>
  <c r="Y146" i="2" s="1"/>
  <c r="Y140" i="2"/>
  <c r="Y139" i="2" s="1"/>
  <c r="Y137" i="2"/>
  <c r="Y136" i="2" s="1"/>
  <c r="Y131" i="2"/>
  <c r="Y130" i="2" s="1"/>
  <c r="Y129" i="2" s="1"/>
  <c r="Y128" i="2" s="1"/>
  <c r="Y127" i="2" s="1"/>
  <c r="Y123" i="2"/>
  <c r="Y122" i="2" s="1"/>
  <c r="Y116" i="2"/>
  <c r="Y115" i="2" s="1"/>
  <c r="Y113" i="2"/>
  <c r="Y112" i="2" s="1"/>
  <c r="Y105" i="2"/>
  <c r="Y103" i="2"/>
  <c r="Y102" i="2" s="1"/>
  <c r="Y92" i="2"/>
  <c r="Y91" i="2" s="1"/>
  <c r="Y90" i="2" s="1"/>
  <c r="Y89" i="2" s="1"/>
  <c r="Y88" i="2" s="1"/>
  <c r="Y86" i="2"/>
  <c r="Y85" i="2" s="1"/>
  <c r="Y84" i="2" s="1"/>
  <c r="Y83" i="2" s="1"/>
  <c r="Y82" i="2" s="1"/>
  <c r="Y80" i="2"/>
  <c r="Y79" i="2" s="1"/>
  <c r="Y78" i="2" s="1"/>
  <c r="Y74" i="2"/>
  <c r="Y73" i="2" s="1"/>
  <c r="Y72" i="2" s="1"/>
  <c r="Y71" i="2" s="1"/>
  <c r="Y70" i="2" s="1"/>
  <c r="Y57" i="2"/>
  <c r="X57" i="2"/>
  <c r="X74" i="2"/>
  <c r="X73" i="2" s="1"/>
  <c r="X72" i="2" s="1"/>
  <c r="X71" i="2" s="1"/>
  <c r="X70" i="2" s="1"/>
  <c r="X80" i="2"/>
  <c r="X79" i="2" s="1"/>
  <c r="X78" i="2" s="1"/>
  <c r="X86" i="2"/>
  <c r="X85" i="2" s="1"/>
  <c r="X84" i="2" s="1"/>
  <c r="X83" i="2" s="1"/>
  <c r="X82" i="2" s="1"/>
  <c r="X92" i="2"/>
  <c r="X91" i="2" s="1"/>
  <c r="X90" i="2" s="1"/>
  <c r="X89" i="2" s="1"/>
  <c r="X88" i="2" s="1"/>
  <c r="X103" i="2"/>
  <c r="X102" i="2" s="1"/>
  <c r="X105" i="2"/>
  <c r="X113" i="2"/>
  <c r="X112" i="2" s="1"/>
  <c r="X116" i="2"/>
  <c r="X115" i="2" s="1"/>
  <c r="X123" i="2"/>
  <c r="X122" i="2" s="1"/>
  <c r="X131" i="2"/>
  <c r="X130" i="2" s="1"/>
  <c r="X129" i="2" s="1"/>
  <c r="X128" i="2" s="1"/>
  <c r="X127" i="2" s="1"/>
  <c r="X137" i="2"/>
  <c r="X136" i="2" s="1"/>
  <c r="X139" i="2"/>
  <c r="X147" i="2"/>
  <c r="X146" i="2" s="1"/>
  <c r="X145" i="2" s="1"/>
  <c r="X150" i="2"/>
  <c r="X149" i="2" s="1"/>
  <c r="X161" i="2"/>
  <c r="X160" i="2" s="1"/>
  <c r="X159" i="2" s="1"/>
  <c r="X158" i="2" s="1"/>
  <c r="X157" i="2" s="1"/>
  <c r="X167" i="2"/>
  <c r="X166" i="2" s="1"/>
  <c r="X165" i="2" s="1"/>
  <c r="X164" i="2" s="1"/>
  <c r="X163" i="2" s="1"/>
  <c r="D53" i="9" l="1"/>
  <c r="D52" i="9" s="1"/>
  <c r="D71" i="9"/>
  <c r="Y133" i="4"/>
  <c r="X124" i="5"/>
  <c r="D77" i="9"/>
  <c r="X133" i="4"/>
  <c r="X110" i="4"/>
  <c r="X109" i="4" s="1"/>
  <c r="X108" i="4" s="1"/>
  <c r="X121" i="2"/>
  <c r="X120" i="2" s="1"/>
  <c r="X119" i="2" s="1"/>
  <c r="Y121" i="2"/>
  <c r="Y120" i="2" s="1"/>
  <c r="Y119" i="2" s="1"/>
  <c r="E71" i="9"/>
  <c r="Z124" i="5"/>
  <c r="Z121" i="2"/>
  <c r="Z120" i="2" s="1"/>
  <c r="Z119" i="2" s="1"/>
  <c r="Y22" i="4"/>
  <c r="Y16" i="4" s="1"/>
  <c r="Z22" i="4"/>
  <c r="Z16" i="4" s="1"/>
  <c r="Y45" i="3"/>
  <c r="Z17" i="5"/>
  <c r="Y17" i="5"/>
  <c r="F44" i="9"/>
  <c r="F43" i="9" s="1"/>
  <c r="E44" i="9"/>
  <c r="E43" i="9" s="1"/>
  <c r="D44" i="9"/>
  <c r="D43" i="9" s="1"/>
  <c r="Y66" i="4"/>
  <c r="Z66" i="4"/>
  <c r="F92" i="9"/>
  <c r="F53" i="9"/>
  <c r="F52" i="9" s="1"/>
  <c r="E58" i="9"/>
  <c r="D58" i="9"/>
  <c r="X66" i="4"/>
  <c r="E78" i="9"/>
  <c r="F78" i="9"/>
  <c r="E92" i="9"/>
  <c r="E99" i="9"/>
  <c r="Y156" i="2"/>
  <c r="Z77" i="2"/>
  <c r="X77" i="2"/>
  <c r="Y77" i="2"/>
  <c r="Y41" i="5"/>
  <c r="Z41" i="5"/>
  <c r="X56" i="5"/>
  <c r="Y146" i="4"/>
  <c r="Y145" i="4" s="1"/>
  <c r="X124" i="4"/>
  <c r="X123" i="4" s="1"/>
  <c r="X122" i="4" s="1"/>
  <c r="Z100" i="4"/>
  <c r="Z99" i="4" s="1"/>
  <c r="Z98" i="4" s="1"/>
  <c r="Z42" i="4"/>
  <c r="X100" i="4"/>
  <c r="X99" i="4" s="1"/>
  <c r="X98" i="4" s="1"/>
  <c r="X90" i="4"/>
  <c r="X89" i="4" s="1"/>
  <c r="X88" i="4" s="1"/>
  <c r="X42" i="4"/>
  <c r="Y90" i="4"/>
  <c r="Y89" i="4" s="1"/>
  <c r="Y88" i="4" s="1"/>
  <c r="X144" i="2"/>
  <c r="Z135" i="2"/>
  <c r="Z134" i="2" s="1"/>
  <c r="Z133" i="2" s="1"/>
  <c r="X135" i="2"/>
  <c r="X134" i="2" s="1"/>
  <c r="X133" i="2" s="1"/>
  <c r="Y111" i="2"/>
  <c r="Y110" i="2" s="1"/>
  <c r="Y109" i="2" s="1"/>
  <c r="X111" i="2"/>
  <c r="X110" i="2" s="1"/>
  <c r="X109" i="2" s="1"/>
  <c r="X101" i="2"/>
  <c r="X100" i="2" s="1"/>
  <c r="X99" i="2" s="1"/>
  <c r="Z53" i="2"/>
  <c r="Z52" i="2" s="1"/>
  <c r="Z15" i="2" s="1"/>
  <c r="Y53" i="2"/>
  <c r="Y52" i="2" s="1"/>
  <c r="Y15" i="2" s="1"/>
  <c r="F31" i="9"/>
  <c r="F28" i="9" s="1"/>
  <c r="D31" i="9"/>
  <c r="D28" i="9" s="1"/>
  <c r="E31" i="9"/>
  <c r="E28" i="9" s="1"/>
  <c r="X146" i="4"/>
  <c r="X145" i="4" s="1"/>
  <c r="X91" i="5"/>
  <c r="Y135" i="2"/>
  <c r="Y134" i="2" s="1"/>
  <c r="Y133" i="2" s="1"/>
  <c r="Z124" i="4"/>
  <c r="Z123" i="4" s="1"/>
  <c r="Z122" i="4" s="1"/>
  <c r="Z107" i="4" s="1"/>
  <c r="Y91" i="5"/>
  <c r="F58" i="9"/>
  <c r="F99" i="9"/>
  <c r="X156" i="2"/>
  <c r="Y144" i="2"/>
  <c r="Y143" i="2" s="1"/>
  <c r="Y142" i="2" s="1"/>
  <c r="Z156" i="2"/>
  <c r="Y42" i="4"/>
  <c r="Y41" i="4" s="1"/>
  <c r="E53" i="9"/>
  <c r="E52" i="9" s="1"/>
  <c r="F71" i="9"/>
  <c r="Z56" i="5"/>
  <c r="Z91" i="5"/>
  <c r="Y56" i="5"/>
  <c r="Z146" i="4"/>
  <c r="Z145" i="4" s="1"/>
  <c r="Z90" i="4"/>
  <c r="Z89" i="4" s="1"/>
  <c r="Z88" i="4" s="1"/>
  <c r="Z132" i="4"/>
  <c r="Z131" i="4" s="1"/>
  <c r="Y124" i="4"/>
  <c r="Y123" i="4" s="1"/>
  <c r="Y122" i="4" s="1"/>
  <c r="Y107" i="4" s="1"/>
  <c r="Y100" i="4"/>
  <c r="Y99" i="4" s="1"/>
  <c r="Y98" i="4" s="1"/>
  <c r="Y132" i="4"/>
  <c r="Y131" i="4" s="1"/>
  <c r="Z101" i="2"/>
  <c r="Z100" i="2" s="1"/>
  <c r="Z99" i="2" s="1"/>
  <c r="Z144" i="2"/>
  <c r="Z143" i="2" s="1"/>
  <c r="Z142" i="2" s="1"/>
  <c r="Z111" i="2"/>
  <c r="Z110" i="2" s="1"/>
  <c r="Z109" i="2" s="1"/>
  <c r="Y101" i="2"/>
  <c r="Y100" i="2" s="1"/>
  <c r="Y99" i="2" s="1"/>
  <c r="X53" i="2"/>
  <c r="X15" i="2" s="1"/>
  <c r="X132" i="4" l="1"/>
  <c r="X131" i="4" s="1"/>
  <c r="X143" i="2"/>
  <c r="X142" i="2" s="1"/>
  <c r="X52" i="2"/>
  <c r="X107" i="4"/>
  <c r="Y118" i="2"/>
  <c r="X118" i="2"/>
  <c r="E77" i="9"/>
  <c r="E76" i="9" s="1"/>
  <c r="F77" i="9"/>
  <c r="F76" i="9" s="1"/>
  <c r="Z118" i="2"/>
  <c r="Z55" i="5"/>
  <c r="Y11" i="4"/>
  <c r="X55" i="5"/>
  <c r="X163" i="5" s="1"/>
  <c r="Y55" i="5"/>
  <c r="Y87" i="4"/>
  <c r="Y98" i="2"/>
  <c r="E12" i="9"/>
  <c r="D12" i="9"/>
  <c r="Z87" i="4"/>
  <c r="D76" i="9"/>
  <c r="Z41" i="4"/>
  <c r="Z11" i="4" s="1"/>
  <c r="X41" i="4"/>
  <c r="X11" i="4" s="1"/>
  <c r="X87" i="4"/>
  <c r="X98" i="2"/>
  <c r="F12" i="9"/>
  <c r="Z98" i="2"/>
  <c r="X181" i="2" l="1"/>
  <c r="X183" i="2" s="1"/>
  <c r="Y181" i="2"/>
  <c r="Z181" i="2"/>
  <c r="E115" i="9"/>
  <c r="F115" i="9"/>
  <c r="D115" i="9"/>
  <c r="X172" i="4"/>
  <c r="Z161" i="5" l="1"/>
  <c r="Z163" i="5" s="1"/>
  <c r="AA45" i="3"/>
  <c r="Z170" i="4"/>
  <c r="Z172" i="4" s="1"/>
  <c r="Y172" i="4"/>
  <c r="Y161" i="5"/>
  <c r="Y163" i="5" s="1"/>
  <c r="Z45" i="3"/>
  <c r="Y183" i="2"/>
  <c r="Z183" i="2"/>
</calcChain>
</file>

<file path=xl/sharedStrings.xml><?xml version="1.0" encoding="utf-8"?>
<sst xmlns="http://schemas.openxmlformats.org/spreadsheetml/2006/main" count="2840" uniqueCount="558">
  <si>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</si>
  <si>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</si>
  <si>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</si>
  <si>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</si>
  <si>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</si>
  <si>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</si>
  <si>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</si>
  <si>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</si>
  <si>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</si>
  <si>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</si>
  <si>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</si>
  <si>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</si>
  <si>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</si>
  <si>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</si>
  <si>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</si>
  <si>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</si>
  <si>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</si>
  <si>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</si>
  <si>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</si>
  <si>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</si>
  <si>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</si>
  <si>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</si>
  <si>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</si>
  <si>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</si>
  <si>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</si>
  <si>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</si>
  <si>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</si>
  <si>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</si>
  <si>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</si>
  <si>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</si>
  <si>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</si>
  <si>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</si>
  <si>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</si>
  <si>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</si>
  <si>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</si>
  <si>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</si>
  <si>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</si>
  <si>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</si>
  <si>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</si>
  <si>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</si>
  <si>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</si>
  <si>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</si>
  <si>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</si>
  <si>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</si>
  <si>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</si>
  <si>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</si>
  <si>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</si>
  <si>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</si>
  <si>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</si>
  <si>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</si>
  <si>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</si>
  <si>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</si>
  <si>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</si>
  <si>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</si>
  <si>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</si>
  <si>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</si>
  <si>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</si>
  <si>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</si>
  <si>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</si>
  <si>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</si>
  <si>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</si>
  <si>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</si>
  <si>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</si>
  <si>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</si>
  <si>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</si>
  <si>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</si>
  <si>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</si>
  <si>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</si>
  <si>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</si>
  <si>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</si>
  <si>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</si>
  <si>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</si>
  <si>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</si>
  <si>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</si>
  <si>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</si>
  <si>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</si>
  <si>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</si>
  <si>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</si>
  <si>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</si>
  <si>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</si>
  <si>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</si>
  <si>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</si>
  <si>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</si>
  <si>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</si>
  <si>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</si>
  <si>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</si>
  <si>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</si>
  <si>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</si>
  <si>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</si>
  <si>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</si>
  <si>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</si>
  <si>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</si>
  <si>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</si>
  <si>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</si>
  <si>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</si>
  <si>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</si>
  <si>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</si>
  <si>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</si>
  <si>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</si>
  <si>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</si>
  <si>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</si>
  <si>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</si>
  <si>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</si>
  <si>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</si>
  <si>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</si>
  <si>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</si>
  <si>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</si>
  <si>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</si>
  <si>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</si>
  <si>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</si>
  <si>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</si>
  <si>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</si>
  <si>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</si>
  <si>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</si>
  <si>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</si>
  <si>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</si>
  <si>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</si>
  <si>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</si>
  <si>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</si>
  <si>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</si>
  <si>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</si>
  <si>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</si>
  <si>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</si>
  <si>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</si>
  <si>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</si>
  <si>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</si>
  <si>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</si>
  <si>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</si>
  <si>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</si>
  <si>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</si>
  <si>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</si>
  <si>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</si>
  <si>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</si>
  <si>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</si>
  <si>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</si>
  <si>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</si>
  <si>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</si>
  <si>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</si>
  <si>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</si>
  <si>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</si>
  <si>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</si>
  <si>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</si>
  <si>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</si>
  <si>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</si>
  <si>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</si>
  <si>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</si>
  <si>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</si>
  <si>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</si>
  <si>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</si>
  <si>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</si>
  <si>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</si>
  <si>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</si>
  <si>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</si>
  <si>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</si>
  <si>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</si>
  <si>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</si>
  <si>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</si>
  <si>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</si>
  <si>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</si>
  <si>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</si>
  <si>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</si>
  <si>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</si>
  <si>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</si>
  <si>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</si>
  <si>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</si>
  <si>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</si>
  <si>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</si>
  <si>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</si>
  <si>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</si>
  <si>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</si>
  <si>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</si>
  <si>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</si>
  <si>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</si>
  <si>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</si>
  <si>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</si>
  <si>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</si>
  <si>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</si>
  <si>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</si>
  <si>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</si>
  <si>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</si>
  <si>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</si>
  <si>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</si>
  <si>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</si>
  <si>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</si>
  <si>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</si>
  <si>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</si>
  <si>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</si>
  <si>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</si>
  <si>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</si>
  <si>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</si>
  <si>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</si>
  <si>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</si>
  <si>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</si>
  <si>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</si>
  <si>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</si>
  <si>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</si>
  <si>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</si>
  <si>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</si>
  <si>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</si>
  <si>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</si>
  <si>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</si>
  <si>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</si>
  <si>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</si>
  <si>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</si>
  <si>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</si>
  <si>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</si>
  <si>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</si>
  <si>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</si>
  <si>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</si>
  <si>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</si>
  <si>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</si>
  <si>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</si>
  <si>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</si>
  <si>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</si>
  <si>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</si>
  <si>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</si>
  <si>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</si>
  <si>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</si>
  <si>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</si>
  <si>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</si>
  <si>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</si>
  <si>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</si>
  <si>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</si>
  <si>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</si>
  <si>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</si>
  <si>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</si>
  <si>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</si>
  <si>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</si>
  <si>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</si>
  <si>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</si>
  <si>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</si>
  <si>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</si>
  <si>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</si>
  <si>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</si>
  <si>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</si>
  <si>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</si>
  <si>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</si>
  <si>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</si>
  <si>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</si>
  <si>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</si>
  <si>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</si>
  <si>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</si>
  <si>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</si>
  <si>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</si>
  <si>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</si>
  <si>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</si>
  <si>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</si>
  <si>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</si>
  <si>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</si>
  <si>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</si>
  <si>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</si>
  <si>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</si>
  <si>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</si>
  <si>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</si>
  <si>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</si>
  <si>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</si>
  <si>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</si>
  <si>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</si>
  <si>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</si>
  <si>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</si>
  <si>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</si>
  <si>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</si>
  <si>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</si>
  <si>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</si>
  <si>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</si>
  <si>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</si>
  <si>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</si>
  <si>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</si>
  <si>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</si>
  <si>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</si>
  <si>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</si>
  <si>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</si>
  <si>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</si>
  <si>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</si>
  <si>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</si>
  <si>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</si>
  <si>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</si>
  <si>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</si>
  <si>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</si>
  <si>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</si>
  <si>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</si>
  <si>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</si>
  <si>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</si>
  <si>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</si>
  <si>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</si>
  <si>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</si>
  <si>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</si>
  <si>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</si>
  <si>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</si>
  <si>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</si>
  <si>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</si>
  <si>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</si>
  <si>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</si>
  <si>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</si>
  <si>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</si>
  <si>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</si>
  <si>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</si>
  <si>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</si>
  <si>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</si>
  <si>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</si>
  <si>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</si>
  <si>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</si>
  <si>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</si>
  <si>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</si>
  <si>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</si>
  <si>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</si>
  <si>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</si>
  <si>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</si>
  <si>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</si>
  <si>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</si>
  <si>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</si>
  <si>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</si>
  <si>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</si>
  <si>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</si>
  <si>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</si>
  <si>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</si>
  <si>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</si>
  <si>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</si>
  <si>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</si>
  <si>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</si>
  <si>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</si>
  <si>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</si>
  <si>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</si>
  <si>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</si>
  <si>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</si>
  <si>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</si>
  <si>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</si>
  <si>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</si>
  <si>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</si>
  <si>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</si>
  <si>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</si>
  <si>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</si>
  <si>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</si>
  <si>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</si>
  <si>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</si>
  <si>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</si>
  <si>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</si>
  <si>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</si>
  <si>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</si>
  <si>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</si>
  <si>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</si>
  <si>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</si>
  <si>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</si>
  <si>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</si>
  <si>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</si>
  <si>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</si>
  <si>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</si>
  <si>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</si>
  <si>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</si>
  <si>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</si>
  <si>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</si>
  <si>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</si>
  <si>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</si>
  <si>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</si>
  <si>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</si>
  <si>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</si>
  <si>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</si>
  <si>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</si>
  <si>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</si>
  <si>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</si>
  <si>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</si>
  <si>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</si>
  <si>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</si>
  <si>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</si>
  <si>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</si>
  <si>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</si>
  <si>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</si>
  <si>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</si>
  <si>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</si>
  <si>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</si>
  <si>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</si>
  <si>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</si>
  <si>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</si>
  <si>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</si>
  <si>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</si>
  <si>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</si>
  <si>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</si>
  <si>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</si>
  <si>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</si>
  <si>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</si>
  <si>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</si>
  <si>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</si>
  <si>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</si>
  <si>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</si>
  <si>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</si>
  <si>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</si>
  <si>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</si>
  <si>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</si>
  <si>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</si>
  <si>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</si>
  <si>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</si>
  <si>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</si>
  <si>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</si>
  <si>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</si>
  <si>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</si>
  <si>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</si>
  <si>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</si>
  <si>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</si>
  <si>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</si>
  <si>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</si>
  <si>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</si>
  <si>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</si>
  <si>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</si>
  <si>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</si>
  <si>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</si>
  <si>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</si>
  <si>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</si>
  <si>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</si>
  <si>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</si>
  <si>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</si>
  <si>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</si>
  <si>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</si>
  <si>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</si>
  <si>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</si>
  <si>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</si>
  <si>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</si>
  <si>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</si>
  <si>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</si>
  <si>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</si>
  <si>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</si>
  <si>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</si>
  <si>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</si>
  <si>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</si>
  <si>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</si>
  <si>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</si>
  <si>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</si>
  <si>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</si>
  <si>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</si>
  <si>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</si>
  <si>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</si>
  <si>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</si>
  <si>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</si>
  <si>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</si>
  <si>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</si>
  <si>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</si>
  <si>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</si>
  <si>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</si>
  <si>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</si>
  <si>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</si>
  <si>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</si>
  <si>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</si>
  <si>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</si>
  <si>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</si>
  <si>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</si>
  <si>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</si>
  <si>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</si>
  <si>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</si>
  <si>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</si>
  <si>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</si>
  <si>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</si>
  <si>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</si>
  <si>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</si>
  <si>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</si>
  <si>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</si>
  <si>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</si>
  <si>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</si>
  <si>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</si>
  <si>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</si>
  <si>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</si>
  <si>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</si>
  <si>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</si>
  <si>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</si>
  <si>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</si>
  <si>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</si>
  <si>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</si>
  <si>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</si>
  <si>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</si>
  <si>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</si>
  <si>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</si>
  <si>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</si>
  <si>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</si>
  <si>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</si>
  <si>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</si>
  <si>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</si>
  <si>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</si>
  <si>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</si>
  <si>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</si>
  <si>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</si>
  <si>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</si>
  <si>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</si>
  <si>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</si>
  <si>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</si>
  <si>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</si>
  <si>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</si>
  <si>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</si>
  <si>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</si>
  <si>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</si>
  <si>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</si>
  <si>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</si>
  <si>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</si>
  <si>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</si>
  <si>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</si>
  <si>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</si>
  <si>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</si>
  <si>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</si>
  <si>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</si>
  <si>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</si>
  <si>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</si>
  <si>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</si>
  <si>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</si>
  <si>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</si>
  <si>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</si>
  <si>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</si>
  <si>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</si>
  <si>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</si>
  <si>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</si>
  <si>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</si>
  <si>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</si>
  <si>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</si>
  <si>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</si>
  <si>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</si>
  <si>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</si>
  <si>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</si>
  <si>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</si>
  <si>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</si>
  <si>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</si>
  <si>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</si>
  <si>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</si>
  <si>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</si>
  <si>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</si>
  <si>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</si>
  <si>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</si>
  <si>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</si>
  <si>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</si>
  <si>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</si>
  <si>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</si>
  <si>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</si>
  <si>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</si>
  <si>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</si>
  <si>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</si>
  <si>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</si>
  <si>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</si>
  <si>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</si>
  <si>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</si>
  <si>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</si>
  <si>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</si>
  <si>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</si>
  <si>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</si>
  <si>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</si>
  <si>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</si>
  <si>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проведения выборов и референдумов</t>
  </si>
  <si>
    <t>Организация и материально-техическое обеспечение подготовки и проведения муниципальных выборов</t>
  </si>
  <si>
    <t>Специальные расходы</t>
  </si>
  <si>
    <t>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</si>
  <si>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</si>
  <si>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</si>
  <si>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Проведение выборов и референдумов</t>
  </si>
  <si>
    <t>L4670</t>
  </si>
  <si>
    <t>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</si>
  <si>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</si>
  <si>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261,7</t>
  </si>
  <si>
    <t>Приложение</t>
  </si>
  <si>
    <t>от 27.10.2022 № 73</t>
  </si>
  <si>
    <t>Приложение 3</t>
  </si>
  <si>
    <t>Приложение 2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</si>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</sst>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4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0" borderId="70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0" fontId="26" fillId="0" borderId="34" xfId="0" applyFont="1" applyBorder="1" applyAlignment="1">
      <alignment wrapText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169" fontId="13" fillId="0" borderId="54" xfId="1" applyNumberFormat="1" applyFont="1" applyFill="1" applyBorder="1" applyAlignment="1" applyProtection="1">
      <alignment horizontal="center" vertical="center"/>
      <protection hidden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173" fontId="7" fillId="0" borderId="15" xfId="1" applyNumberFormat="1" applyFont="1" applyFill="1" applyBorder="1" applyAlignment="1" applyProtection="1">
      <alignment horizontal="right" vertical="center"/>
      <protection hidden="1"/>
    </xf>
    <xf numFmtId="173" fontId="8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0" borderId="12" xfId="24" applyNumberFormat="1" applyFont="1" applyFill="1" applyBorder="1" applyAlignment="1">
      <alignment horizontal="center" wrapText="1"/>
    </xf>
    <xf numFmtId="0" fontId="6" fillId="3" borderId="46" xfId="24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vertical="top" wrapText="1"/>
    </xf>
    <xf numFmtId="164" fontId="6" fillId="3" borderId="14" xfId="24" applyNumberFormat="1" applyFont="1" applyFill="1" applyBorder="1" applyAlignment="1">
      <alignment horizontal="center" wrapText="1"/>
    </xf>
    <xf numFmtId="164" fontId="6" fillId="3" borderId="12" xfId="24" applyNumberFormat="1" applyFont="1" applyFill="1" applyBorder="1" applyAlignment="1">
      <alignment horizontal="center" wrapText="1"/>
    </xf>
    <xf numFmtId="164" fontId="23" fillId="7" borderId="14" xfId="24" applyNumberFormat="1" applyFont="1" applyFill="1" applyBorder="1" applyAlignment="1">
      <alignment horizontal="center" vertical="center" wrapText="1"/>
    </xf>
    <xf numFmtId="164" fontId="23" fillId="7" borderId="34" xfId="24" applyNumberFormat="1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vertical="center" wrapText="1"/>
    </xf>
    <xf numFmtId="164" fontId="31" fillId="7" borderId="34" xfId="24" applyNumberFormat="1" applyFont="1" applyFill="1" applyBorder="1" applyAlignment="1">
      <alignment horizontal="center" vertical="center" wrapText="1"/>
    </xf>
    <xf numFmtId="164" fontId="23" fillId="0" borderId="14" xfId="24" applyNumberFormat="1" applyFont="1" applyBorder="1" applyAlignment="1">
      <alignment horizontal="center" vertical="center" wrapText="1"/>
    </xf>
    <xf numFmtId="164" fontId="24" fillId="7" borderId="14" xfId="24" applyNumberFormat="1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center" vertical="center" wrapText="1"/>
    </xf>
    <xf numFmtId="0" fontId="24" fillId="7" borderId="34" xfId="24" applyFont="1" applyFill="1" applyBorder="1" applyAlignment="1">
      <alignment horizontal="center" vertical="center" wrapText="1"/>
    </xf>
    <xf numFmtId="164" fontId="23" fillId="7" borderId="14" xfId="24" applyNumberFormat="1" applyFont="1" applyFill="1" applyBorder="1" applyAlignment="1">
      <alignment horizontal="left" vertical="center" wrapText="1"/>
    </xf>
    <xf numFmtId="164" fontId="23" fillId="7" borderId="34" xfId="24" applyNumberFormat="1" applyFont="1" applyFill="1" applyBorder="1" applyAlignment="1">
      <alignment horizontal="left" vertical="center" wrapText="1"/>
    </xf>
    <xf numFmtId="164" fontId="23" fillId="0" borderId="14" xfId="24" applyNumberFormat="1" applyFont="1" applyBorder="1" applyAlignment="1">
      <alignment horizontal="left" vertical="center" wrapText="1"/>
    </xf>
    <xf numFmtId="164" fontId="23" fillId="0" borderId="14" xfId="24" applyNumberFormat="1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vertical="center" wrapText="1"/>
    </xf>
    <xf numFmtId="49" fontId="23" fillId="7" borderId="14" xfId="24" applyNumberFormat="1" applyFont="1" applyFill="1" applyBorder="1" applyAlignment="1">
      <alignment horizontal="center" vertical="center" wrapText="1"/>
    </xf>
    <xf numFmtId="49" fontId="23" fillId="0" borderId="14" xfId="24" applyNumberFormat="1" applyFont="1" applyFill="1" applyBorder="1" applyAlignment="1">
      <alignment horizontal="center" vertical="center" wrapText="1"/>
    </xf>
    <xf numFmtId="49" fontId="24" fillId="7" borderId="34" xfId="24" applyNumberFormat="1" applyFont="1" applyFill="1" applyBorder="1" applyAlignment="1">
      <alignment horizontal="center" vertical="center" wrapText="1"/>
    </xf>
    <xf numFmtId="49" fontId="23" fillId="7" borderId="34" xfId="24" applyNumberFormat="1" applyFont="1" applyFill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left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8" fillId="0" borderId="0" xfId="1" applyFont="1" applyAlignment="1">
      <alignment horizontal="center" wrapText="1"/>
    </xf>
    <xf numFmtId="0" fontId="6" fillId="0" borderId="0" xfId="24" applyFont="1" applyFill="1" applyAlignment="1" applyProtection="1">
      <alignment horizontal="left" wrapText="1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view="pageBreakPreview" zoomScaleNormal="120" zoomScaleSheetLayoutView="100" workbookViewId="0">
      <selection activeCell="C13" sqref="C13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551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x14ac:dyDescent="0.2">
      <c r="B3" s="375"/>
      <c r="C3" s="375"/>
      <c r="D3" s="373"/>
      <c r="E3" s="373" t="s">
        <v>182</v>
      </c>
      <c r="F3" s="373"/>
      <c r="G3" s="376"/>
      <c r="H3" s="373"/>
      <c r="I3" s="373"/>
      <c r="J3" s="377"/>
    </row>
    <row r="4" spans="2:10" ht="12.75" customHeight="1" x14ac:dyDescent="0.2">
      <c r="B4" s="375"/>
      <c r="C4" s="375"/>
      <c r="D4" s="374"/>
      <c r="E4" s="939" t="s">
        <v>368</v>
      </c>
      <c r="F4" s="939"/>
      <c r="G4" s="376"/>
      <c r="H4" s="373"/>
      <c r="I4" s="373"/>
      <c r="J4" s="377"/>
    </row>
    <row r="5" spans="2:10" ht="15" customHeight="1" x14ac:dyDescent="0.25">
      <c r="B5" s="375"/>
      <c r="C5" s="375"/>
      <c r="D5" s="373"/>
      <c r="E5" s="853" t="s">
        <v>552</v>
      </c>
      <c r="F5" s="854"/>
      <c r="G5" s="376"/>
      <c r="H5" s="373"/>
      <c r="I5" s="373"/>
      <c r="J5" s="377"/>
    </row>
    <row r="6" spans="2:10" ht="12.95" customHeight="1" x14ac:dyDescent="0.2">
      <c r="B6" s="375"/>
      <c r="C6" s="375"/>
      <c r="D6" s="376"/>
      <c r="E6" s="376"/>
      <c r="F6" s="375"/>
      <c r="G6" s="376"/>
      <c r="H6" s="376"/>
      <c r="I6" s="376"/>
      <c r="J6" s="377"/>
    </row>
    <row r="7" spans="2:10" x14ac:dyDescent="0.2">
      <c r="B7" s="851" t="s">
        <v>191</v>
      </c>
      <c r="C7" s="851"/>
      <c r="D7" s="851"/>
      <c r="E7" s="851"/>
      <c r="F7" s="851"/>
      <c r="G7" s="379"/>
      <c r="H7" s="379"/>
      <c r="I7" s="379"/>
      <c r="J7" s="377"/>
    </row>
    <row r="8" spans="2:10" x14ac:dyDescent="0.2">
      <c r="B8" s="851" t="s">
        <v>367</v>
      </c>
      <c r="C8" s="851"/>
      <c r="D8" s="851"/>
      <c r="E8" s="851"/>
      <c r="F8" s="851"/>
      <c r="G8" s="380"/>
      <c r="H8" s="380"/>
      <c r="I8" s="380"/>
      <c r="J8" s="377"/>
    </row>
    <row r="9" spans="2:10" x14ac:dyDescent="0.2">
      <c r="B9" s="852" t="s">
        <v>463</v>
      </c>
      <c r="C9" s="852"/>
      <c r="D9" s="852"/>
      <c r="E9" s="852"/>
      <c r="F9" s="852"/>
      <c r="G9" s="373"/>
      <c r="H9" s="373"/>
      <c r="I9" s="373"/>
      <c r="J9" s="377"/>
    </row>
    <row r="10" spans="2:10" ht="13.5" thickBot="1" x14ac:dyDescent="0.25">
      <c r="B10" s="375"/>
      <c r="C10" s="375"/>
      <c r="D10" s="376"/>
      <c r="F10" s="381" t="s">
        <v>180</v>
      </c>
      <c r="G10" s="376"/>
      <c r="H10" s="376"/>
      <c r="I10" s="381"/>
      <c r="J10" s="377"/>
    </row>
    <row r="11" spans="2:10" ht="20.25" customHeight="1" thickBot="1" x14ac:dyDescent="0.25">
      <c r="B11" s="382" t="s">
        <v>192</v>
      </c>
      <c r="C11" s="382" t="s">
        <v>193</v>
      </c>
      <c r="D11" s="383">
        <v>2022</v>
      </c>
      <c r="E11" s="383" t="s">
        <v>454</v>
      </c>
      <c r="F11" s="383" t="s">
        <v>464</v>
      </c>
    </row>
    <row r="12" spans="2:10" s="387" customFormat="1" x14ac:dyDescent="0.2">
      <c r="B12" s="384" t="s">
        <v>194</v>
      </c>
      <c r="C12" s="385" t="s">
        <v>195</v>
      </c>
      <c r="D12" s="385">
        <f>D13+D18+D24+D28+D36+D39+D43+D52+D58+D65+D68+D71</f>
        <v>14682.6</v>
      </c>
      <c r="E12" s="385">
        <f>E13+E18+E24+E28+E36+E39+E43+E52+E58+E65+E68+E71</f>
        <v>15356</v>
      </c>
      <c r="F12" s="386">
        <f>F13+F18+F24+F28+F36+F39+F43+F52+F58+F65+F68+F71</f>
        <v>18039</v>
      </c>
    </row>
    <row r="13" spans="2:10" s="387" customFormat="1" x14ac:dyDescent="0.2">
      <c r="B13" s="388" t="s">
        <v>196</v>
      </c>
      <c r="C13" s="389" t="s">
        <v>197</v>
      </c>
      <c r="D13" s="390">
        <f>D14</f>
        <v>9827</v>
      </c>
      <c r="E13" s="390">
        <f>E14</f>
        <v>10468</v>
      </c>
      <c r="F13" s="391">
        <f>F14</f>
        <v>13143</v>
      </c>
    </row>
    <row r="14" spans="2:10" x14ac:dyDescent="0.2">
      <c r="B14" s="392" t="s">
        <v>198</v>
      </c>
      <c r="C14" s="393" t="s">
        <v>199</v>
      </c>
      <c r="D14" s="394">
        <f>D15+D16+D17</f>
        <v>9827</v>
      </c>
      <c r="E14" s="394">
        <f>E15+E16+E17</f>
        <v>10468</v>
      </c>
      <c r="F14" s="395">
        <f>F15+F16+F17</f>
        <v>13143</v>
      </c>
    </row>
    <row r="15" spans="2:10" ht="63.75" x14ac:dyDescent="0.2">
      <c r="B15" s="392" t="s">
        <v>200</v>
      </c>
      <c r="C15" s="393" t="s">
        <v>201</v>
      </c>
      <c r="D15" s="394">
        <v>9794</v>
      </c>
      <c r="E15" s="394">
        <v>10434</v>
      </c>
      <c r="F15" s="395">
        <v>13107</v>
      </c>
    </row>
    <row r="16" spans="2:10" ht="93.75" customHeight="1" x14ac:dyDescent="0.2">
      <c r="B16" s="392" t="s">
        <v>202</v>
      </c>
      <c r="C16" s="393" t="s">
        <v>203</v>
      </c>
      <c r="D16" s="394">
        <v>2</v>
      </c>
      <c r="E16" s="394">
        <v>2</v>
      </c>
      <c r="F16" s="395">
        <v>2</v>
      </c>
    </row>
    <row r="17" spans="2:6" ht="38.25" x14ac:dyDescent="0.2">
      <c r="B17" s="392" t="s">
        <v>204</v>
      </c>
      <c r="C17" s="393" t="s">
        <v>205</v>
      </c>
      <c r="D17" s="394">
        <v>31</v>
      </c>
      <c r="E17" s="394">
        <v>32</v>
      </c>
      <c r="F17" s="395">
        <v>34</v>
      </c>
    </row>
    <row r="18" spans="2:6" s="387" customFormat="1" ht="38.25" x14ac:dyDescent="0.2">
      <c r="B18" s="388" t="s">
        <v>206</v>
      </c>
      <c r="C18" s="389" t="s">
        <v>207</v>
      </c>
      <c r="D18" s="390">
        <f>D19</f>
        <v>2358.6000000000004</v>
      </c>
      <c r="E18" s="390">
        <f>E19</f>
        <v>2415</v>
      </c>
      <c r="F18" s="391">
        <f>F19</f>
        <v>2466</v>
      </c>
    </row>
    <row r="19" spans="2:6" ht="25.5" x14ac:dyDescent="0.2">
      <c r="B19" s="392" t="s">
        <v>208</v>
      </c>
      <c r="C19" s="393" t="s">
        <v>209</v>
      </c>
      <c r="D19" s="394">
        <f>D20+D21+D22+D23</f>
        <v>2358.6000000000004</v>
      </c>
      <c r="E19" s="394">
        <f>E20+E21+E22+E23</f>
        <v>2415</v>
      </c>
      <c r="F19" s="395">
        <f>F20+F21+F22+F23</f>
        <v>2466</v>
      </c>
    </row>
    <row r="20" spans="2:6" ht="76.5" x14ac:dyDescent="0.2">
      <c r="B20" s="392" t="s">
        <v>210</v>
      </c>
      <c r="C20" s="393" t="s">
        <v>211</v>
      </c>
      <c r="D20" s="394">
        <v>1066.4000000000001</v>
      </c>
      <c r="E20" s="394">
        <v>1080</v>
      </c>
      <c r="F20" s="394">
        <v>1086</v>
      </c>
    </row>
    <row r="21" spans="2:6" ht="89.25" x14ac:dyDescent="0.2">
      <c r="B21" s="392" t="s">
        <v>212</v>
      </c>
      <c r="C21" s="393" t="s">
        <v>213</v>
      </c>
      <c r="D21" s="394">
        <v>5.9</v>
      </c>
      <c r="E21" s="394">
        <v>6</v>
      </c>
      <c r="F21" s="394">
        <v>6</v>
      </c>
    </row>
    <row r="22" spans="2:6" ht="76.5" x14ac:dyDescent="0.2">
      <c r="B22" s="392" t="s">
        <v>214</v>
      </c>
      <c r="C22" s="393" t="s">
        <v>215</v>
      </c>
      <c r="D22" s="394">
        <v>1420</v>
      </c>
      <c r="E22" s="394">
        <v>1463</v>
      </c>
      <c r="F22" s="394">
        <v>1513</v>
      </c>
    </row>
    <row r="23" spans="2:6" ht="52.5" customHeight="1" x14ac:dyDescent="0.2">
      <c r="B23" s="392" t="s">
        <v>216</v>
      </c>
      <c r="C23" s="393" t="s">
        <v>217</v>
      </c>
      <c r="D23" s="394">
        <v>-133.69999999999999</v>
      </c>
      <c r="E23" s="394">
        <v>-134</v>
      </c>
      <c r="F23" s="394">
        <v>-139</v>
      </c>
    </row>
    <row r="24" spans="2:6" s="387" customFormat="1" x14ac:dyDescent="0.2">
      <c r="B24" s="388" t="s">
        <v>218</v>
      </c>
      <c r="C24" s="389" t="s">
        <v>219</v>
      </c>
      <c r="D24" s="390">
        <f>D25</f>
        <v>80</v>
      </c>
      <c r="E24" s="390">
        <f>E25</f>
        <v>103</v>
      </c>
      <c r="F24" s="391">
        <f>F25</f>
        <v>109</v>
      </c>
    </row>
    <row r="25" spans="2:6" x14ac:dyDescent="0.2">
      <c r="B25" s="392" t="s">
        <v>220</v>
      </c>
      <c r="C25" s="393" t="s">
        <v>221</v>
      </c>
      <c r="D25" s="394">
        <f>D26+D27</f>
        <v>80</v>
      </c>
      <c r="E25" s="394">
        <f>E26+E27</f>
        <v>103</v>
      </c>
      <c r="F25" s="395">
        <f>F26+F27</f>
        <v>109</v>
      </c>
    </row>
    <row r="26" spans="2:6" x14ac:dyDescent="0.2">
      <c r="B26" s="392" t="s">
        <v>222</v>
      </c>
      <c r="C26" s="393" t="s">
        <v>221</v>
      </c>
      <c r="D26" s="394">
        <v>80</v>
      </c>
      <c r="E26" s="394">
        <v>103</v>
      </c>
      <c r="F26" s="395">
        <v>109</v>
      </c>
    </row>
    <row r="27" spans="2:6" ht="25.5" x14ac:dyDescent="0.2">
      <c r="B27" s="392" t="s">
        <v>223</v>
      </c>
      <c r="C27" s="393" t="s">
        <v>224</v>
      </c>
      <c r="D27" s="394"/>
      <c r="E27" s="394"/>
      <c r="F27" s="395"/>
    </row>
    <row r="28" spans="2:6" s="387" customFormat="1" x14ac:dyDescent="0.2">
      <c r="B28" s="388" t="s">
        <v>225</v>
      </c>
      <c r="C28" s="389" t="s">
        <v>226</v>
      </c>
      <c r="D28" s="390">
        <f>D29+D31</f>
        <v>2332</v>
      </c>
      <c r="E28" s="390">
        <f>E29+E31</f>
        <v>2335</v>
      </c>
      <c r="F28" s="391">
        <f>F29+F31</f>
        <v>2285</v>
      </c>
    </row>
    <row r="29" spans="2:6" x14ac:dyDescent="0.2">
      <c r="B29" s="392" t="s">
        <v>227</v>
      </c>
      <c r="C29" s="393" t="s">
        <v>228</v>
      </c>
      <c r="D29" s="394">
        <f>D30</f>
        <v>336</v>
      </c>
      <c r="E29" s="394">
        <f>E30</f>
        <v>388</v>
      </c>
      <c r="F29" s="395">
        <f>F30</f>
        <v>388</v>
      </c>
    </row>
    <row r="30" spans="2:6" ht="38.25" x14ac:dyDescent="0.2">
      <c r="B30" s="392" t="s">
        <v>229</v>
      </c>
      <c r="C30" s="393" t="s">
        <v>230</v>
      </c>
      <c r="D30" s="394">
        <v>336</v>
      </c>
      <c r="E30" s="394">
        <v>388</v>
      </c>
      <c r="F30" s="395">
        <v>388</v>
      </c>
    </row>
    <row r="31" spans="2:6" x14ac:dyDescent="0.2">
      <c r="B31" s="392" t="s">
        <v>231</v>
      </c>
      <c r="C31" s="393" t="s">
        <v>232</v>
      </c>
      <c r="D31" s="394">
        <f>D32+D34</f>
        <v>1996</v>
      </c>
      <c r="E31" s="394">
        <f>E32+E34</f>
        <v>1947</v>
      </c>
      <c r="F31" s="395">
        <f>F32+F34</f>
        <v>1897</v>
      </c>
    </row>
    <row r="32" spans="2:6" x14ac:dyDescent="0.2">
      <c r="B32" s="392" t="s">
        <v>233</v>
      </c>
      <c r="C32" s="393" t="s">
        <v>234</v>
      </c>
      <c r="D32" s="394">
        <f>D33</f>
        <v>1250</v>
      </c>
      <c r="E32" s="394">
        <f>E33</f>
        <v>1201</v>
      </c>
      <c r="F32" s="395">
        <f>F33</f>
        <v>1152</v>
      </c>
    </row>
    <row r="33" spans="2:6" ht="38.25" x14ac:dyDescent="0.2">
      <c r="B33" s="392" t="s">
        <v>235</v>
      </c>
      <c r="C33" s="393" t="s">
        <v>236</v>
      </c>
      <c r="D33" s="394">
        <v>1250</v>
      </c>
      <c r="E33" s="394">
        <v>1201</v>
      </c>
      <c r="F33" s="395">
        <v>1152</v>
      </c>
    </row>
    <row r="34" spans="2:6" x14ac:dyDescent="0.2">
      <c r="B34" s="392" t="s">
        <v>237</v>
      </c>
      <c r="C34" s="393" t="s">
        <v>238</v>
      </c>
      <c r="D34" s="394">
        <f>D35</f>
        <v>746</v>
      </c>
      <c r="E34" s="394">
        <f>E35</f>
        <v>746</v>
      </c>
      <c r="F34" s="395">
        <f>F35</f>
        <v>745</v>
      </c>
    </row>
    <row r="35" spans="2:6" ht="38.25" x14ac:dyDescent="0.2">
      <c r="B35" s="392" t="s">
        <v>239</v>
      </c>
      <c r="C35" s="393" t="s">
        <v>240</v>
      </c>
      <c r="D35" s="394">
        <v>746</v>
      </c>
      <c r="E35" s="394">
        <v>746</v>
      </c>
      <c r="F35" s="395">
        <v>745</v>
      </c>
    </row>
    <row r="36" spans="2:6" s="387" customFormat="1" x14ac:dyDescent="0.2">
      <c r="B36" s="388" t="s">
        <v>241</v>
      </c>
      <c r="C36" s="389" t="s">
        <v>242</v>
      </c>
      <c r="D36" s="390">
        <f t="shared" ref="D36:F37" si="0">D37</f>
        <v>20</v>
      </c>
      <c r="E36" s="390">
        <f t="shared" si="0"/>
        <v>21</v>
      </c>
      <c r="F36" s="391">
        <f t="shared" si="0"/>
        <v>22</v>
      </c>
    </row>
    <row r="37" spans="2:6" ht="38.25" x14ac:dyDescent="0.2">
      <c r="B37" s="392" t="s">
        <v>243</v>
      </c>
      <c r="C37" s="393" t="s">
        <v>244</v>
      </c>
      <c r="D37" s="394">
        <f t="shared" si="0"/>
        <v>20</v>
      </c>
      <c r="E37" s="394">
        <f t="shared" si="0"/>
        <v>21</v>
      </c>
      <c r="F37" s="395">
        <f t="shared" si="0"/>
        <v>22</v>
      </c>
    </row>
    <row r="38" spans="2:6" ht="63.75" x14ac:dyDescent="0.2">
      <c r="B38" s="392" t="s">
        <v>245</v>
      </c>
      <c r="C38" s="393" t="s">
        <v>246</v>
      </c>
      <c r="D38" s="394">
        <v>20</v>
      </c>
      <c r="E38" s="394">
        <v>21</v>
      </c>
      <c r="F38" s="395">
        <v>22</v>
      </c>
    </row>
    <row r="39" spans="2:6" s="387" customFormat="1" ht="38.25" x14ac:dyDescent="0.2">
      <c r="B39" s="388" t="s">
        <v>247</v>
      </c>
      <c r="C39" s="389" t="s">
        <v>248</v>
      </c>
      <c r="D39" s="390">
        <f t="shared" ref="D39:F41" si="1">D40</f>
        <v>0</v>
      </c>
      <c r="E39" s="390">
        <f t="shared" si="1"/>
        <v>0</v>
      </c>
      <c r="F39" s="391">
        <f t="shared" si="1"/>
        <v>0</v>
      </c>
    </row>
    <row r="40" spans="2:6" x14ac:dyDescent="0.2">
      <c r="B40" s="392" t="s">
        <v>249</v>
      </c>
      <c r="C40" s="393" t="s">
        <v>250</v>
      </c>
      <c r="D40" s="394">
        <f t="shared" si="1"/>
        <v>0</v>
      </c>
      <c r="E40" s="394">
        <f t="shared" si="1"/>
        <v>0</v>
      </c>
      <c r="F40" s="395">
        <f t="shared" si="1"/>
        <v>0</v>
      </c>
    </row>
    <row r="41" spans="2:6" ht="25.5" x14ac:dyDescent="0.2">
      <c r="B41" s="392" t="s">
        <v>251</v>
      </c>
      <c r="C41" s="393" t="s">
        <v>252</v>
      </c>
      <c r="D41" s="394">
        <f t="shared" si="1"/>
        <v>0</v>
      </c>
      <c r="E41" s="394">
        <f t="shared" si="1"/>
        <v>0</v>
      </c>
      <c r="F41" s="395">
        <f t="shared" si="1"/>
        <v>0</v>
      </c>
    </row>
    <row r="42" spans="2:6" ht="38.25" x14ac:dyDescent="0.2">
      <c r="B42" s="392" t="s">
        <v>253</v>
      </c>
      <c r="C42" s="393" t="s">
        <v>254</v>
      </c>
      <c r="D42" s="394"/>
      <c r="E42" s="394"/>
      <c r="F42" s="395"/>
    </row>
    <row r="43" spans="2:6" s="387" customFormat="1" ht="38.25" x14ac:dyDescent="0.2">
      <c r="B43" s="388" t="s">
        <v>255</v>
      </c>
      <c r="C43" s="389" t="s">
        <v>256</v>
      </c>
      <c r="D43" s="390">
        <f>D44+D49</f>
        <v>65</v>
      </c>
      <c r="E43" s="390">
        <f>E44+E49</f>
        <v>14</v>
      </c>
      <c r="F43" s="391">
        <f>F44+F49</f>
        <v>14</v>
      </c>
    </row>
    <row r="44" spans="2:6" ht="76.5" x14ac:dyDescent="0.2">
      <c r="B44" s="392" t="s">
        <v>257</v>
      </c>
      <c r="C44" s="393" t="s">
        <v>258</v>
      </c>
      <c r="D44" s="394">
        <f>D45+D47</f>
        <v>65</v>
      </c>
      <c r="E44" s="394">
        <f>E45+E47</f>
        <v>14</v>
      </c>
      <c r="F44" s="395">
        <f>F45+F47</f>
        <v>14</v>
      </c>
    </row>
    <row r="45" spans="2:6" ht="76.5" x14ac:dyDescent="0.2">
      <c r="B45" s="392" t="s">
        <v>259</v>
      </c>
      <c r="C45" s="393" t="s">
        <v>260</v>
      </c>
      <c r="D45" s="394">
        <f>D46</f>
        <v>51</v>
      </c>
      <c r="E45" s="394">
        <f>E46</f>
        <v>0</v>
      </c>
      <c r="F45" s="395">
        <f>F46</f>
        <v>0</v>
      </c>
    </row>
    <row r="46" spans="2:6" ht="63.75" x14ac:dyDescent="0.2">
      <c r="B46" s="392" t="s">
        <v>261</v>
      </c>
      <c r="C46" s="393" t="s">
        <v>262</v>
      </c>
      <c r="D46" s="394">
        <v>51</v>
      </c>
      <c r="E46" s="394"/>
      <c r="F46" s="395"/>
    </row>
    <row r="47" spans="2:6" ht="76.5" x14ac:dyDescent="0.2">
      <c r="B47" s="392" t="s">
        <v>263</v>
      </c>
      <c r="C47" s="393" t="s">
        <v>264</v>
      </c>
      <c r="D47" s="394">
        <f>D48</f>
        <v>14</v>
      </c>
      <c r="E47" s="394">
        <f>E48</f>
        <v>14</v>
      </c>
      <c r="F47" s="395">
        <f>F48</f>
        <v>14</v>
      </c>
    </row>
    <row r="48" spans="2:6" ht="63.75" x14ac:dyDescent="0.2">
      <c r="B48" s="392" t="s">
        <v>265</v>
      </c>
      <c r="C48" s="393" t="s">
        <v>266</v>
      </c>
      <c r="D48" s="394">
        <v>14</v>
      </c>
      <c r="E48" s="394">
        <v>14</v>
      </c>
      <c r="F48" s="395">
        <v>14</v>
      </c>
    </row>
    <row r="49" spans="2:6" ht="25.5" x14ac:dyDescent="0.2">
      <c r="B49" s="392" t="s">
        <v>267</v>
      </c>
      <c r="C49" s="393" t="s">
        <v>268</v>
      </c>
      <c r="D49" s="394">
        <f t="shared" ref="D49:F50" si="2">D50</f>
        <v>0</v>
      </c>
      <c r="E49" s="394">
        <f t="shared" si="2"/>
        <v>0</v>
      </c>
      <c r="F49" s="395">
        <f t="shared" si="2"/>
        <v>0</v>
      </c>
    </row>
    <row r="50" spans="2:6" ht="38.25" x14ac:dyDescent="0.2">
      <c r="B50" s="392" t="s">
        <v>269</v>
      </c>
      <c r="C50" s="393" t="s">
        <v>270</v>
      </c>
      <c r="D50" s="394">
        <f t="shared" si="2"/>
        <v>0</v>
      </c>
      <c r="E50" s="394">
        <f t="shared" si="2"/>
        <v>0</v>
      </c>
      <c r="F50" s="395">
        <f t="shared" si="2"/>
        <v>0</v>
      </c>
    </row>
    <row r="51" spans="2:6" ht="51" x14ac:dyDescent="0.2">
      <c r="B51" s="392" t="s">
        <v>271</v>
      </c>
      <c r="C51" s="393" t="s">
        <v>272</v>
      </c>
      <c r="D51" s="394"/>
      <c r="E51" s="394"/>
      <c r="F51" s="395"/>
    </row>
    <row r="52" spans="2:6" s="387" customFormat="1" ht="25.5" x14ac:dyDescent="0.2">
      <c r="B52" s="388" t="s">
        <v>273</v>
      </c>
      <c r="C52" s="389" t="s">
        <v>274</v>
      </c>
      <c r="D52" s="390">
        <f>D53</f>
        <v>0</v>
      </c>
      <c r="E52" s="390">
        <f>E53</f>
        <v>0</v>
      </c>
      <c r="F52" s="391">
        <f>F53</f>
        <v>0</v>
      </c>
    </row>
    <row r="53" spans="2:6" x14ac:dyDescent="0.2">
      <c r="B53" s="392" t="s">
        <v>275</v>
      </c>
      <c r="C53" s="393" t="s">
        <v>276</v>
      </c>
      <c r="D53" s="394">
        <f>D56+D54</f>
        <v>0</v>
      </c>
      <c r="E53" s="394">
        <f>E56+E54</f>
        <v>0</v>
      </c>
      <c r="F53" s="395">
        <f>F56+F54</f>
        <v>0</v>
      </c>
    </row>
    <row r="54" spans="2:6" ht="25.5" x14ac:dyDescent="0.2">
      <c r="B54" s="392" t="s">
        <v>277</v>
      </c>
      <c r="C54" s="393" t="s">
        <v>278</v>
      </c>
      <c r="D54" s="394">
        <f>D55</f>
        <v>0</v>
      </c>
      <c r="E54" s="394">
        <f>E55</f>
        <v>0</v>
      </c>
      <c r="F54" s="395">
        <f>F55</f>
        <v>0</v>
      </c>
    </row>
    <row r="55" spans="2:6" ht="38.25" x14ac:dyDescent="0.2">
      <c r="B55" s="392" t="s">
        <v>279</v>
      </c>
      <c r="C55" s="393" t="s">
        <v>280</v>
      </c>
      <c r="D55" s="394"/>
      <c r="E55" s="394"/>
      <c r="F55" s="395"/>
    </row>
    <row r="56" spans="2:6" x14ac:dyDescent="0.2">
      <c r="B56" s="392" t="s">
        <v>281</v>
      </c>
      <c r="C56" s="393" t="s">
        <v>282</v>
      </c>
      <c r="D56" s="394">
        <f>D57</f>
        <v>0</v>
      </c>
      <c r="E56" s="394">
        <f>E57</f>
        <v>0</v>
      </c>
      <c r="F56" s="395">
        <f>F57</f>
        <v>0</v>
      </c>
    </row>
    <row r="57" spans="2:6" ht="25.5" x14ac:dyDescent="0.2">
      <c r="B57" s="392" t="s">
        <v>283</v>
      </c>
      <c r="C57" s="393" t="s">
        <v>284</v>
      </c>
      <c r="D57" s="394"/>
      <c r="E57" s="394"/>
      <c r="F57" s="395"/>
    </row>
    <row r="58" spans="2:6" s="387" customFormat="1" ht="25.5" x14ac:dyDescent="0.2">
      <c r="B58" s="388" t="s">
        <v>285</v>
      </c>
      <c r="C58" s="389" t="s">
        <v>286</v>
      </c>
      <c r="D58" s="390">
        <f>D59+D62</f>
        <v>0</v>
      </c>
      <c r="E58" s="390">
        <f>E59+E62</f>
        <v>0</v>
      </c>
      <c r="F58" s="391">
        <f>F59+F62</f>
        <v>0</v>
      </c>
    </row>
    <row r="59" spans="2:6" ht="76.5" x14ac:dyDescent="0.2">
      <c r="B59" s="392" t="s">
        <v>287</v>
      </c>
      <c r="C59" s="393" t="s">
        <v>288</v>
      </c>
      <c r="D59" s="394">
        <f t="shared" ref="D59:F60" si="3">D60</f>
        <v>0</v>
      </c>
      <c r="E59" s="394">
        <f t="shared" si="3"/>
        <v>0</v>
      </c>
      <c r="F59" s="395">
        <f t="shared" si="3"/>
        <v>0</v>
      </c>
    </row>
    <row r="60" spans="2:6" ht="89.25" x14ac:dyDescent="0.2">
      <c r="B60" s="392" t="s">
        <v>289</v>
      </c>
      <c r="C60" s="393" t="s">
        <v>290</v>
      </c>
      <c r="D60" s="394">
        <f t="shared" si="3"/>
        <v>0</v>
      </c>
      <c r="E60" s="394">
        <f t="shared" si="3"/>
        <v>0</v>
      </c>
      <c r="F60" s="395">
        <f t="shared" si="3"/>
        <v>0</v>
      </c>
    </row>
    <row r="61" spans="2:6" ht="76.5" x14ac:dyDescent="0.2">
      <c r="B61" s="392" t="s">
        <v>291</v>
      </c>
      <c r="C61" s="393" t="s">
        <v>292</v>
      </c>
      <c r="D61" s="394"/>
      <c r="E61" s="394"/>
      <c r="F61" s="395"/>
    </row>
    <row r="62" spans="2:6" ht="25.5" x14ac:dyDescent="0.2">
      <c r="B62" s="392" t="s">
        <v>293</v>
      </c>
      <c r="C62" s="393" t="s">
        <v>294</v>
      </c>
      <c r="D62" s="394">
        <f t="shared" ref="D62:F63" si="4">D63</f>
        <v>0</v>
      </c>
      <c r="E62" s="394">
        <f t="shared" si="4"/>
        <v>0</v>
      </c>
      <c r="F62" s="395">
        <f t="shared" si="4"/>
        <v>0</v>
      </c>
    </row>
    <row r="63" spans="2:6" ht="51" x14ac:dyDescent="0.2">
      <c r="B63" s="392" t="s">
        <v>295</v>
      </c>
      <c r="C63" s="393" t="s">
        <v>296</v>
      </c>
      <c r="D63" s="394">
        <f t="shared" si="4"/>
        <v>0</v>
      </c>
      <c r="E63" s="394">
        <f t="shared" si="4"/>
        <v>0</v>
      </c>
      <c r="F63" s="395">
        <f t="shared" si="4"/>
        <v>0</v>
      </c>
    </row>
    <row r="64" spans="2:6" ht="51" x14ac:dyDescent="0.2">
      <c r="B64" s="392" t="s">
        <v>297</v>
      </c>
      <c r="C64" s="393" t="s">
        <v>298</v>
      </c>
      <c r="D64" s="394"/>
      <c r="E64" s="394"/>
      <c r="F64" s="395"/>
    </row>
    <row r="65" spans="2:6" x14ac:dyDescent="0.2">
      <c r="B65" s="396" t="s">
        <v>299</v>
      </c>
      <c r="C65" s="397" t="s">
        <v>300</v>
      </c>
      <c r="D65" s="394">
        <f t="shared" ref="D65:F66" si="5">D66</f>
        <v>0</v>
      </c>
      <c r="E65" s="394">
        <f t="shared" si="5"/>
        <v>0</v>
      </c>
      <c r="F65" s="395">
        <f t="shared" si="5"/>
        <v>0</v>
      </c>
    </row>
    <row r="66" spans="2:6" ht="38.25" x14ac:dyDescent="0.2">
      <c r="B66" s="398" t="s">
        <v>301</v>
      </c>
      <c r="C66" s="399" t="s">
        <v>302</v>
      </c>
      <c r="D66" s="394">
        <f t="shared" si="5"/>
        <v>0</v>
      </c>
      <c r="E66" s="394">
        <f t="shared" si="5"/>
        <v>0</v>
      </c>
      <c r="F66" s="395">
        <f t="shared" si="5"/>
        <v>0</v>
      </c>
    </row>
    <row r="67" spans="2:6" ht="38.25" x14ac:dyDescent="0.2">
      <c r="B67" s="400" t="s">
        <v>303</v>
      </c>
      <c r="C67" s="401" t="s">
        <v>304</v>
      </c>
      <c r="D67" s="394"/>
      <c r="E67" s="394"/>
      <c r="F67" s="395"/>
    </row>
    <row r="68" spans="2:6" s="387" customFormat="1" x14ac:dyDescent="0.2">
      <c r="B68" s="388" t="s">
        <v>305</v>
      </c>
      <c r="C68" s="389" t="s">
        <v>306</v>
      </c>
      <c r="D68" s="390">
        <f t="shared" ref="D68:F69" si="6">D69</f>
        <v>0</v>
      </c>
      <c r="E68" s="390">
        <f t="shared" si="6"/>
        <v>0</v>
      </c>
      <c r="F68" s="391">
        <f t="shared" si="6"/>
        <v>0</v>
      </c>
    </row>
    <row r="69" spans="2:6" ht="25.5" x14ac:dyDescent="0.2">
      <c r="B69" s="392" t="s">
        <v>307</v>
      </c>
      <c r="C69" s="393" t="s">
        <v>308</v>
      </c>
      <c r="D69" s="394">
        <f t="shared" si="6"/>
        <v>0</v>
      </c>
      <c r="E69" s="394">
        <f t="shared" si="6"/>
        <v>0</v>
      </c>
      <c r="F69" s="395">
        <f t="shared" si="6"/>
        <v>0</v>
      </c>
    </row>
    <row r="70" spans="2:6" ht="38.25" x14ac:dyDescent="0.2">
      <c r="B70" s="392" t="s">
        <v>309</v>
      </c>
      <c r="C70" s="393" t="s">
        <v>310</v>
      </c>
      <c r="D70" s="394"/>
      <c r="E70" s="394"/>
      <c r="F70" s="395"/>
    </row>
    <row r="71" spans="2:6" s="387" customFormat="1" x14ac:dyDescent="0.2">
      <c r="B71" s="388" t="s">
        <v>311</v>
      </c>
      <c r="C71" s="389" t="s">
        <v>312</v>
      </c>
      <c r="D71" s="390">
        <f>D72+D74</f>
        <v>0</v>
      </c>
      <c r="E71" s="390">
        <f>E72+E74</f>
        <v>0</v>
      </c>
      <c r="F71" s="391">
        <f>F72+F74</f>
        <v>0</v>
      </c>
    </row>
    <row r="72" spans="2:6" x14ac:dyDescent="0.2">
      <c r="B72" s="392" t="s">
        <v>313</v>
      </c>
      <c r="C72" s="393" t="s">
        <v>314</v>
      </c>
      <c r="D72" s="394">
        <f>D73</f>
        <v>0</v>
      </c>
      <c r="E72" s="394">
        <f>E73</f>
        <v>0</v>
      </c>
      <c r="F72" s="395">
        <f>F73</f>
        <v>0</v>
      </c>
    </row>
    <row r="73" spans="2:6" ht="25.5" x14ac:dyDescent="0.2">
      <c r="B73" s="392" t="s">
        <v>315</v>
      </c>
      <c r="C73" s="393" t="s">
        <v>316</v>
      </c>
      <c r="D73" s="394"/>
      <c r="E73" s="394"/>
      <c r="F73" s="395"/>
    </row>
    <row r="74" spans="2:6" x14ac:dyDescent="0.2">
      <c r="B74" s="392" t="s">
        <v>317</v>
      </c>
      <c r="C74" s="393" t="s">
        <v>318</v>
      </c>
      <c r="D74" s="394">
        <f>D75</f>
        <v>0</v>
      </c>
      <c r="E74" s="394">
        <f>E75</f>
        <v>0</v>
      </c>
      <c r="F74" s="395">
        <f>F75</f>
        <v>0</v>
      </c>
    </row>
    <row r="75" spans="2:6" ht="25.5" x14ac:dyDescent="0.2">
      <c r="B75" s="392" t="s">
        <v>319</v>
      </c>
      <c r="C75" s="393" t="s">
        <v>320</v>
      </c>
      <c r="D75" s="394"/>
      <c r="E75" s="394"/>
      <c r="F75" s="395"/>
    </row>
    <row r="76" spans="2:6" s="387" customFormat="1" x14ac:dyDescent="0.2">
      <c r="B76" s="402" t="s">
        <v>321</v>
      </c>
      <c r="C76" s="403" t="s">
        <v>322</v>
      </c>
      <c r="D76" s="404">
        <f>D77+D111</f>
        <v>12131</v>
      </c>
      <c r="E76" s="404">
        <f>E77+E111</f>
        <v>9950</v>
      </c>
      <c r="F76" s="404">
        <f>F77+F111</f>
        <v>8818.7000000000007</v>
      </c>
    </row>
    <row r="77" spans="2:6" s="387" customFormat="1" ht="38.25" x14ac:dyDescent="0.2">
      <c r="B77" s="388" t="s">
        <v>323</v>
      </c>
      <c r="C77" s="389" t="s">
        <v>324</v>
      </c>
      <c r="D77" s="390">
        <f>D78+D92+D97+D87</f>
        <v>12131</v>
      </c>
      <c r="E77" s="390">
        <f>E78+E92+E99+E87</f>
        <v>9950</v>
      </c>
      <c r="F77" s="390">
        <f>F78+F92+F99+F87</f>
        <v>8818.7000000000007</v>
      </c>
    </row>
    <row r="78" spans="2:6" ht="25.5" x14ac:dyDescent="0.2">
      <c r="B78" s="392" t="s">
        <v>414</v>
      </c>
      <c r="C78" s="405" t="s">
        <v>325</v>
      </c>
      <c r="D78" s="406">
        <f>D79+D83</f>
        <v>7243</v>
      </c>
      <c r="E78" s="406">
        <f>E79+E83</f>
        <v>7193</v>
      </c>
      <c r="F78" s="407">
        <f>F79+F83</f>
        <v>5700</v>
      </c>
    </row>
    <row r="79" spans="2:6" x14ac:dyDescent="0.2">
      <c r="B79" s="392" t="s">
        <v>450</v>
      </c>
      <c r="C79" s="393" t="s">
        <v>326</v>
      </c>
      <c r="D79" s="394">
        <f>D80</f>
        <v>6535</v>
      </c>
      <c r="E79" s="394">
        <f>E80</f>
        <v>7193</v>
      </c>
      <c r="F79" s="395">
        <f>F80</f>
        <v>5700</v>
      </c>
    </row>
    <row r="80" spans="2:6" ht="25.5" x14ac:dyDescent="0.2">
      <c r="B80" s="392" t="s">
        <v>451</v>
      </c>
      <c r="C80" s="393" t="s">
        <v>327</v>
      </c>
      <c r="D80" s="394">
        <f>D81+D82</f>
        <v>6535</v>
      </c>
      <c r="E80" s="394">
        <f>E81+E82</f>
        <v>7193</v>
      </c>
      <c r="F80" s="395">
        <f>F81+F82</f>
        <v>5700</v>
      </c>
    </row>
    <row r="81" spans="2:6" ht="25.5" x14ac:dyDescent="0.2">
      <c r="B81" s="408" t="s">
        <v>452</v>
      </c>
      <c r="C81" s="409" t="s">
        <v>328</v>
      </c>
      <c r="D81" s="394">
        <v>6452</v>
      </c>
      <c r="E81" s="394">
        <v>7081</v>
      </c>
      <c r="F81" s="395">
        <v>5586</v>
      </c>
    </row>
    <row r="82" spans="2:6" ht="25.5" x14ac:dyDescent="0.2">
      <c r="B82" s="408" t="s">
        <v>453</v>
      </c>
      <c r="C82" s="409" t="s">
        <v>329</v>
      </c>
      <c r="D82" s="394">
        <v>83</v>
      </c>
      <c r="E82" s="394">
        <v>112</v>
      </c>
      <c r="F82" s="395">
        <v>114</v>
      </c>
    </row>
    <row r="83" spans="2:6" ht="25.5" x14ac:dyDescent="0.2">
      <c r="B83" s="392" t="s">
        <v>415</v>
      </c>
      <c r="C83" s="393" t="s">
        <v>330</v>
      </c>
      <c r="D83" s="394">
        <f>D84+D86+D85</f>
        <v>708</v>
      </c>
      <c r="E83" s="394">
        <f>E85</f>
        <v>0</v>
      </c>
      <c r="F83" s="395">
        <f>F85</f>
        <v>0</v>
      </c>
    </row>
    <row r="84" spans="2:6" ht="38.25" x14ac:dyDescent="0.2">
      <c r="B84" s="392" t="s">
        <v>407</v>
      </c>
      <c r="C84" s="410" t="s">
        <v>398</v>
      </c>
      <c r="D84" s="394">
        <v>113</v>
      </c>
      <c r="E84" s="394"/>
      <c r="F84" s="395"/>
    </row>
    <row r="85" spans="2:6" ht="38.25" x14ac:dyDescent="0.2">
      <c r="B85" s="392" t="s">
        <v>331</v>
      </c>
      <c r="C85" s="410" t="s">
        <v>332</v>
      </c>
      <c r="D85" s="394">
        <v>200</v>
      </c>
      <c r="E85" s="394"/>
      <c r="F85" s="395"/>
    </row>
    <row r="86" spans="2:6" ht="51" x14ac:dyDescent="0.2">
      <c r="B86" s="392" t="s">
        <v>444</v>
      </c>
      <c r="C86" s="410" t="s">
        <v>445</v>
      </c>
      <c r="D86" s="394">
        <v>395</v>
      </c>
      <c r="E86" s="394"/>
      <c r="F86" s="395"/>
    </row>
    <row r="87" spans="2:6" ht="25.5" x14ac:dyDescent="0.2">
      <c r="B87" s="392" t="s">
        <v>437</v>
      </c>
      <c r="C87" s="405" t="s">
        <v>439</v>
      </c>
      <c r="D87" s="394">
        <f>D88+D89+D90</f>
        <v>4273.8</v>
      </c>
      <c r="E87" s="394">
        <f>E90+E88</f>
        <v>2463</v>
      </c>
      <c r="F87" s="395">
        <f>F90+F88</f>
        <v>2815.1</v>
      </c>
    </row>
    <row r="88" spans="2:6" ht="51" x14ac:dyDescent="0.2">
      <c r="B88" s="392" t="s">
        <v>495</v>
      </c>
      <c r="C88" s="405" t="s">
        <v>537</v>
      </c>
      <c r="D88" s="394"/>
      <c r="E88" s="394">
        <v>2463</v>
      </c>
      <c r="F88" s="395">
        <v>2463</v>
      </c>
    </row>
    <row r="89" spans="2:6" ht="51" x14ac:dyDescent="0.2">
      <c r="B89" s="392" t="s">
        <v>538</v>
      </c>
      <c r="C89" s="405" t="s">
        <v>539</v>
      </c>
      <c r="D89" s="394">
        <v>4273.8</v>
      </c>
      <c r="E89" s="394"/>
      <c r="F89" s="395"/>
    </row>
    <row r="90" spans="2:6" x14ac:dyDescent="0.2">
      <c r="B90" s="392" t="s">
        <v>525</v>
      </c>
      <c r="C90" s="410" t="s">
        <v>506</v>
      </c>
      <c r="D90" s="394">
        <f>D91</f>
        <v>0</v>
      </c>
      <c r="E90" s="394">
        <f>E91</f>
        <v>0</v>
      </c>
      <c r="F90" s="395">
        <f>F91</f>
        <v>352.1</v>
      </c>
    </row>
    <row r="91" spans="2:6" ht="102" x14ac:dyDescent="0.2">
      <c r="B91" s="392" t="s">
        <v>410</v>
      </c>
      <c r="C91" s="410" t="s">
        <v>526</v>
      </c>
      <c r="D91" s="394"/>
      <c r="E91" s="394"/>
      <c r="F91" s="395">
        <v>352.1</v>
      </c>
    </row>
    <row r="92" spans="2:6" ht="25.5" x14ac:dyDescent="0.2">
      <c r="B92" s="411" t="s">
        <v>416</v>
      </c>
      <c r="C92" s="405" t="s">
        <v>333</v>
      </c>
      <c r="D92" s="394">
        <f>D93+D95</f>
        <v>285.2</v>
      </c>
      <c r="E92" s="394">
        <f>E93+E95</f>
        <v>294</v>
      </c>
      <c r="F92" s="395">
        <f>F93+F95</f>
        <v>303.60000000000002</v>
      </c>
    </row>
    <row r="93" spans="2:6" ht="25.5" x14ac:dyDescent="0.2">
      <c r="B93" s="392" t="s">
        <v>417</v>
      </c>
      <c r="C93" s="393" t="s">
        <v>334</v>
      </c>
      <c r="D93" s="394">
        <f>D94</f>
        <v>23.5</v>
      </c>
      <c r="E93" s="394">
        <f>E94</f>
        <v>23.5</v>
      </c>
      <c r="F93" s="395">
        <f>F94</f>
        <v>23.5</v>
      </c>
    </row>
    <row r="94" spans="2:6" ht="38.25" x14ac:dyDescent="0.2">
      <c r="B94" s="392" t="s">
        <v>411</v>
      </c>
      <c r="C94" s="393" t="s">
        <v>335</v>
      </c>
      <c r="D94" s="394">
        <v>23.5</v>
      </c>
      <c r="E94" s="394">
        <v>23.5</v>
      </c>
      <c r="F94" s="395">
        <v>23.5</v>
      </c>
    </row>
    <row r="95" spans="2:6" ht="38.25" x14ac:dyDescent="0.2">
      <c r="B95" s="392" t="s">
        <v>418</v>
      </c>
      <c r="C95" s="393" t="s">
        <v>336</v>
      </c>
      <c r="D95" s="394">
        <f>D96</f>
        <v>261.7</v>
      </c>
      <c r="E95" s="394">
        <f>E96</f>
        <v>270.5</v>
      </c>
      <c r="F95" s="395">
        <f>F96</f>
        <v>280.10000000000002</v>
      </c>
    </row>
    <row r="96" spans="2:6" ht="38.25" x14ac:dyDescent="0.2">
      <c r="B96" s="392" t="s">
        <v>409</v>
      </c>
      <c r="C96" s="393" t="s">
        <v>337</v>
      </c>
      <c r="D96" s="394">
        <v>261.7</v>
      </c>
      <c r="E96" s="394">
        <v>270.5</v>
      </c>
      <c r="F96" s="395">
        <v>280.10000000000002</v>
      </c>
    </row>
    <row r="97" spans="2:6" x14ac:dyDescent="0.2">
      <c r="B97" s="388" t="s">
        <v>396</v>
      </c>
      <c r="C97" s="389" t="s">
        <v>397</v>
      </c>
      <c r="D97" s="390">
        <f>D98</f>
        <v>329</v>
      </c>
      <c r="E97" s="390">
        <f>E98</f>
        <v>0</v>
      </c>
      <c r="F97" s="391">
        <f>F98</f>
        <v>0</v>
      </c>
    </row>
    <row r="98" spans="2:6" ht="65.25" customHeight="1" x14ac:dyDescent="0.2">
      <c r="B98" s="392" t="s">
        <v>446</v>
      </c>
      <c r="C98" s="393" t="s">
        <v>447</v>
      </c>
      <c r="D98" s="394">
        <v>329</v>
      </c>
      <c r="E98" s="394"/>
      <c r="F98" s="395"/>
    </row>
    <row r="99" spans="2:6" hidden="1" x14ac:dyDescent="0.2">
      <c r="B99" s="411" t="s">
        <v>338</v>
      </c>
      <c r="C99" s="405" t="s">
        <v>339</v>
      </c>
      <c r="D99" s="406">
        <f>D100+D102</f>
        <v>0</v>
      </c>
      <c r="E99" s="406">
        <f>E100+E102</f>
        <v>0</v>
      </c>
      <c r="F99" s="406">
        <f>F100+F102</f>
        <v>0</v>
      </c>
    </row>
    <row r="100" spans="2:6" ht="51" hidden="1" x14ac:dyDescent="0.2">
      <c r="B100" s="392" t="s">
        <v>340</v>
      </c>
      <c r="C100" s="393" t="s">
        <v>341</v>
      </c>
      <c r="D100" s="394">
        <f>D101</f>
        <v>0</v>
      </c>
      <c r="E100" s="394">
        <f>E101</f>
        <v>0</v>
      </c>
      <c r="F100" s="395">
        <f>F101</f>
        <v>0</v>
      </c>
    </row>
    <row r="101" spans="2:6" ht="51" hidden="1" x14ac:dyDescent="0.2">
      <c r="B101" s="392" t="s">
        <v>342</v>
      </c>
      <c r="C101" s="393" t="s">
        <v>343</v>
      </c>
      <c r="D101" s="394"/>
      <c r="E101" s="394"/>
      <c r="F101" s="395"/>
    </row>
    <row r="102" spans="2:6" ht="25.5" hidden="1" x14ac:dyDescent="0.2">
      <c r="B102" s="392" t="s">
        <v>344</v>
      </c>
      <c r="C102" s="393" t="s">
        <v>345</v>
      </c>
      <c r="D102" s="394">
        <f>SUM(D103:D110)</f>
        <v>0</v>
      </c>
      <c r="E102" s="394">
        <f>SUM(E103:E110)</f>
        <v>0</v>
      </c>
      <c r="F102" s="394">
        <f>SUM(F103:F110)</f>
        <v>0</v>
      </c>
    </row>
    <row r="103" spans="2:6" ht="38.25" hidden="1" x14ac:dyDescent="0.2">
      <c r="B103" s="392" t="s">
        <v>346</v>
      </c>
      <c r="C103" s="393" t="s">
        <v>347</v>
      </c>
      <c r="D103" s="394"/>
      <c r="E103" s="394"/>
      <c r="F103" s="395"/>
    </row>
    <row r="104" spans="2:6" ht="63.75" hidden="1" x14ac:dyDescent="0.2">
      <c r="B104" s="392" t="s">
        <v>348</v>
      </c>
      <c r="C104" s="393" t="s">
        <v>349</v>
      </c>
      <c r="D104" s="394"/>
      <c r="E104" s="394"/>
      <c r="F104" s="395"/>
    </row>
    <row r="105" spans="2:6" ht="38.25" hidden="1" x14ac:dyDescent="0.2">
      <c r="B105" s="392" t="s">
        <v>350</v>
      </c>
      <c r="C105" s="393" t="s">
        <v>351</v>
      </c>
      <c r="D105" s="394"/>
      <c r="E105" s="394"/>
      <c r="F105" s="395"/>
    </row>
    <row r="106" spans="2:6" ht="51" hidden="1" x14ac:dyDescent="0.2">
      <c r="B106" s="392" t="s">
        <v>352</v>
      </c>
      <c r="C106" s="393" t="s">
        <v>353</v>
      </c>
      <c r="D106" s="394"/>
      <c r="E106" s="394"/>
      <c r="F106" s="395"/>
    </row>
    <row r="107" spans="2:6" ht="51" hidden="1" x14ac:dyDescent="0.2">
      <c r="B107" s="392" t="s">
        <v>354</v>
      </c>
      <c r="C107" s="393" t="s">
        <v>355</v>
      </c>
      <c r="D107" s="394"/>
      <c r="E107" s="394"/>
      <c r="F107" s="395"/>
    </row>
    <row r="108" spans="2:6" ht="76.5" hidden="1" x14ac:dyDescent="0.2">
      <c r="B108" s="392" t="s">
        <v>356</v>
      </c>
      <c r="C108" s="393" t="s">
        <v>357</v>
      </c>
      <c r="D108" s="394"/>
      <c r="E108" s="394"/>
      <c r="F108" s="395"/>
    </row>
    <row r="109" spans="2:6" ht="51" hidden="1" x14ac:dyDescent="0.2">
      <c r="B109" s="392" t="s">
        <v>358</v>
      </c>
      <c r="C109" s="393" t="s">
        <v>359</v>
      </c>
      <c r="D109" s="394"/>
      <c r="E109" s="394"/>
      <c r="F109" s="395"/>
    </row>
    <row r="110" spans="2:6" ht="51" hidden="1" x14ac:dyDescent="0.2">
      <c r="B110" s="392" t="s">
        <v>360</v>
      </c>
      <c r="C110" s="393" t="s">
        <v>361</v>
      </c>
      <c r="D110" s="394"/>
      <c r="E110" s="394"/>
      <c r="F110" s="395"/>
    </row>
    <row r="111" spans="2:6" s="387" customFormat="1" x14ac:dyDescent="0.2">
      <c r="B111" s="388" t="s">
        <v>362</v>
      </c>
      <c r="C111" s="389" t="s">
        <v>363</v>
      </c>
      <c r="D111" s="390">
        <f>D112</f>
        <v>0</v>
      </c>
      <c r="E111" s="390">
        <f>E112</f>
        <v>0</v>
      </c>
      <c r="F111" s="391">
        <f>F112</f>
        <v>0</v>
      </c>
    </row>
    <row r="112" spans="2:6" ht="25.5" x14ac:dyDescent="0.2">
      <c r="B112" s="411" t="s">
        <v>419</v>
      </c>
      <c r="C112" s="405" t="s">
        <v>364</v>
      </c>
      <c r="D112" s="394">
        <f>D113+D114</f>
        <v>0</v>
      </c>
      <c r="E112" s="394">
        <f>E113+E114</f>
        <v>0</v>
      </c>
      <c r="F112" s="395">
        <f>F113+F114</f>
        <v>0</v>
      </c>
    </row>
    <row r="113" spans="2:6" ht="63.75" x14ac:dyDescent="0.2">
      <c r="B113" s="392" t="s">
        <v>420</v>
      </c>
      <c r="C113" s="393" t="s">
        <v>365</v>
      </c>
      <c r="D113" s="394"/>
      <c r="E113" s="394"/>
      <c r="F113" s="395"/>
    </row>
    <row r="114" spans="2:6" ht="25.5" x14ac:dyDescent="0.2">
      <c r="B114" s="392" t="s">
        <v>413</v>
      </c>
      <c r="C114" s="393" t="s">
        <v>364</v>
      </c>
      <c r="D114" s="394"/>
      <c r="E114" s="394"/>
      <c r="F114" s="395"/>
    </row>
    <row r="115" spans="2:6" ht="13.5" thickBot="1" x14ac:dyDescent="0.25">
      <c r="B115" s="412"/>
      <c r="C115" s="413" t="s">
        <v>366</v>
      </c>
      <c r="D115" s="414">
        <f>D76+D12</f>
        <v>26813.599999999999</v>
      </c>
      <c r="E115" s="414">
        <f>E76+E12</f>
        <v>25306</v>
      </c>
      <c r="F115" s="415">
        <f>F76+F12</f>
        <v>26857.7</v>
      </c>
    </row>
  </sheetData>
  <mergeCells count="5">
    <mergeCell ref="E4:F4"/>
    <mergeCell ref="B7:F7"/>
    <mergeCell ref="B8:F8"/>
    <mergeCell ref="B9:F9"/>
    <mergeCell ref="E5:F5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topLeftCell="A22" workbookViewId="0">
      <selection activeCell="N8" sqref="N8:AA11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554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552</v>
      </c>
      <c r="Z6" s="75"/>
      <c r="AA6" s="2"/>
      <c r="AB6" s="3"/>
      <c r="AC6" s="2"/>
    </row>
    <row r="7" spans="1:29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"/>
      <c r="AC7" s="2"/>
    </row>
    <row r="8" spans="1:29" ht="12.75" customHeight="1" x14ac:dyDescent="0.25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03" t="s">
        <v>470</v>
      </c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3"/>
      <c r="AC9" s="2"/>
    </row>
    <row r="10" spans="1:29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3"/>
      <c r="AC10" s="2"/>
    </row>
    <row r="11" spans="1:29" ht="24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28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854"/>
      <c r="AB11" s="3"/>
      <c r="AC11" s="2"/>
    </row>
    <row r="12" spans="1:29" ht="12.75" customHeight="1" thickBot="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8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0"/>
      <c r="AA12" s="131" t="s">
        <v>465</v>
      </c>
      <c r="AB12" s="3"/>
      <c r="AC12" s="2"/>
    </row>
    <row r="13" spans="1:29" ht="42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/>
      <c r="M13" s="64"/>
      <c r="N13" s="132" t="s">
        <v>179</v>
      </c>
      <c r="O13" s="133" t="s">
        <v>178</v>
      </c>
      <c r="P13" s="134" t="s">
        <v>177</v>
      </c>
      <c r="Q13" s="134" t="s">
        <v>176</v>
      </c>
      <c r="R13" s="135" t="s">
        <v>175</v>
      </c>
      <c r="S13" s="904" t="s">
        <v>174</v>
      </c>
      <c r="T13" s="904"/>
      <c r="U13" s="904"/>
      <c r="V13" s="904"/>
      <c r="W13" s="133" t="s">
        <v>173</v>
      </c>
      <c r="X13" s="134" t="s">
        <v>172</v>
      </c>
      <c r="Y13" s="134">
        <v>2022</v>
      </c>
      <c r="Z13" s="132">
        <v>2023</v>
      </c>
      <c r="AA13" s="136">
        <v>2024</v>
      </c>
      <c r="AB13" s="58"/>
      <c r="AC13" s="3"/>
    </row>
    <row r="14" spans="1:29" ht="12" customHeight="1" thickBot="1" x14ac:dyDescent="0.25">
      <c r="A14" s="49"/>
      <c r="B14" s="54"/>
      <c r="C14" s="137"/>
      <c r="D14" s="55"/>
      <c r="E14" s="54"/>
      <c r="F14" s="54"/>
      <c r="G14" s="54"/>
      <c r="H14" s="54"/>
      <c r="I14" s="54"/>
      <c r="J14" s="54"/>
      <c r="K14" s="54"/>
      <c r="L14" s="54"/>
      <c r="M14" s="53"/>
      <c r="N14" s="138">
        <v>1</v>
      </c>
      <c r="O14" s="139">
        <v>2</v>
      </c>
      <c r="P14" s="138">
        <v>2</v>
      </c>
      <c r="Q14" s="138">
        <v>3</v>
      </c>
      <c r="R14" s="140">
        <v>5</v>
      </c>
      <c r="S14" s="905">
        <v>5</v>
      </c>
      <c r="T14" s="905"/>
      <c r="U14" s="905"/>
      <c r="V14" s="905"/>
      <c r="W14" s="141">
        <v>6</v>
      </c>
      <c r="X14" s="139">
        <v>7</v>
      </c>
      <c r="Y14" s="138">
        <v>4</v>
      </c>
      <c r="Z14" s="138">
        <v>5</v>
      </c>
      <c r="AA14" s="138">
        <v>6</v>
      </c>
      <c r="AB14" s="49"/>
      <c r="AC14" s="3"/>
    </row>
    <row r="15" spans="1:29" ht="15" customHeight="1" x14ac:dyDescent="0.2">
      <c r="A15" s="21"/>
      <c r="B15" s="142"/>
      <c r="C15" s="143"/>
      <c r="D15" s="906" t="s">
        <v>171</v>
      </c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7"/>
      <c r="P15" s="144">
        <v>1</v>
      </c>
      <c r="Q15" s="145" t="s">
        <v>5</v>
      </c>
      <c r="R15" s="146" t="s">
        <v>186</v>
      </c>
      <c r="S15" s="147" t="s">
        <v>5</v>
      </c>
      <c r="T15" s="148" t="s">
        <v>6</v>
      </c>
      <c r="U15" s="147" t="s">
        <v>5</v>
      </c>
      <c r="V15" s="149" t="s">
        <v>4</v>
      </c>
      <c r="W15" s="908"/>
      <c r="X15" s="909"/>
      <c r="Y15" s="325">
        <f>Y16+Y17+Y20+Y18+Y19</f>
        <v>13071.2</v>
      </c>
      <c r="Z15" s="325">
        <f>Z16+Z17+Z20</f>
        <v>12648.3</v>
      </c>
      <c r="AA15" s="325">
        <f>AA16+AA17+AA20</f>
        <v>12621.1</v>
      </c>
      <c r="AB15" s="150"/>
      <c r="AC15" s="151"/>
    </row>
    <row r="16" spans="1:29" ht="49.5" customHeight="1" x14ac:dyDescent="0.2">
      <c r="A16" s="21"/>
      <c r="B16" s="152"/>
      <c r="C16" s="153"/>
      <c r="D16" s="154"/>
      <c r="E16" s="899" t="s">
        <v>170</v>
      </c>
      <c r="F16" s="899"/>
      <c r="G16" s="899"/>
      <c r="H16" s="899"/>
      <c r="I16" s="899"/>
      <c r="J16" s="899"/>
      <c r="K16" s="899"/>
      <c r="L16" s="899"/>
      <c r="M16" s="899"/>
      <c r="N16" s="899"/>
      <c r="O16" s="900"/>
      <c r="P16" s="14">
        <v>1</v>
      </c>
      <c r="Q16" s="13">
        <v>2</v>
      </c>
      <c r="R16" s="155" t="s">
        <v>186</v>
      </c>
      <c r="S16" s="13" t="s">
        <v>5</v>
      </c>
      <c r="T16" s="156" t="s">
        <v>6</v>
      </c>
      <c r="U16" s="13" t="s">
        <v>5</v>
      </c>
      <c r="V16" s="157" t="s">
        <v>4</v>
      </c>
      <c r="W16" s="901"/>
      <c r="X16" s="902"/>
      <c r="Y16" s="285">
        <v>1282.7</v>
      </c>
      <c r="Z16" s="285">
        <v>1320.7</v>
      </c>
      <c r="AA16" s="285">
        <v>1320.7</v>
      </c>
      <c r="AB16" s="159"/>
      <c r="AC16" s="151"/>
    </row>
    <row r="17" spans="1:29" ht="65.25" customHeight="1" x14ac:dyDescent="0.2">
      <c r="A17" s="21"/>
      <c r="B17" s="152"/>
      <c r="C17" s="153"/>
      <c r="D17" s="154"/>
      <c r="E17" s="899" t="s">
        <v>166</v>
      </c>
      <c r="F17" s="899"/>
      <c r="G17" s="899"/>
      <c r="H17" s="899"/>
      <c r="I17" s="899"/>
      <c r="J17" s="899"/>
      <c r="K17" s="899"/>
      <c r="L17" s="899"/>
      <c r="M17" s="899"/>
      <c r="N17" s="899"/>
      <c r="O17" s="900"/>
      <c r="P17" s="14">
        <v>1</v>
      </c>
      <c r="Q17" s="13">
        <v>4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901"/>
      <c r="X17" s="902"/>
      <c r="Y17" s="285">
        <v>3623.1</v>
      </c>
      <c r="Z17" s="285">
        <v>3656.4</v>
      </c>
      <c r="AA17" s="285">
        <v>3661.1</v>
      </c>
      <c r="AB17" s="159"/>
      <c r="AC17" s="151"/>
    </row>
    <row r="18" spans="1:29" ht="52.5" customHeight="1" x14ac:dyDescent="0.25">
      <c r="A18" s="21"/>
      <c r="B18" s="152"/>
      <c r="C18" s="153"/>
      <c r="D18" s="588"/>
      <c r="E18" s="590"/>
      <c r="F18" s="590"/>
      <c r="G18" s="590"/>
      <c r="H18" s="590"/>
      <c r="I18" s="590"/>
      <c r="J18" s="590"/>
      <c r="K18" s="590"/>
      <c r="L18" s="590"/>
      <c r="M18" s="590"/>
      <c r="N18" s="822" t="s">
        <v>405</v>
      </c>
      <c r="O18" s="591"/>
      <c r="P18" s="578">
        <v>1</v>
      </c>
      <c r="Q18" s="13">
        <v>6</v>
      </c>
      <c r="R18" s="155"/>
      <c r="S18" s="13"/>
      <c r="T18" s="156"/>
      <c r="U18" s="13"/>
      <c r="V18" s="157"/>
      <c r="W18" s="592"/>
      <c r="X18" s="593"/>
      <c r="Y18" s="285">
        <v>55.4</v>
      </c>
      <c r="Z18" s="285"/>
      <c r="AA18" s="285"/>
      <c r="AB18" s="159"/>
      <c r="AC18" s="151"/>
    </row>
    <row r="19" spans="1:29" ht="21" customHeight="1" x14ac:dyDescent="0.25">
      <c r="A19" s="21"/>
      <c r="B19" s="152"/>
      <c r="C19" s="153"/>
      <c r="D19" s="809"/>
      <c r="E19" s="805"/>
      <c r="F19" s="805"/>
      <c r="G19" s="805"/>
      <c r="H19" s="805"/>
      <c r="I19" s="805"/>
      <c r="J19" s="805"/>
      <c r="K19" s="805"/>
      <c r="L19" s="805"/>
      <c r="M19" s="805"/>
      <c r="N19" s="613" t="s">
        <v>546</v>
      </c>
      <c r="O19" s="806"/>
      <c r="P19" s="803">
        <v>1</v>
      </c>
      <c r="Q19" s="13">
        <v>7</v>
      </c>
      <c r="R19" s="155"/>
      <c r="S19" s="13"/>
      <c r="T19" s="156"/>
      <c r="U19" s="13"/>
      <c r="V19" s="157"/>
      <c r="W19" s="807"/>
      <c r="X19" s="808"/>
      <c r="Y19" s="285">
        <v>77.2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899" t="s">
        <v>160</v>
      </c>
      <c r="F20" s="899"/>
      <c r="G20" s="899"/>
      <c r="H20" s="899"/>
      <c r="I20" s="899"/>
      <c r="J20" s="899"/>
      <c r="K20" s="899"/>
      <c r="L20" s="899"/>
      <c r="M20" s="899"/>
      <c r="N20" s="899"/>
      <c r="O20" s="900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901"/>
      <c r="X20" s="902"/>
      <c r="Y20" s="285">
        <v>8032.8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891" t="s">
        <v>149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6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897"/>
      <c r="X21" s="898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899" t="s">
        <v>148</v>
      </c>
      <c r="F22" s="899"/>
      <c r="G22" s="899"/>
      <c r="H22" s="899"/>
      <c r="I22" s="899"/>
      <c r="J22" s="899"/>
      <c r="K22" s="899"/>
      <c r="L22" s="899"/>
      <c r="M22" s="899"/>
      <c r="N22" s="899"/>
      <c r="O22" s="900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901"/>
      <c r="X22" s="902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891" t="s">
        <v>137</v>
      </c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6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897"/>
      <c r="X23" s="898"/>
      <c r="Y23" s="326">
        <f>Y24+Y25+Y26+Y27</f>
        <v>318.89999999999998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899" t="s">
        <v>136</v>
      </c>
      <c r="F24" s="899"/>
      <c r="G24" s="899"/>
      <c r="H24" s="899"/>
      <c r="I24" s="899"/>
      <c r="J24" s="899"/>
      <c r="K24" s="899"/>
      <c r="L24" s="899"/>
      <c r="M24" s="899"/>
      <c r="N24" s="899"/>
      <c r="O24" s="900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901"/>
      <c r="X24" s="902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899" t="s">
        <v>461</v>
      </c>
      <c r="F25" s="899"/>
      <c r="G25" s="899"/>
      <c r="H25" s="899"/>
      <c r="I25" s="899"/>
      <c r="J25" s="899"/>
      <c r="K25" s="899"/>
      <c r="L25" s="899"/>
      <c r="M25" s="899"/>
      <c r="N25" s="899"/>
      <c r="O25" s="900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901"/>
      <c r="X25" s="902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899" t="s">
        <v>462</v>
      </c>
      <c r="F26" s="899"/>
      <c r="G26" s="899"/>
      <c r="H26" s="899"/>
      <c r="I26" s="899"/>
      <c r="J26" s="899"/>
      <c r="K26" s="899"/>
      <c r="L26" s="899"/>
      <c r="M26" s="899"/>
      <c r="N26" s="899"/>
      <c r="O26" s="900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901"/>
      <c r="X26" s="902"/>
      <c r="Y26" s="285">
        <v>295.39999999999998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37"/>
      <c r="E27" s="433"/>
      <c r="F27" s="433"/>
      <c r="G27" s="433"/>
      <c r="H27" s="433"/>
      <c r="I27" s="433"/>
      <c r="J27" s="433"/>
      <c r="K27" s="433"/>
      <c r="L27" s="433"/>
      <c r="M27" s="433"/>
      <c r="N27" s="433" t="s">
        <v>379</v>
      </c>
      <c r="O27" s="434"/>
      <c r="P27" s="448">
        <v>3</v>
      </c>
      <c r="Q27" s="13">
        <v>14</v>
      </c>
      <c r="R27" s="155"/>
      <c r="S27" s="13"/>
      <c r="T27" s="156"/>
      <c r="U27" s="13"/>
      <c r="V27" s="157"/>
      <c r="W27" s="435"/>
      <c r="X27" s="436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891" t="s">
        <v>112</v>
      </c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6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897"/>
      <c r="X28" s="898"/>
      <c r="Y28" s="326">
        <f>Y29+Y30</f>
        <v>3969.6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899" t="s">
        <v>111</v>
      </c>
      <c r="F29" s="899"/>
      <c r="G29" s="899"/>
      <c r="H29" s="899"/>
      <c r="I29" s="899"/>
      <c r="J29" s="899"/>
      <c r="K29" s="899"/>
      <c r="L29" s="899"/>
      <c r="M29" s="899"/>
      <c r="N29" s="899"/>
      <c r="O29" s="900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901"/>
      <c r="X29" s="902"/>
      <c r="Y29" s="285">
        <v>3543.2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899" t="s">
        <v>96</v>
      </c>
      <c r="F30" s="899"/>
      <c r="G30" s="899"/>
      <c r="H30" s="899"/>
      <c r="I30" s="899"/>
      <c r="J30" s="899"/>
      <c r="K30" s="899"/>
      <c r="L30" s="899"/>
      <c r="M30" s="899"/>
      <c r="N30" s="899"/>
      <c r="O30" s="900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901"/>
      <c r="X30" s="902"/>
      <c r="Y30" s="285">
        <v>426.4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891" t="s">
        <v>88</v>
      </c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6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897"/>
      <c r="X31" s="898"/>
      <c r="Y31" s="326">
        <f>Y32+Y33+Y34</f>
        <v>1565.1999999999998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899" t="s">
        <v>87</v>
      </c>
      <c r="F32" s="899"/>
      <c r="G32" s="899"/>
      <c r="H32" s="899"/>
      <c r="I32" s="899"/>
      <c r="J32" s="899"/>
      <c r="K32" s="899"/>
      <c r="L32" s="899"/>
      <c r="M32" s="899"/>
      <c r="N32" s="899"/>
      <c r="O32" s="900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901"/>
      <c r="X32" s="902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899" t="s">
        <v>77</v>
      </c>
      <c r="F33" s="899"/>
      <c r="G33" s="899"/>
      <c r="H33" s="899"/>
      <c r="I33" s="899"/>
      <c r="J33" s="899"/>
      <c r="K33" s="899"/>
      <c r="L33" s="899"/>
      <c r="M33" s="899"/>
      <c r="N33" s="899"/>
      <c r="O33" s="900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901"/>
      <c r="X33" s="902"/>
      <c r="Y33" s="285">
        <v>958.3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899" t="s">
        <v>68</v>
      </c>
      <c r="F34" s="899"/>
      <c r="G34" s="899"/>
      <c r="H34" s="899"/>
      <c r="I34" s="899"/>
      <c r="J34" s="899"/>
      <c r="K34" s="899"/>
      <c r="L34" s="899"/>
      <c r="M34" s="899"/>
      <c r="N34" s="899"/>
      <c r="O34" s="900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901"/>
      <c r="X34" s="902"/>
      <c r="Y34" s="285">
        <v>602.4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891" t="s">
        <v>51</v>
      </c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6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897"/>
      <c r="X35" s="898"/>
      <c r="Y35" s="326">
        <f>Y36</f>
        <v>8134.3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899" t="s">
        <v>50</v>
      </c>
      <c r="F36" s="899"/>
      <c r="G36" s="899"/>
      <c r="H36" s="899"/>
      <c r="I36" s="899"/>
      <c r="J36" s="899"/>
      <c r="K36" s="899"/>
      <c r="L36" s="899"/>
      <c r="M36" s="899"/>
      <c r="N36" s="899"/>
      <c r="O36" s="900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901"/>
      <c r="X36" s="902"/>
      <c r="Y36" s="285">
        <v>8134.3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891" t="s">
        <v>29</v>
      </c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6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897"/>
      <c r="X37" s="898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899" t="s">
        <v>28</v>
      </c>
      <c r="F38" s="899"/>
      <c r="G38" s="899"/>
      <c r="H38" s="899"/>
      <c r="I38" s="899"/>
      <c r="J38" s="899"/>
      <c r="K38" s="899"/>
      <c r="L38" s="899"/>
      <c r="M38" s="899"/>
      <c r="N38" s="899"/>
      <c r="O38" s="900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901"/>
      <c r="X38" s="902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899" t="s">
        <v>21</v>
      </c>
      <c r="F39" s="899"/>
      <c r="G39" s="899"/>
      <c r="H39" s="899"/>
      <c r="I39" s="899"/>
      <c r="J39" s="899"/>
      <c r="K39" s="899"/>
      <c r="L39" s="899"/>
      <c r="M39" s="899"/>
      <c r="N39" s="899"/>
      <c r="O39" s="900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901"/>
      <c r="X39" s="902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37"/>
      <c r="E40" s="433"/>
      <c r="F40" s="433"/>
      <c r="G40" s="433"/>
      <c r="H40" s="433"/>
      <c r="I40" s="433"/>
      <c r="J40" s="433"/>
      <c r="K40" s="433"/>
      <c r="L40" s="433"/>
      <c r="M40" s="433"/>
      <c r="N40" s="439" t="s">
        <v>372</v>
      </c>
      <c r="O40" s="476"/>
      <c r="P40" s="47">
        <v>11</v>
      </c>
      <c r="Q40" s="46">
        <v>0</v>
      </c>
      <c r="R40" s="477"/>
      <c r="S40" s="46"/>
      <c r="T40" s="478"/>
      <c r="U40" s="46"/>
      <c r="V40" s="479"/>
      <c r="W40" s="441"/>
      <c r="X40" s="442"/>
      <c r="Y40" s="327">
        <f>Y41</f>
        <v>200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37"/>
      <c r="E41" s="433"/>
      <c r="F41" s="433"/>
      <c r="G41" s="433"/>
      <c r="H41" s="433"/>
      <c r="I41" s="433"/>
      <c r="J41" s="433"/>
      <c r="K41" s="433"/>
      <c r="L41" s="433"/>
      <c r="M41" s="433"/>
      <c r="N41" s="475" t="s">
        <v>384</v>
      </c>
      <c r="O41" s="476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376</v>
      </c>
      <c r="O42" s="440"/>
      <c r="P42" s="47">
        <v>12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385</v>
      </c>
      <c r="O43" s="476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891" t="s">
        <v>3</v>
      </c>
      <c r="E44" s="891"/>
      <c r="F44" s="891"/>
      <c r="G44" s="891"/>
      <c r="H44" s="891"/>
      <c r="I44" s="891"/>
      <c r="J44" s="891"/>
      <c r="K44" s="891"/>
      <c r="L44" s="891"/>
      <c r="M44" s="891"/>
      <c r="N44" s="892"/>
      <c r="O44" s="893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894"/>
      <c r="X44" s="895"/>
      <c r="Y44" s="327">
        <f>прил.3!X182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34">
        <f>Y15+Y21+Y23+Y28+Y31+Y35+Y37+Y44+Y40+Y42</f>
        <v>27972.300000000003</v>
      </c>
      <c r="Z45" s="734">
        <f>Z15+Z21+Z23+Z28+Z31+Z35+Z37+Z44+Z40+Z42</f>
        <v>25306.000000000004</v>
      </c>
      <c r="AA45" s="735">
        <f>AA15+AA21+AA23+AA28+AA31+AA35+AA37+AA44+AA40+AA42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8:AA11"/>
    <mergeCell ref="S13:V13"/>
    <mergeCell ref="S14:V14"/>
    <mergeCell ref="D15:O15"/>
    <mergeCell ref="W15:X15"/>
    <mergeCell ref="E16:O16"/>
    <mergeCell ref="W16:X16"/>
    <mergeCell ref="E17:O17"/>
    <mergeCell ref="W17:X17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4"/>
  <sheetViews>
    <sheetView showGridLines="0" view="pageBreakPreview" topLeftCell="A16" zoomScale="90" zoomScaleSheetLayoutView="90" workbookViewId="0">
      <selection activeCell="M7" sqref="M7:Z9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553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61"/>
      <c r="N3" s="662"/>
      <c r="O3" s="660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61"/>
      <c r="N4" s="662"/>
      <c r="O4" s="662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552</v>
      </c>
      <c r="W6" s="76"/>
      <c r="X6" s="2"/>
      <c r="Y6" s="75"/>
      <c r="Z6" s="2"/>
      <c r="AA6" s="3"/>
      <c r="AB6" s="2"/>
    </row>
    <row r="7" spans="1:28" ht="12.75" customHeight="1" x14ac:dyDescent="0.2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855" t="s">
        <v>469</v>
      </c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3"/>
      <c r="AB7" s="2"/>
    </row>
    <row r="8" spans="1:28" ht="12.75" customHeight="1" x14ac:dyDescent="0.25">
      <c r="A8" s="74" t="s">
        <v>181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3"/>
      <c r="AB8" s="2"/>
    </row>
    <row r="9" spans="1:28" ht="27.75" customHeight="1" x14ac:dyDescent="0.25">
      <c r="A9" s="74" t="s">
        <v>184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3"/>
      <c r="AB9" s="2"/>
    </row>
    <row r="10" spans="1:28" ht="12.75" customHeight="1" x14ac:dyDescent="0.2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3"/>
      <c r="AB10" s="2"/>
    </row>
    <row r="11" spans="1:28" ht="12.75" customHeight="1" thickBot="1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7"/>
      <c r="Z11" s="8" t="s">
        <v>465</v>
      </c>
      <c r="AA11" s="3"/>
      <c r="AB11" s="2"/>
    </row>
    <row r="12" spans="1:28" ht="45.75" customHeight="1" thickBot="1" x14ac:dyDescent="0.25">
      <c r="A12" s="7"/>
      <c r="B12" s="66"/>
      <c r="C12" s="66"/>
      <c r="D12" s="66"/>
      <c r="E12" s="66"/>
      <c r="F12" s="66"/>
      <c r="G12" s="66"/>
      <c r="H12" s="66"/>
      <c r="I12" s="66"/>
      <c r="J12" s="66"/>
      <c r="K12" s="65"/>
      <c r="L12" s="64"/>
      <c r="M12" s="60" t="s">
        <v>179</v>
      </c>
      <c r="N12" s="62" t="s">
        <v>178</v>
      </c>
      <c r="O12" s="61" t="s">
        <v>177</v>
      </c>
      <c r="P12" s="61" t="s">
        <v>176</v>
      </c>
      <c r="Q12" s="63" t="s">
        <v>175</v>
      </c>
      <c r="R12" s="885" t="s">
        <v>174</v>
      </c>
      <c r="S12" s="885"/>
      <c r="T12" s="885"/>
      <c r="U12" s="885"/>
      <c r="V12" s="62" t="s">
        <v>173</v>
      </c>
      <c r="W12" s="61" t="s">
        <v>172</v>
      </c>
      <c r="X12" s="61">
        <v>2022</v>
      </c>
      <c r="Y12" s="60">
        <v>2023</v>
      </c>
      <c r="Z12" s="59">
        <v>2024</v>
      </c>
      <c r="AA12" s="58"/>
      <c r="AB12" s="3"/>
    </row>
    <row r="13" spans="1:28" ht="13.5" customHeight="1" thickBot="1" x14ac:dyDescent="0.25">
      <c r="A13" s="49"/>
      <c r="B13" s="57"/>
      <c r="C13" s="56"/>
      <c r="D13" s="55"/>
      <c r="E13" s="54"/>
      <c r="F13" s="54"/>
      <c r="G13" s="54"/>
      <c r="H13" s="54"/>
      <c r="I13" s="54"/>
      <c r="J13" s="54"/>
      <c r="K13" s="54"/>
      <c r="L13" s="53"/>
      <c r="M13" s="50">
        <v>1</v>
      </c>
      <c r="N13" s="50">
        <v>2</v>
      </c>
      <c r="O13" s="50">
        <v>3</v>
      </c>
      <c r="P13" s="50">
        <v>4</v>
      </c>
      <c r="Q13" s="52">
        <v>5</v>
      </c>
      <c r="R13" s="886">
        <v>5</v>
      </c>
      <c r="S13" s="886"/>
      <c r="T13" s="886"/>
      <c r="U13" s="886"/>
      <c r="V13" s="51">
        <v>6</v>
      </c>
      <c r="W13" s="50">
        <v>7</v>
      </c>
      <c r="X13" s="50">
        <v>7</v>
      </c>
      <c r="Y13" s="50">
        <v>8</v>
      </c>
      <c r="Z13" s="50">
        <v>9</v>
      </c>
      <c r="AA13" s="49"/>
      <c r="AB13" s="3"/>
    </row>
    <row r="14" spans="1:28" ht="43.5" customHeight="1" x14ac:dyDescent="0.2">
      <c r="A14" s="21"/>
      <c r="B14" s="20"/>
      <c r="C14" s="887" t="s">
        <v>373</v>
      </c>
      <c r="D14" s="888"/>
      <c r="E14" s="888"/>
      <c r="F14" s="888"/>
      <c r="G14" s="888"/>
      <c r="H14" s="888"/>
      <c r="I14" s="888"/>
      <c r="J14" s="888"/>
      <c r="K14" s="888"/>
      <c r="L14" s="888"/>
      <c r="M14" s="889"/>
      <c r="N14" s="102">
        <v>616</v>
      </c>
      <c r="O14" s="103" t="s">
        <v>1</v>
      </c>
      <c r="P14" s="104" t="s">
        <v>1</v>
      </c>
      <c r="Q14" s="105" t="s">
        <v>1</v>
      </c>
      <c r="R14" s="106" t="s">
        <v>1</v>
      </c>
      <c r="S14" s="107" t="s">
        <v>1</v>
      </c>
      <c r="T14" s="106" t="s">
        <v>1</v>
      </c>
      <c r="U14" s="108" t="s">
        <v>1</v>
      </c>
      <c r="V14" s="289"/>
      <c r="W14" s="290"/>
      <c r="X14" s="291"/>
      <c r="Y14" s="291"/>
      <c r="Z14" s="292"/>
      <c r="AA14" s="8"/>
      <c r="AB14" s="3"/>
    </row>
    <row r="15" spans="1:28" ht="23.25" customHeight="1" x14ac:dyDescent="0.2">
      <c r="A15" s="21"/>
      <c r="B15" s="20"/>
      <c r="C15" s="109"/>
      <c r="D15" s="874" t="s">
        <v>171</v>
      </c>
      <c r="E15" s="875"/>
      <c r="F15" s="875"/>
      <c r="G15" s="875"/>
      <c r="H15" s="875"/>
      <c r="I15" s="875"/>
      <c r="J15" s="875"/>
      <c r="K15" s="875"/>
      <c r="L15" s="875"/>
      <c r="M15" s="890"/>
      <c r="N15" s="48">
        <v>616</v>
      </c>
      <c r="O15" s="47">
        <v>1</v>
      </c>
      <c r="P15" s="46" t="s">
        <v>1</v>
      </c>
      <c r="Q15" s="12" t="s">
        <v>1</v>
      </c>
      <c r="R15" s="44" t="s">
        <v>1</v>
      </c>
      <c r="S15" s="45" t="s">
        <v>1</v>
      </c>
      <c r="T15" s="44" t="s">
        <v>1</v>
      </c>
      <c r="U15" s="43" t="s">
        <v>1</v>
      </c>
      <c r="V15" s="293"/>
      <c r="W15" s="294"/>
      <c r="X15" s="295">
        <f>X16+X46+X41+X53+X49</f>
        <v>13071.2</v>
      </c>
      <c r="Y15" s="295">
        <f>Y17+Y26+Y52</f>
        <v>12648.3</v>
      </c>
      <c r="Z15" s="296">
        <f>Z17+Z26+Z52</f>
        <v>12621.1</v>
      </c>
      <c r="AA15" s="8"/>
      <c r="AB15" s="3"/>
    </row>
    <row r="16" spans="1:28" ht="83.25" customHeight="1" x14ac:dyDescent="0.2">
      <c r="A16" s="21"/>
      <c r="B16" s="20"/>
      <c r="C16" s="109"/>
      <c r="D16" s="30"/>
      <c r="E16" s="557"/>
      <c r="F16" s="557"/>
      <c r="G16" s="557"/>
      <c r="H16" s="557"/>
      <c r="I16" s="557"/>
      <c r="J16" s="557"/>
      <c r="K16" s="557"/>
      <c r="L16" s="557"/>
      <c r="M16" s="558" t="s">
        <v>369</v>
      </c>
      <c r="N16" s="559">
        <v>616</v>
      </c>
      <c r="O16" s="47">
        <v>1</v>
      </c>
      <c r="P16" s="46"/>
      <c r="Q16" s="12"/>
      <c r="R16" s="44"/>
      <c r="S16" s="45"/>
      <c r="T16" s="44"/>
      <c r="U16" s="43"/>
      <c r="V16" s="293"/>
      <c r="W16" s="294"/>
      <c r="X16" s="295">
        <f>X23+X27+X61+X67+X18</f>
        <v>12885.1</v>
      </c>
      <c r="Y16" s="295">
        <f>Y23+Y27+Y61</f>
        <v>12235.6</v>
      </c>
      <c r="Z16" s="296">
        <f>Z23+Z27+Z61</f>
        <v>12245.3</v>
      </c>
      <c r="AA16" s="8"/>
      <c r="AB16" s="3"/>
    </row>
    <row r="17" spans="1:28" ht="43.5" customHeight="1" x14ac:dyDescent="0.2">
      <c r="A17" s="21"/>
      <c r="B17" s="20"/>
      <c r="C17" s="110"/>
      <c r="D17" s="30"/>
      <c r="E17" s="869" t="s">
        <v>170</v>
      </c>
      <c r="F17" s="870"/>
      <c r="G17" s="870"/>
      <c r="H17" s="870"/>
      <c r="I17" s="870"/>
      <c r="J17" s="870"/>
      <c r="K17" s="870"/>
      <c r="L17" s="870"/>
      <c r="M17" s="871"/>
      <c r="N17" s="94">
        <v>616</v>
      </c>
      <c r="O17" s="95">
        <v>1</v>
      </c>
      <c r="P17" s="96">
        <v>2</v>
      </c>
      <c r="Q17" s="92" t="s">
        <v>1</v>
      </c>
      <c r="R17" s="97" t="s">
        <v>1</v>
      </c>
      <c r="S17" s="98" t="s">
        <v>1</v>
      </c>
      <c r="T17" s="97" t="s">
        <v>1</v>
      </c>
      <c r="U17" s="99" t="s">
        <v>1</v>
      </c>
      <c r="V17" s="297"/>
      <c r="W17" s="298"/>
      <c r="X17" s="299">
        <f>X23</f>
        <v>1282.7</v>
      </c>
      <c r="Y17" s="299">
        <f>Y23</f>
        <v>1320.7</v>
      </c>
      <c r="Z17" s="300">
        <f>Z23</f>
        <v>1320.7</v>
      </c>
      <c r="AA17" s="8"/>
      <c r="AB17" s="3"/>
    </row>
    <row r="18" spans="1:28" ht="92.25" customHeight="1" x14ac:dyDescent="0.2">
      <c r="A18" s="21"/>
      <c r="B18" s="20"/>
      <c r="C18" s="110"/>
      <c r="D18" s="30"/>
      <c r="E18" s="698"/>
      <c r="F18" s="712"/>
      <c r="G18" s="712"/>
      <c r="H18" s="712"/>
      <c r="I18" s="712"/>
      <c r="J18" s="712"/>
      <c r="K18" s="712"/>
      <c r="L18" s="712"/>
      <c r="M18" s="37" t="s">
        <v>455</v>
      </c>
      <c r="N18" s="28">
        <v>616</v>
      </c>
      <c r="O18" s="13">
        <v>1</v>
      </c>
      <c r="P18" s="737"/>
      <c r="Q18" s="12"/>
      <c r="R18" s="24">
        <v>85</v>
      </c>
      <c r="S18" s="25">
        <v>0</v>
      </c>
      <c r="T18" s="24">
        <v>0</v>
      </c>
      <c r="U18" s="23">
        <v>0</v>
      </c>
      <c r="V18" s="301"/>
      <c r="W18" s="294"/>
      <c r="X18" s="302">
        <f>X19</f>
        <v>0</v>
      </c>
      <c r="Y18" s="302"/>
      <c r="Z18" s="303"/>
      <c r="AA18" s="8"/>
      <c r="AB18" s="3"/>
    </row>
    <row r="19" spans="1:28" ht="31.5" customHeight="1" x14ac:dyDescent="0.2">
      <c r="A19" s="21"/>
      <c r="B19" s="20"/>
      <c r="C19" s="110"/>
      <c r="D19" s="30"/>
      <c r="E19" s="698"/>
      <c r="F19" s="712"/>
      <c r="G19" s="712"/>
      <c r="H19" s="712"/>
      <c r="I19" s="712"/>
      <c r="J19" s="712"/>
      <c r="K19" s="712"/>
      <c r="L19" s="712"/>
      <c r="M19" s="37" t="s">
        <v>95</v>
      </c>
      <c r="N19" s="28">
        <v>616</v>
      </c>
      <c r="O19" s="716">
        <v>1</v>
      </c>
      <c r="P19" s="26">
        <v>4</v>
      </c>
      <c r="Q19" s="12"/>
      <c r="R19" s="24"/>
      <c r="S19" s="25"/>
      <c r="T19" s="24"/>
      <c r="U19" s="23"/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5.25" customHeight="1" x14ac:dyDescent="0.2">
      <c r="A20" s="21"/>
      <c r="B20" s="20"/>
      <c r="C20" s="110"/>
      <c r="D20" s="30"/>
      <c r="E20" s="698"/>
      <c r="F20" s="712"/>
      <c r="G20" s="712"/>
      <c r="H20" s="712"/>
      <c r="I20" s="712"/>
      <c r="J20" s="712"/>
      <c r="K20" s="712"/>
      <c r="L20" s="712"/>
      <c r="M20" s="37" t="s">
        <v>456</v>
      </c>
      <c r="N20" s="28">
        <v>616</v>
      </c>
      <c r="O20" s="716">
        <v>1</v>
      </c>
      <c r="P20" s="26">
        <v>4</v>
      </c>
      <c r="Q20" s="12"/>
      <c r="R20" s="24">
        <v>85</v>
      </c>
      <c r="S20" s="25">
        <v>3</v>
      </c>
      <c r="T20" s="24">
        <v>5</v>
      </c>
      <c r="U20" s="23">
        <v>0</v>
      </c>
      <c r="V20" s="301"/>
      <c r="W20" s="294"/>
      <c r="X20" s="302">
        <f>X21</f>
        <v>0</v>
      </c>
      <c r="Y20" s="302"/>
      <c r="Z20" s="303"/>
      <c r="AA20" s="8"/>
      <c r="AB20" s="3"/>
    </row>
    <row r="21" spans="1:28" ht="21.75" customHeight="1" x14ac:dyDescent="0.2">
      <c r="A21" s="21"/>
      <c r="B21" s="20"/>
      <c r="C21" s="110"/>
      <c r="D21" s="30"/>
      <c r="E21" s="698"/>
      <c r="F21" s="712"/>
      <c r="G21" s="712"/>
      <c r="H21" s="712"/>
      <c r="I21" s="712"/>
      <c r="J21" s="712"/>
      <c r="K21" s="712"/>
      <c r="L21" s="712"/>
      <c r="M21" s="37" t="s">
        <v>457</v>
      </c>
      <c r="N21" s="28">
        <v>616</v>
      </c>
      <c r="O21" s="716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60004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5.5" customHeight="1" x14ac:dyDescent="0.2">
      <c r="A22" s="21"/>
      <c r="B22" s="20"/>
      <c r="C22" s="110"/>
      <c r="D22" s="30"/>
      <c r="E22" s="698"/>
      <c r="F22" s="712"/>
      <c r="G22" s="712"/>
      <c r="H22" s="712"/>
      <c r="I22" s="712"/>
      <c r="J22" s="712"/>
      <c r="K22" s="712"/>
      <c r="L22" s="712"/>
      <c r="M22" s="37" t="s">
        <v>339</v>
      </c>
      <c r="N22" s="28">
        <v>616</v>
      </c>
      <c r="O22" s="716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738">
        <v>540</v>
      </c>
      <c r="W22" s="294"/>
      <c r="X22" s="311"/>
      <c r="Y22" s="311"/>
      <c r="Z22" s="312"/>
      <c r="AA22" s="8"/>
      <c r="AB22" s="3"/>
    </row>
    <row r="23" spans="1:28" ht="78" customHeight="1" x14ac:dyDescent="0.2">
      <c r="A23" s="21"/>
      <c r="B23" s="20"/>
      <c r="C23" s="110"/>
      <c r="D23" s="19"/>
      <c r="E23" s="29"/>
      <c r="F23" s="866" t="s">
        <v>531</v>
      </c>
      <c r="G23" s="866"/>
      <c r="H23" s="866"/>
      <c r="I23" s="867"/>
      <c r="J23" s="867"/>
      <c r="K23" s="867"/>
      <c r="L23" s="867"/>
      <c r="M23" s="868"/>
      <c r="N23" s="28">
        <v>616</v>
      </c>
      <c r="O23" s="27">
        <v>1</v>
      </c>
      <c r="P23" s="26">
        <v>2</v>
      </c>
      <c r="Q23" s="12" t="s">
        <v>134</v>
      </c>
      <c r="R23" s="24">
        <v>86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 t="shared" ref="X23:Z24" si="0">X24</f>
        <v>1282.7</v>
      </c>
      <c r="Y23" s="302">
        <f t="shared" si="0"/>
        <v>1320.7</v>
      </c>
      <c r="Z23" s="303">
        <f t="shared" si="0"/>
        <v>1320.7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16"/>
      <c r="I24" s="866" t="s">
        <v>169</v>
      </c>
      <c r="J24" s="867"/>
      <c r="K24" s="867"/>
      <c r="L24" s="867"/>
      <c r="M24" s="868"/>
      <c r="N24" s="28">
        <v>616</v>
      </c>
      <c r="O24" s="27">
        <v>1</v>
      </c>
      <c r="P24" s="26">
        <v>2</v>
      </c>
      <c r="Q24" s="12" t="s">
        <v>168</v>
      </c>
      <c r="R24" s="24">
        <v>86</v>
      </c>
      <c r="S24" s="25" t="s">
        <v>6</v>
      </c>
      <c r="T24" s="24" t="s">
        <v>5</v>
      </c>
      <c r="U24" s="23" t="s">
        <v>167</v>
      </c>
      <c r="V24" s="301"/>
      <c r="W24" s="294"/>
      <c r="X24" s="302">
        <f t="shared" si="0"/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39" customHeight="1" x14ac:dyDescent="0.2">
      <c r="A25" s="21"/>
      <c r="B25" s="20"/>
      <c r="C25" s="110"/>
      <c r="D25" s="19"/>
      <c r="E25" s="37"/>
      <c r="F25" s="36"/>
      <c r="G25" s="36"/>
      <c r="H25" s="36"/>
      <c r="I25" s="35"/>
      <c r="J25" s="864" t="s">
        <v>143</v>
      </c>
      <c r="K25" s="864"/>
      <c r="L25" s="864"/>
      <c r="M25" s="865"/>
      <c r="N25" s="15">
        <v>616</v>
      </c>
      <c r="O25" s="14">
        <v>1</v>
      </c>
      <c r="P25" s="13">
        <v>2</v>
      </c>
      <c r="Q25" s="12" t="s">
        <v>168</v>
      </c>
      <c r="R25" s="10">
        <v>86</v>
      </c>
      <c r="S25" s="11" t="s">
        <v>6</v>
      </c>
      <c r="T25" s="10" t="s">
        <v>5</v>
      </c>
      <c r="U25" s="9" t="s">
        <v>167</v>
      </c>
      <c r="V25" s="304" t="s">
        <v>142</v>
      </c>
      <c r="W25" s="294"/>
      <c r="X25" s="305">
        <v>1282.7</v>
      </c>
      <c r="Y25" s="305">
        <v>1320.7</v>
      </c>
      <c r="Z25" s="306">
        <v>1320.7</v>
      </c>
      <c r="AA25" s="8"/>
      <c r="AB25" s="3"/>
    </row>
    <row r="26" spans="1:28" ht="76.5" customHeight="1" x14ac:dyDescent="0.2">
      <c r="A26" s="21"/>
      <c r="B26" s="20"/>
      <c r="C26" s="110"/>
      <c r="D26" s="19"/>
      <c r="E26" s="869" t="s">
        <v>166</v>
      </c>
      <c r="F26" s="870"/>
      <c r="G26" s="870"/>
      <c r="H26" s="870"/>
      <c r="I26" s="870"/>
      <c r="J26" s="872"/>
      <c r="K26" s="872"/>
      <c r="L26" s="872"/>
      <c r="M26" s="873"/>
      <c r="N26" s="89">
        <v>616</v>
      </c>
      <c r="O26" s="90">
        <v>1</v>
      </c>
      <c r="P26" s="91">
        <v>4</v>
      </c>
      <c r="Q26" s="92" t="s">
        <v>1</v>
      </c>
      <c r="R26" s="111" t="s">
        <v>1</v>
      </c>
      <c r="S26" s="112" t="s">
        <v>1</v>
      </c>
      <c r="T26" s="111" t="s">
        <v>1</v>
      </c>
      <c r="U26" s="113" t="s">
        <v>1</v>
      </c>
      <c r="V26" s="307"/>
      <c r="W26" s="298"/>
      <c r="X26" s="308">
        <f>X27+X41</f>
        <v>3623.1</v>
      </c>
      <c r="Y26" s="308">
        <f t="shared" ref="X26:Z28" si="1">Y27</f>
        <v>3656.4</v>
      </c>
      <c r="Z26" s="309">
        <f t="shared" si="1"/>
        <v>3661.1000000000004</v>
      </c>
      <c r="AA26" s="8"/>
      <c r="AB26" s="3"/>
    </row>
    <row r="27" spans="1:28" ht="75.75" customHeight="1" x14ac:dyDescent="0.2">
      <c r="A27" s="21"/>
      <c r="B27" s="20"/>
      <c r="C27" s="110"/>
      <c r="D27" s="19"/>
      <c r="E27" s="29"/>
      <c r="F27" s="866" t="s">
        <v>399</v>
      </c>
      <c r="G27" s="866"/>
      <c r="H27" s="867"/>
      <c r="I27" s="867"/>
      <c r="J27" s="867"/>
      <c r="K27" s="867"/>
      <c r="L27" s="867"/>
      <c r="M27" s="868"/>
      <c r="N27" s="28">
        <v>616</v>
      </c>
      <c r="O27" s="27">
        <v>1</v>
      </c>
      <c r="P27" s="26">
        <v>4</v>
      </c>
      <c r="Q27" s="12" t="s">
        <v>147</v>
      </c>
      <c r="R27" s="24" t="s">
        <v>140</v>
      </c>
      <c r="S27" s="25" t="s">
        <v>6</v>
      </c>
      <c r="T27" s="24" t="s">
        <v>5</v>
      </c>
      <c r="U27" s="23" t="s">
        <v>4</v>
      </c>
      <c r="V27" s="301"/>
      <c r="W27" s="294"/>
      <c r="X27" s="302">
        <f>X28+X35+X38+X32</f>
        <v>3590.1</v>
      </c>
      <c r="Y27" s="302">
        <f>Y28+Y35</f>
        <v>3656.4</v>
      </c>
      <c r="Z27" s="303">
        <f>Z28+Z35</f>
        <v>3661.1000000000004</v>
      </c>
      <c r="AA27" s="8"/>
      <c r="AB27" s="3"/>
    </row>
    <row r="28" spans="1:28" ht="29.25" customHeight="1" x14ac:dyDescent="0.2">
      <c r="A28" s="21"/>
      <c r="B28" s="20"/>
      <c r="C28" s="110"/>
      <c r="D28" s="19"/>
      <c r="E28" s="18"/>
      <c r="F28" s="16"/>
      <c r="G28" s="16"/>
      <c r="H28" s="866" t="s">
        <v>165</v>
      </c>
      <c r="I28" s="867"/>
      <c r="J28" s="867"/>
      <c r="K28" s="867"/>
      <c r="L28" s="867"/>
      <c r="M28" s="868"/>
      <c r="N28" s="28">
        <v>616</v>
      </c>
      <c r="O28" s="27">
        <v>1</v>
      </c>
      <c r="P28" s="26">
        <v>4</v>
      </c>
      <c r="Q28" s="12" t="s">
        <v>164</v>
      </c>
      <c r="R28" s="24" t="s">
        <v>140</v>
      </c>
      <c r="S28" s="25" t="s">
        <v>6</v>
      </c>
      <c r="T28" s="24" t="s">
        <v>9</v>
      </c>
      <c r="U28" s="23" t="s">
        <v>4</v>
      </c>
      <c r="V28" s="301"/>
      <c r="W28" s="294"/>
      <c r="X28" s="302">
        <f t="shared" si="1"/>
        <v>3563.7</v>
      </c>
      <c r="Y28" s="302">
        <f t="shared" si="1"/>
        <v>3631.4</v>
      </c>
      <c r="Z28" s="303">
        <f t="shared" si="1"/>
        <v>3636.1000000000004</v>
      </c>
      <c r="AA28" s="8"/>
      <c r="AB28" s="3"/>
    </row>
    <row r="29" spans="1:28" ht="23.25" customHeight="1" x14ac:dyDescent="0.2">
      <c r="A29" s="21"/>
      <c r="B29" s="20"/>
      <c r="C29" s="110"/>
      <c r="D29" s="19"/>
      <c r="E29" s="18"/>
      <c r="F29" s="17"/>
      <c r="G29" s="17"/>
      <c r="H29" s="16"/>
      <c r="I29" s="866" t="s">
        <v>163</v>
      </c>
      <c r="J29" s="867"/>
      <c r="K29" s="867"/>
      <c r="L29" s="867"/>
      <c r="M29" s="868"/>
      <c r="N29" s="28">
        <v>616</v>
      </c>
      <c r="O29" s="27">
        <v>1</v>
      </c>
      <c r="P29" s="26">
        <v>4</v>
      </c>
      <c r="Q29" s="12" t="s">
        <v>162</v>
      </c>
      <c r="R29" s="24" t="s">
        <v>140</v>
      </c>
      <c r="S29" s="25" t="s">
        <v>6</v>
      </c>
      <c r="T29" s="24" t="s">
        <v>9</v>
      </c>
      <c r="U29" s="23" t="s">
        <v>161</v>
      </c>
      <c r="V29" s="301"/>
      <c r="W29" s="294"/>
      <c r="X29" s="302">
        <f>X30+X31</f>
        <v>3563.7</v>
      </c>
      <c r="Y29" s="302">
        <f>Y30+Y31</f>
        <v>3631.4</v>
      </c>
      <c r="Z29" s="303">
        <f>Z30+Z31</f>
        <v>3636.1000000000004</v>
      </c>
      <c r="AA29" s="8"/>
      <c r="AB29" s="3"/>
    </row>
    <row r="30" spans="1:28" ht="29.25" customHeight="1" x14ac:dyDescent="0.2">
      <c r="A30" s="21"/>
      <c r="B30" s="20"/>
      <c r="C30" s="110"/>
      <c r="D30" s="19"/>
      <c r="E30" s="18"/>
      <c r="F30" s="17"/>
      <c r="G30" s="17"/>
      <c r="H30" s="17"/>
      <c r="I30" s="16"/>
      <c r="J30" s="878" t="s">
        <v>143</v>
      </c>
      <c r="K30" s="878"/>
      <c r="L30" s="878"/>
      <c r="M30" s="879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10" t="s">
        <v>142</v>
      </c>
      <c r="W30" s="294"/>
      <c r="X30" s="311">
        <v>3374.6</v>
      </c>
      <c r="Y30" s="311">
        <v>3474.8</v>
      </c>
      <c r="Z30" s="312">
        <v>3474.8</v>
      </c>
      <c r="AA30" s="8"/>
      <c r="AB30" s="3"/>
    </row>
    <row r="31" spans="1:28" ht="43.5" customHeight="1" x14ac:dyDescent="0.2">
      <c r="A31" s="21"/>
      <c r="B31" s="20"/>
      <c r="C31" s="110"/>
      <c r="D31" s="19"/>
      <c r="E31" s="37"/>
      <c r="F31" s="36"/>
      <c r="G31" s="36"/>
      <c r="H31" s="36"/>
      <c r="I31" s="36"/>
      <c r="J31" s="864" t="s">
        <v>57</v>
      </c>
      <c r="K31" s="864"/>
      <c r="L31" s="864"/>
      <c r="M31" s="865"/>
      <c r="N31" s="15">
        <v>616</v>
      </c>
      <c r="O31" s="14">
        <v>1</v>
      </c>
      <c r="P31" s="13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04" t="s">
        <v>52</v>
      </c>
      <c r="W31" s="294"/>
      <c r="X31" s="305">
        <v>189.1</v>
      </c>
      <c r="Y31" s="305">
        <v>156.6</v>
      </c>
      <c r="Z31" s="306">
        <v>161.30000000000001</v>
      </c>
      <c r="AA31" s="8"/>
      <c r="AB31" s="3"/>
    </row>
    <row r="32" spans="1:28" ht="36" customHeight="1" x14ac:dyDescent="0.2">
      <c r="A32" s="21"/>
      <c r="B32" s="20"/>
      <c r="C32" s="110"/>
      <c r="D32" s="19"/>
      <c r="E32" s="37"/>
      <c r="F32" s="706"/>
      <c r="G32" s="706"/>
      <c r="H32" s="706"/>
      <c r="I32" s="706"/>
      <c r="J32" s="85"/>
      <c r="K32" s="85"/>
      <c r="L32" s="85"/>
      <c r="M32" s="704" t="s">
        <v>466</v>
      </c>
      <c r="N32" s="708">
        <v>616</v>
      </c>
      <c r="O32" s="702">
        <v>1</v>
      </c>
      <c r="P32" s="13">
        <v>4</v>
      </c>
      <c r="Q32" s="12"/>
      <c r="R32" s="24">
        <v>86</v>
      </c>
      <c r="S32" s="25">
        <v>0</v>
      </c>
      <c r="T32" s="24">
        <v>5</v>
      </c>
      <c r="U32" s="574">
        <v>0</v>
      </c>
      <c r="V32" s="462"/>
      <c r="W32" s="294"/>
      <c r="X32" s="454">
        <f>X33</f>
        <v>1</v>
      </c>
      <c r="Y32" s="454"/>
      <c r="Z32" s="454"/>
      <c r="AA32" s="8"/>
      <c r="AB32" s="3"/>
    </row>
    <row r="33" spans="1:28" ht="29.25" customHeight="1" x14ac:dyDescent="0.2">
      <c r="A33" s="21"/>
      <c r="B33" s="20"/>
      <c r="C33" s="110"/>
      <c r="D33" s="19"/>
      <c r="E33" s="37"/>
      <c r="F33" s="706"/>
      <c r="G33" s="706"/>
      <c r="H33" s="706"/>
      <c r="I33" s="706"/>
      <c r="J33" s="85"/>
      <c r="K33" s="85"/>
      <c r="L33" s="85"/>
      <c r="M33" s="704" t="s">
        <v>467</v>
      </c>
      <c r="N33" s="708">
        <v>616</v>
      </c>
      <c r="O33" s="702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574">
        <v>7</v>
      </c>
      <c r="V33" s="462"/>
      <c r="W33" s="294"/>
      <c r="X33" s="454">
        <f>X34</f>
        <v>1</v>
      </c>
      <c r="Y33" s="454"/>
      <c r="Z33" s="454"/>
      <c r="AA33" s="8"/>
      <c r="AB33" s="3"/>
    </row>
    <row r="34" spans="1:28" ht="43.5" customHeight="1" x14ac:dyDescent="0.2">
      <c r="A34" s="21"/>
      <c r="B34" s="20"/>
      <c r="C34" s="110"/>
      <c r="D34" s="19"/>
      <c r="E34" s="37"/>
      <c r="F34" s="706"/>
      <c r="G34" s="706"/>
      <c r="H34" s="706"/>
      <c r="I34" s="706"/>
      <c r="J34" s="85"/>
      <c r="K34" s="85"/>
      <c r="L34" s="85"/>
      <c r="M34" s="704" t="s">
        <v>57</v>
      </c>
      <c r="N34" s="708">
        <v>616</v>
      </c>
      <c r="O34" s="702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4">
        <v>90007</v>
      </c>
      <c r="V34" s="601">
        <v>240</v>
      </c>
      <c r="W34" s="294"/>
      <c r="X34" s="305">
        <v>1</v>
      </c>
      <c r="Y34" s="305"/>
      <c r="Z34" s="305"/>
      <c r="AA34" s="8"/>
      <c r="AB34" s="3"/>
    </row>
    <row r="35" spans="1:28" ht="31.5" customHeight="1" x14ac:dyDescent="0.2">
      <c r="A35" s="21"/>
      <c r="B35" s="20"/>
      <c r="C35" s="110"/>
      <c r="D35" s="19"/>
      <c r="E35" s="37"/>
      <c r="F35" s="641"/>
      <c r="G35" s="641"/>
      <c r="H35" s="641"/>
      <c r="I35" s="641"/>
      <c r="J35" s="85"/>
      <c r="K35" s="85"/>
      <c r="L35" s="85"/>
      <c r="M35" s="639" t="s">
        <v>431</v>
      </c>
      <c r="N35" s="643">
        <v>616</v>
      </c>
      <c r="O35" s="637">
        <v>1</v>
      </c>
      <c r="P35" s="13">
        <v>4</v>
      </c>
      <c r="Q35" s="12"/>
      <c r="R35" s="24">
        <v>86</v>
      </c>
      <c r="S35" s="25">
        <v>0</v>
      </c>
      <c r="T35" s="24">
        <v>6</v>
      </c>
      <c r="U35" s="574">
        <v>0</v>
      </c>
      <c r="V35" s="462"/>
      <c r="W35" s="294"/>
      <c r="X35" s="454">
        <f t="shared" ref="X35:Z36" si="2">X36</f>
        <v>21.4</v>
      </c>
      <c r="Y35" s="454">
        <f t="shared" si="2"/>
        <v>25</v>
      </c>
      <c r="Z35" s="454">
        <f t="shared" si="2"/>
        <v>25</v>
      </c>
      <c r="AA35" s="8"/>
      <c r="AB35" s="3"/>
    </row>
    <row r="36" spans="1:28" ht="33.75" customHeight="1" x14ac:dyDescent="0.2">
      <c r="A36" s="21"/>
      <c r="B36" s="20"/>
      <c r="C36" s="110"/>
      <c r="D36" s="19"/>
      <c r="E36" s="37"/>
      <c r="F36" s="641"/>
      <c r="G36" s="641"/>
      <c r="H36" s="641"/>
      <c r="I36" s="641"/>
      <c r="J36" s="85"/>
      <c r="K36" s="85"/>
      <c r="L36" s="85"/>
      <c r="M36" s="639" t="s">
        <v>432</v>
      </c>
      <c r="N36" s="643">
        <v>616</v>
      </c>
      <c r="O36" s="637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574">
        <v>90008</v>
      </c>
      <c r="V36" s="462"/>
      <c r="W36" s="294"/>
      <c r="X36" s="454">
        <f t="shared" si="2"/>
        <v>21.4</v>
      </c>
      <c r="Y36" s="454">
        <f t="shared" si="2"/>
        <v>25</v>
      </c>
      <c r="Z36" s="454">
        <f t="shared" si="2"/>
        <v>25</v>
      </c>
      <c r="AA36" s="8"/>
      <c r="AB36" s="3"/>
    </row>
    <row r="37" spans="1:28" ht="43.5" customHeight="1" x14ac:dyDescent="0.2">
      <c r="A37" s="21"/>
      <c r="B37" s="20"/>
      <c r="C37" s="110"/>
      <c r="D37" s="19"/>
      <c r="E37" s="37"/>
      <c r="F37" s="641"/>
      <c r="G37" s="641"/>
      <c r="H37" s="641"/>
      <c r="I37" s="641"/>
      <c r="J37" s="85"/>
      <c r="K37" s="85"/>
      <c r="L37" s="85"/>
      <c r="M37" s="639" t="s">
        <v>57</v>
      </c>
      <c r="N37" s="643">
        <v>616</v>
      </c>
      <c r="O37" s="637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459">
        <v>90008</v>
      </c>
      <c r="V37" s="601">
        <v>240</v>
      </c>
      <c r="W37" s="294"/>
      <c r="X37" s="305">
        <v>21.4</v>
      </c>
      <c r="Y37" s="305">
        <v>25</v>
      </c>
      <c r="Z37" s="305"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46"/>
      <c r="G38" s="646"/>
      <c r="H38" s="646"/>
      <c r="I38" s="646"/>
      <c r="J38" s="85"/>
      <c r="K38" s="85"/>
      <c r="L38" s="85"/>
      <c r="M38" s="647" t="s">
        <v>433</v>
      </c>
      <c r="N38" s="649">
        <v>616</v>
      </c>
      <c r="O38" s="648">
        <v>1</v>
      </c>
      <c r="P38" s="13">
        <v>4</v>
      </c>
      <c r="Q38" s="12"/>
      <c r="R38" s="24">
        <v>86</v>
      </c>
      <c r="S38" s="25">
        <v>0</v>
      </c>
      <c r="T38" s="24">
        <v>10</v>
      </c>
      <c r="U38" s="459">
        <v>0</v>
      </c>
      <c r="V38" s="659"/>
      <c r="W38" s="294"/>
      <c r="X38" s="454">
        <f>X39</f>
        <v>4</v>
      </c>
      <c r="Y38" s="454"/>
      <c r="Z38" s="454"/>
      <c r="AA38" s="8"/>
      <c r="AB38" s="3"/>
    </row>
    <row r="39" spans="1:28" ht="62.25" customHeight="1" x14ac:dyDescent="0.2">
      <c r="A39" s="21"/>
      <c r="B39" s="20"/>
      <c r="C39" s="110"/>
      <c r="D39" s="19"/>
      <c r="E39" s="37"/>
      <c r="F39" s="646"/>
      <c r="G39" s="646"/>
      <c r="H39" s="646"/>
      <c r="I39" s="646"/>
      <c r="J39" s="85"/>
      <c r="K39" s="85"/>
      <c r="L39" s="85"/>
      <c r="M39" s="647" t="s">
        <v>434</v>
      </c>
      <c r="N39" s="649">
        <v>616</v>
      </c>
      <c r="O39" s="648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459">
        <v>10040</v>
      </c>
      <c r="V39" s="659"/>
      <c r="W39" s="294"/>
      <c r="X39" s="454">
        <f>X40</f>
        <v>4</v>
      </c>
      <c r="Y39" s="454"/>
      <c r="Z39" s="454"/>
      <c r="AA39" s="8"/>
      <c r="AB39" s="3"/>
    </row>
    <row r="40" spans="1:28" ht="19.5" customHeight="1" x14ac:dyDescent="0.2">
      <c r="A40" s="21"/>
      <c r="B40" s="20"/>
      <c r="C40" s="110"/>
      <c r="D40" s="19"/>
      <c r="E40" s="37"/>
      <c r="F40" s="646"/>
      <c r="G40" s="646"/>
      <c r="H40" s="646"/>
      <c r="I40" s="646"/>
      <c r="J40" s="85"/>
      <c r="K40" s="85"/>
      <c r="L40" s="85"/>
      <c r="M40" s="647" t="s">
        <v>339</v>
      </c>
      <c r="N40" s="649">
        <v>616</v>
      </c>
      <c r="O40" s="648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10040</v>
      </c>
      <c r="V40" s="601" t="s">
        <v>435</v>
      </c>
      <c r="W40" s="294"/>
      <c r="X40" s="305">
        <v>4</v>
      </c>
      <c r="Y40" s="305"/>
      <c r="Z40" s="305"/>
      <c r="AA40" s="8"/>
      <c r="AB40" s="3"/>
    </row>
    <row r="41" spans="1:28" ht="81" customHeight="1" x14ac:dyDescent="0.2">
      <c r="A41" s="21"/>
      <c r="B41" s="20"/>
      <c r="C41" s="110"/>
      <c r="D41" s="19"/>
      <c r="E41" s="37"/>
      <c r="F41" s="689"/>
      <c r="G41" s="689"/>
      <c r="H41" s="689"/>
      <c r="I41" s="689"/>
      <c r="J41" s="85"/>
      <c r="K41" s="85"/>
      <c r="L41" s="85"/>
      <c r="M41" s="693" t="s">
        <v>455</v>
      </c>
      <c r="N41" s="697">
        <v>616</v>
      </c>
      <c r="O41" s="694">
        <v>1</v>
      </c>
      <c r="P41" s="13">
        <v>4</v>
      </c>
      <c r="Q41" s="12"/>
      <c r="R41" s="24">
        <v>0</v>
      </c>
      <c r="S41" s="25">
        <v>0</v>
      </c>
      <c r="T41" s="24">
        <v>0</v>
      </c>
      <c r="U41" s="459">
        <v>0</v>
      </c>
      <c r="V41" s="659"/>
      <c r="W41" s="294"/>
      <c r="X41" s="454">
        <f>X42</f>
        <v>33</v>
      </c>
      <c r="Y41" s="454"/>
      <c r="Z41" s="454"/>
      <c r="AA41" s="8"/>
      <c r="AB41" s="3"/>
    </row>
    <row r="42" spans="1:28" ht="28.5" customHeight="1" x14ac:dyDescent="0.2">
      <c r="A42" s="21"/>
      <c r="B42" s="20"/>
      <c r="C42" s="110"/>
      <c r="D42" s="19"/>
      <c r="E42" s="37"/>
      <c r="F42" s="689"/>
      <c r="G42" s="689"/>
      <c r="H42" s="689"/>
      <c r="I42" s="689"/>
      <c r="J42" s="85"/>
      <c r="K42" s="85"/>
      <c r="L42" s="85"/>
      <c r="M42" s="693" t="s">
        <v>95</v>
      </c>
      <c r="N42" s="697">
        <v>616</v>
      </c>
      <c r="O42" s="694">
        <v>1</v>
      </c>
      <c r="P42" s="13">
        <v>4</v>
      </c>
      <c r="Q42" s="12"/>
      <c r="R42" s="24">
        <v>85</v>
      </c>
      <c r="S42" s="25">
        <v>0</v>
      </c>
      <c r="T42" s="24">
        <v>0</v>
      </c>
      <c r="U42" s="459">
        <v>0</v>
      </c>
      <c r="V42" s="659"/>
      <c r="W42" s="294"/>
      <c r="X42" s="454">
        <f>X43</f>
        <v>33</v>
      </c>
      <c r="Y42" s="454"/>
      <c r="Z42" s="454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689"/>
      <c r="G43" s="689"/>
      <c r="H43" s="689"/>
      <c r="I43" s="689"/>
      <c r="J43" s="85"/>
      <c r="K43" s="85"/>
      <c r="L43" s="85"/>
      <c r="M43" s="693" t="s">
        <v>456</v>
      </c>
      <c r="N43" s="697">
        <v>616</v>
      </c>
      <c r="O43" s="694">
        <v>1</v>
      </c>
      <c r="P43" s="13">
        <v>4</v>
      </c>
      <c r="Q43" s="12"/>
      <c r="R43" s="24">
        <v>85</v>
      </c>
      <c r="S43" s="25">
        <v>3</v>
      </c>
      <c r="T43" s="24">
        <v>5</v>
      </c>
      <c r="U43" s="459">
        <v>0</v>
      </c>
      <c r="V43" s="659"/>
      <c r="W43" s="294"/>
      <c r="X43" s="454">
        <f>X44</f>
        <v>33</v>
      </c>
      <c r="Y43" s="454"/>
      <c r="Z43" s="454"/>
      <c r="AA43" s="8"/>
      <c r="AB43" s="3"/>
    </row>
    <row r="44" spans="1:28" ht="21" customHeight="1" x14ac:dyDescent="0.2">
      <c r="A44" s="21"/>
      <c r="B44" s="20"/>
      <c r="C44" s="110"/>
      <c r="D44" s="19"/>
      <c r="E44" s="37"/>
      <c r="F44" s="689"/>
      <c r="G44" s="689"/>
      <c r="H44" s="689"/>
      <c r="I44" s="689"/>
      <c r="J44" s="85"/>
      <c r="K44" s="85"/>
      <c r="L44" s="85"/>
      <c r="M44" s="693" t="s">
        <v>457</v>
      </c>
      <c r="N44" s="697">
        <v>616</v>
      </c>
      <c r="O44" s="694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459">
        <v>60004</v>
      </c>
      <c r="V44" s="659"/>
      <c r="W44" s="294"/>
      <c r="X44" s="454">
        <f>X45</f>
        <v>33</v>
      </c>
      <c r="Y44" s="454"/>
      <c r="Z44" s="454"/>
      <c r="AA44" s="8"/>
      <c r="AB44" s="3"/>
    </row>
    <row r="45" spans="1:28" ht="19.5" customHeight="1" x14ac:dyDescent="0.2">
      <c r="A45" s="21"/>
      <c r="B45" s="20"/>
      <c r="C45" s="110"/>
      <c r="D45" s="19"/>
      <c r="E45" s="37"/>
      <c r="F45" s="689"/>
      <c r="G45" s="689"/>
      <c r="H45" s="689"/>
      <c r="I45" s="689"/>
      <c r="J45" s="85"/>
      <c r="K45" s="85"/>
      <c r="L45" s="85"/>
      <c r="M45" s="693" t="s">
        <v>339</v>
      </c>
      <c r="N45" s="697">
        <v>616</v>
      </c>
      <c r="O45" s="694">
        <v>1</v>
      </c>
      <c r="P45" s="13">
        <v>4</v>
      </c>
      <c r="Q45" s="12"/>
      <c r="R45" s="24">
        <v>86</v>
      </c>
      <c r="S45" s="25">
        <v>0</v>
      </c>
      <c r="T45" s="24">
        <v>10</v>
      </c>
      <c r="U45" s="459">
        <v>60004</v>
      </c>
      <c r="V45" s="601" t="s">
        <v>435</v>
      </c>
      <c r="W45" s="294"/>
      <c r="X45" s="305">
        <v>33</v>
      </c>
      <c r="Y45" s="305"/>
      <c r="Z45" s="305"/>
      <c r="AA45" s="8"/>
      <c r="AB45" s="3"/>
    </row>
    <row r="46" spans="1:28" ht="47.25" customHeight="1" x14ac:dyDescent="0.25">
      <c r="A46" s="21"/>
      <c r="B46" s="20"/>
      <c r="C46" s="110"/>
      <c r="D46" s="19"/>
      <c r="E46" s="37"/>
      <c r="F46" s="583"/>
      <c r="G46" s="583"/>
      <c r="H46" s="583"/>
      <c r="I46" s="583"/>
      <c r="J46" s="85"/>
      <c r="K46" s="85"/>
      <c r="L46" s="85"/>
      <c r="M46" s="613" t="s">
        <v>405</v>
      </c>
      <c r="N46" s="592">
        <v>616</v>
      </c>
      <c r="O46" s="13">
        <v>1</v>
      </c>
      <c r="P46" s="13">
        <v>6</v>
      </c>
      <c r="Q46" s="458"/>
      <c r="R46" s="579">
        <v>75</v>
      </c>
      <c r="S46" s="11">
        <v>0</v>
      </c>
      <c r="T46" s="579">
        <v>0</v>
      </c>
      <c r="U46" s="459">
        <v>61002</v>
      </c>
      <c r="V46" s="462"/>
      <c r="W46" s="446"/>
      <c r="X46" s="463">
        <f>X47</f>
        <v>55.4</v>
      </c>
      <c r="Y46" s="463"/>
      <c r="Z46" s="463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596"/>
      <c r="G47" s="596"/>
      <c r="H47" s="596"/>
      <c r="I47" s="596"/>
      <c r="J47" s="85"/>
      <c r="K47" s="85"/>
      <c r="L47" s="85"/>
      <c r="M47" s="614" t="s">
        <v>406</v>
      </c>
      <c r="N47" s="598">
        <v>616</v>
      </c>
      <c r="O47" s="13">
        <v>1</v>
      </c>
      <c r="P47" s="13">
        <v>6</v>
      </c>
      <c r="Q47" s="458"/>
      <c r="R47" s="597">
        <v>75</v>
      </c>
      <c r="S47" s="11">
        <v>0</v>
      </c>
      <c r="T47" s="597">
        <v>0</v>
      </c>
      <c r="U47" s="459">
        <v>61002</v>
      </c>
      <c r="V47" s="462"/>
      <c r="W47" s="446"/>
      <c r="X47" s="463">
        <f>X48</f>
        <v>55.4</v>
      </c>
      <c r="Y47" s="463"/>
      <c r="Z47" s="463"/>
      <c r="AA47" s="8"/>
      <c r="AB47" s="3"/>
    </row>
    <row r="48" spans="1:28" ht="26.25" customHeight="1" x14ac:dyDescent="0.2">
      <c r="A48" s="21"/>
      <c r="B48" s="20"/>
      <c r="C48" s="110"/>
      <c r="D48" s="19"/>
      <c r="E48" s="37"/>
      <c r="F48" s="583"/>
      <c r="G48" s="583"/>
      <c r="H48" s="583"/>
      <c r="I48" s="583"/>
      <c r="J48" s="85"/>
      <c r="K48" s="85"/>
      <c r="L48" s="85"/>
      <c r="M48" s="580" t="s">
        <v>339</v>
      </c>
      <c r="N48" s="592">
        <v>616</v>
      </c>
      <c r="O48" s="13">
        <v>1</v>
      </c>
      <c r="P48" s="13">
        <v>6</v>
      </c>
      <c r="Q48" s="458"/>
      <c r="R48" s="579">
        <v>75</v>
      </c>
      <c r="S48" s="11">
        <v>0</v>
      </c>
      <c r="T48" s="579">
        <v>0</v>
      </c>
      <c r="U48" s="459">
        <v>61002</v>
      </c>
      <c r="V48" s="601">
        <v>540</v>
      </c>
      <c r="W48" s="446"/>
      <c r="X48" s="447">
        <v>55.4</v>
      </c>
      <c r="Y48" s="447"/>
      <c r="Z48" s="447"/>
      <c r="AA48" s="8"/>
      <c r="AB48" s="3"/>
    </row>
    <row r="49" spans="1:28" ht="26.25" customHeight="1" x14ac:dyDescent="0.2">
      <c r="A49" s="21"/>
      <c r="B49" s="20"/>
      <c r="C49" s="110"/>
      <c r="D49" s="19"/>
      <c r="E49" s="18"/>
      <c r="F49" s="17"/>
      <c r="G49" s="17"/>
      <c r="H49" s="17"/>
      <c r="I49" s="17"/>
      <c r="J49" s="812"/>
      <c r="K49" s="812"/>
      <c r="L49" s="812"/>
      <c r="M49" s="813" t="s">
        <v>540</v>
      </c>
      <c r="N49" s="814">
        <v>616</v>
      </c>
      <c r="O49" s="815">
        <v>1</v>
      </c>
      <c r="P49" s="816">
        <v>7</v>
      </c>
      <c r="Q49" s="443"/>
      <c r="R49" s="817">
        <v>0</v>
      </c>
      <c r="S49" s="818">
        <v>0</v>
      </c>
      <c r="T49" s="817">
        <v>0</v>
      </c>
      <c r="U49" s="459">
        <v>0</v>
      </c>
      <c r="V49" s="820"/>
      <c r="W49" s="444"/>
      <c r="X49" s="821">
        <f>X50</f>
        <v>77.2</v>
      </c>
      <c r="Y49" s="821"/>
      <c r="Z49" s="821"/>
      <c r="AA49" s="8"/>
      <c r="AB49" s="3"/>
    </row>
    <row r="50" spans="1:28" ht="51" customHeight="1" x14ac:dyDescent="0.2">
      <c r="A50" s="21"/>
      <c r="B50" s="20"/>
      <c r="C50" s="110"/>
      <c r="D50" s="19"/>
      <c r="E50" s="811"/>
      <c r="F50" s="800"/>
      <c r="G50" s="800"/>
      <c r="H50" s="800"/>
      <c r="I50" s="800"/>
      <c r="J50" s="85"/>
      <c r="K50" s="85"/>
      <c r="L50" s="85"/>
      <c r="M50" s="802" t="s">
        <v>541</v>
      </c>
      <c r="N50" s="808">
        <v>616</v>
      </c>
      <c r="O50" s="803">
        <v>1</v>
      </c>
      <c r="P50" s="13">
        <v>7</v>
      </c>
      <c r="Q50" s="12"/>
      <c r="R50" s="804">
        <v>75</v>
      </c>
      <c r="S50" s="11">
        <v>0</v>
      </c>
      <c r="T50" s="804">
        <v>0</v>
      </c>
      <c r="U50" s="459">
        <v>90006</v>
      </c>
      <c r="V50" s="659"/>
      <c r="W50" s="294"/>
      <c r="X50" s="454">
        <f>X51</f>
        <v>77.2</v>
      </c>
      <c r="Y50" s="454"/>
      <c r="Z50" s="454"/>
      <c r="AA50" s="8"/>
      <c r="AB50" s="3"/>
    </row>
    <row r="51" spans="1:28" ht="26.25" customHeight="1" x14ac:dyDescent="0.2">
      <c r="A51" s="21"/>
      <c r="B51" s="20"/>
      <c r="C51" s="110"/>
      <c r="D51" s="19"/>
      <c r="E51" s="37"/>
      <c r="F51" s="799"/>
      <c r="G51" s="799"/>
      <c r="H51" s="799"/>
      <c r="I51" s="799"/>
      <c r="J51" s="85"/>
      <c r="K51" s="85"/>
      <c r="L51" s="85"/>
      <c r="M51" s="802" t="s">
        <v>542</v>
      </c>
      <c r="N51" s="808">
        <v>616</v>
      </c>
      <c r="O51" s="803">
        <v>1</v>
      </c>
      <c r="P51" s="13">
        <v>7</v>
      </c>
      <c r="Q51" s="12"/>
      <c r="R51" s="804">
        <v>75</v>
      </c>
      <c r="S51" s="11">
        <v>0</v>
      </c>
      <c r="T51" s="804">
        <v>0</v>
      </c>
      <c r="U51" s="459">
        <v>90006</v>
      </c>
      <c r="V51" s="601" t="s">
        <v>543</v>
      </c>
      <c r="W51" s="294"/>
      <c r="X51" s="305">
        <v>77.2</v>
      </c>
      <c r="Y51" s="305"/>
      <c r="Z51" s="305"/>
      <c r="AA51" s="8"/>
      <c r="AB51" s="3"/>
    </row>
    <row r="52" spans="1:28" ht="23.25" customHeight="1" x14ac:dyDescent="0.2">
      <c r="A52" s="21"/>
      <c r="B52" s="20"/>
      <c r="C52" s="110"/>
      <c r="D52" s="19"/>
      <c r="E52" s="869" t="s">
        <v>160</v>
      </c>
      <c r="F52" s="870"/>
      <c r="G52" s="870"/>
      <c r="H52" s="870"/>
      <c r="I52" s="870"/>
      <c r="J52" s="872"/>
      <c r="K52" s="872"/>
      <c r="L52" s="872"/>
      <c r="M52" s="873"/>
      <c r="N52" s="89">
        <v>616</v>
      </c>
      <c r="O52" s="90">
        <v>1</v>
      </c>
      <c r="P52" s="91">
        <v>13</v>
      </c>
      <c r="Q52" s="599" t="s">
        <v>1</v>
      </c>
      <c r="R52" s="111" t="s">
        <v>1</v>
      </c>
      <c r="S52" s="112" t="s">
        <v>1</v>
      </c>
      <c r="T52" s="111" t="s">
        <v>1</v>
      </c>
      <c r="U52" s="113" t="s">
        <v>1</v>
      </c>
      <c r="V52" s="307"/>
      <c r="W52" s="600"/>
      <c r="X52" s="308">
        <f>X53+X61+X67</f>
        <v>8032.7999999999993</v>
      </c>
      <c r="Y52" s="308">
        <f>Y53+Y61+Y67</f>
        <v>7671.2</v>
      </c>
      <c r="Z52" s="309">
        <f>Z53+Z61+Z67</f>
        <v>7639.3</v>
      </c>
      <c r="AA52" s="8"/>
      <c r="AB52" s="3"/>
    </row>
    <row r="53" spans="1:28" ht="29.25" customHeight="1" x14ac:dyDescent="0.2">
      <c r="A53" s="21"/>
      <c r="B53" s="20"/>
      <c r="C53" s="110"/>
      <c r="D53" s="19"/>
      <c r="E53" s="29"/>
      <c r="F53" s="866" t="s">
        <v>135</v>
      </c>
      <c r="G53" s="866"/>
      <c r="H53" s="866"/>
      <c r="I53" s="867"/>
      <c r="J53" s="867"/>
      <c r="K53" s="867"/>
      <c r="L53" s="867"/>
      <c r="M53" s="868"/>
      <c r="N53" s="28">
        <v>616</v>
      </c>
      <c r="O53" s="27">
        <v>1</v>
      </c>
      <c r="P53" s="26">
        <v>13</v>
      </c>
      <c r="Q53" s="12" t="s">
        <v>134</v>
      </c>
      <c r="R53" s="24" t="s">
        <v>131</v>
      </c>
      <c r="S53" s="25" t="s">
        <v>6</v>
      </c>
      <c r="T53" s="24" t="s">
        <v>5</v>
      </c>
      <c r="U53" s="23" t="s">
        <v>4</v>
      </c>
      <c r="V53" s="301"/>
      <c r="W53" s="294"/>
      <c r="X53" s="302">
        <f>X54+X57</f>
        <v>20.5</v>
      </c>
      <c r="Y53" s="302">
        <f>Y54+Y57</f>
        <v>45.3</v>
      </c>
      <c r="Z53" s="303">
        <f>Z54+Z57</f>
        <v>45.3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6"/>
      <c r="G54" s="16"/>
      <c r="H54" s="16"/>
      <c r="I54" s="866" t="s">
        <v>159</v>
      </c>
      <c r="J54" s="867"/>
      <c r="K54" s="867"/>
      <c r="L54" s="867"/>
      <c r="M54" s="868"/>
      <c r="N54" s="28">
        <v>616</v>
      </c>
      <c r="O54" s="27">
        <v>1</v>
      </c>
      <c r="P54" s="26">
        <v>13</v>
      </c>
      <c r="Q54" s="12" t="s">
        <v>158</v>
      </c>
      <c r="R54" s="24" t="s">
        <v>131</v>
      </c>
      <c r="S54" s="25" t="s">
        <v>6</v>
      </c>
      <c r="T54" s="24" t="s">
        <v>5</v>
      </c>
      <c r="U54" s="23" t="s">
        <v>157</v>
      </c>
      <c r="V54" s="301"/>
      <c r="W54" s="294"/>
      <c r="X54" s="302">
        <f>X55+X56</f>
        <v>6.5</v>
      </c>
      <c r="Y54" s="302">
        <f>Y55+Y56</f>
        <v>5.3</v>
      </c>
      <c r="Z54" s="303">
        <f>Z55+Z56</f>
        <v>5.3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7"/>
      <c r="G55" s="17"/>
      <c r="H55" s="17"/>
      <c r="I55" s="35"/>
      <c r="J55" s="864" t="s">
        <v>153</v>
      </c>
      <c r="K55" s="864"/>
      <c r="L55" s="864"/>
      <c r="M55" s="865"/>
      <c r="N55" s="15">
        <v>616</v>
      </c>
      <c r="O55" s="14">
        <v>1</v>
      </c>
      <c r="P55" s="13">
        <v>13</v>
      </c>
      <c r="Q55" s="12" t="s">
        <v>158</v>
      </c>
      <c r="R55" s="24" t="s">
        <v>131</v>
      </c>
      <c r="S55" s="25" t="s">
        <v>6</v>
      </c>
      <c r="T55" s="24" t="s">
        <v>5</v>
      </c>
      <c r="U55" s="23" t="s">
        <v>157</v>
      </c>
      <c r="V55" s="304" t="s">
        <v>150</v>
      </c>
      <c r="W55" s="294"/>
      <c r="X55" s="305">
        <v>6.5</v>
      </c>
      <c r="Y55" s="305">
        <v>5.3</v>
      </c>
      <c r="Z55" s="306">
        <v>5.3</v>
      </c>
      <c r="AA55" s="8"/>
      <c r="AB55" s="3"/>
    </row>
    <row r="56" spans="1:28" ht="23.25" customHeight="1" x14ac:dyDescent="0.2">
      <c r="A56" s="21"/>
      <c r="B56" s="20"/>
      <c r="C56" s="110"/>
      <c r="D56" s="19"/>
      <c r="E56" s="18"/>
      <c r="F56" s="17"/>
      <c r="G56" s="17"/>
      <c r="H56" s="17"/>
      <c r="I56" s="430"/>
      <c r="J56" s="85"/>
      <c r="K56" s="85"/>
      <c r="L56" s="85"/>
      <c r="M56" s="431" t="s">
        <v>153</v>
      </c>
      <c r="N56" s="435">
        <v>616</v>
      </c>
      <c r="O56" s="13">
        <v>1</v>
      </c>
      <c r="P56" s="13">
        <v>13</v>
      </c>
      <c r="Q56" s="458"/>
      <c r="R56" s="448">
        <v>75</v>
      </c>
      <c r="S56" s="11">
        <v>0</v>
      </c>
      <c r="T56" s="449">
        <v>0</v>
      </c>
      <c r="U56" s="459">
        <v>90009</v>
      </c>
      <c r="V56" s="474">
        <v>850</v>
      </c>
      <c r="W56" s="446"/>
      <c r="X56" s="447"/>
      <c r="Y56" s="447"/>
      <c r="Z56" s="447"/>
      <c r="AA56" s="8"/>
      <c r="AB56" s="3"/>
    </row>
    <row r="57" spans="1:28" ht="29.25" customHeight="1" x14ac:dyDescent="0.2">
      <c r="A57" s="21"/>
      <c r="B57" s="20"/>
      <c r="C57" s="110"/>
      <c r="D57" s="19"/>
      <c r="E57" s="18"/>
      <c r="F57" s="17"/>
      <c r="G57" s="17"/>
      <c r="H57" s="17"/>
      <c r="I57" s="866" t="s">
        <v>156</v>
      </c>
      <c r="J57" s="880"/>
      <c r="K57" s="880"/>
      <c r="L57" s="880"/>
      <c r="M57" s="881"/>
      <c r="N57" s="42">
        <v>616</v>
      </c>
      <c r="O57" s="41">
        <v>1</v>
      </c>
      <c r="P57" s="40">
        <v>13</v>
      </c>
      <c r="Q57" s="443" t="s">
        <v>152</v>
      </c>
      <c r="R57" s="114" t="s">
        <v>131</v>
      </c>
      <c r="S57" s="115" t="s">
        <v>6</v>
      </c>
      <c r="T57" s="114" t="s">
        <v>5</v>
      </c>
      <c r="U57" s="116" t="s">
        <v>151</v>
      </c>
      <c r="V57" s="313"/>
      <c r="W57" s="444"/>
      <c r="X57" s="314">
        <f>X58+X59+X60</f>
        <v>14</v>
      </c>
      <c r="Y57" s="314">
        <f>Y58+Y59+Y60</f>
        <v>40</v>
      </c>
      <c r="Z57" s="315">
        <f>Z58+Z59+Z60</f>
        <v>40</v>
      </c>
      <c r="AA57" s="8"/>
      <c r="AB57" s="3"/>
    </row>
    <row r="58" spans="1:28" ht="43.5" customHeight="1" x14ac:dyDescent="0.2">
      <c r="A58" s="21"/>
      <c r="B58" s="20"/>
      <c r="C58" s="110"/>
      <c r="D58" s="19"/>
      <c r="E58" s="18"/>
      <c r="F58" s="17"/>
      <c r="G58" s="17"/>
      <c r="H58" s="17"/>
      <c r="I58" s="16"/>
      <c r="J58" s="878" t="s">
        <v>57</v>
      </c>
      <c r="K58" s="878"/>
      <c r="L58" s="878"/>
      <c r="M58" s="879"/>
      <c r="N58" s="28">
        <v>616</v>
      </c>
      <c r="O58" s="27">
        <v>1</v>
      </c>
      <c r="P58" s="26">
        <v>13</v>
      </c>
      <c r="Q58" s="12" t="s">
        <v>152</v>
      </c>
      <c r="R58" s="24" t="s">
        <v>131</v>
      </c>
      <c r="S58" s="25" t="s">
        <v>6</v>
      </c>
      <c r="T58" s="24" t="s">
        <v>5</v>
      </c>
      <c r="U58" s="23" t="s">
        <v>151</v>
      </c>
      <c r="V58" s="310" t="s">
        <v>52</v>
      </c>
      <c r="W58" s="294"/>
      <c r="X58" s="311">
        <v>14</v>
      </c>
      <c r="Y58" s="311">
        <v>40</v>
      </c>
      <c r="Z58" s="312">
        <v>40</v>
      </c>
      <c r="AA58" s="8"/>
      <c r="AB58" s="3"/>
    </row>
    <row r="59" spans="1:28" ht="23.25" customHeight="1" x14ac:dyDescent="0.2">
      <c r="A59" s="21"/>
      <c r="B59" s="20"/>
      <c r="C59" s="110"/>
      <c r="D59" s="19"/>
      <c r="E59" s="18"/>
      <c r="F59" s="17"/>
      <c r="G59" s="17"/>
      <c r="H59" s="17"/>
      <c r="I59" s="17"/>
      <c r="J59" s="878" t="s">
        <v>155</v>
      </c>
      <c r="K59" s="878"/>
      <c r="L59" s="878"/>
      <c r="M59" s="879"/>
      <c r="N59" s="28">
        <v>616</v>
      </c>
      <c r="O59" s="27">
        <v>1</v>
      </c>
      <c r="P59" s="26">
        <v>13</v>
      </c>
      <c r="Q59" s="12" t="s">
        <v>152</v>
      </c>
      <c r="R59" s="24" t="s">
        <v>131</v>
      </c>
      <c r="S59" s="25" t="s">
        <v>6</v>
      </c>
      <c r="T59" s="24" t="s">
        <v>5</v>
      </c>
      <c r="U59" s="23">
        <v>90009</v>
      </c>
      <c r="V59" s="310" t="s">
        <v>154</v>
      </c>
      <c r="W59" s="294"/>
      <c r="X59" s="311"/>
      <c r="Y59" s="311"/>
      <c r="Z59" s="312"/>
      <c r="AA59" s="8"/>
      <c r="AB59" s="3"/>
    </row>
    <row r="60" spans="1:28" ht="23.25" customHeight="1" x14ac:dyDescent="0.2">
      <c r="A60" s="21"/>
      <c r="B60" s="20"/>
      <c r="C60" s="110"/>
      <c r="D60" s="38"/>
      <c r="E60" s="37"/>
      <c r="F60" s="36"/>
      <c r="G60" s="36"/>
      <c r="H60" s="36"/>
      <c r="I60" s="36"/>
      <c r="J60" s="864" t="s">
        <v>153</v>
      </c>
      <c r="K60" s="864"/>
      <c r="L60" s="864"/>
      <c r="M60" s="865"/>
      <c r="N60" s="15">
        <v>616</v>
      </c>
      <c r="O60" s="14">
        <v>1</v>
      </c>
      <c r="P60" s="13">
        <v>13</v>
      </c>
      <c r="Q60" s="12" t="s">
        <v>152</v>
      </c>
      <c r="R60" s="10" t="s">
        <v>131</v>
      </c>
      <c r="S60" s="11" t="s">
        <v>6</v>
      </c>
      <c r="T60" s="10" t="s">
        <v>5</v>
      </c>
      <c r="U60" s="9">
        <v>90009</v>
      </c>
      <c r="V60" s="304" t="s">
        <v>150</v>
      </c>
      <c r="W60" s="294"/>
      <c r="X60" s="305"/>
      <c r="Y60" s="305"/>
      <c r="Z60" s="306"/>
      <c r="AA60" s="8"/>
      <c r="AB60" s="3"/>
    </row>
    <row r="61" spans="1:28" ht="76.5" customHeight="1" x14ac:dyDescent="0.2">
      <c r="A61" s="21"/>
      <c r="B61" s="20"/>
      <c r="C61" s="110"/>
      <c r="D61" s="421"/>
      <c r="E61" s="37"/>
      <c r="F61" s="419"/>
      <c r="G61" s="419"/>
      <c r="H61" s="419"/>
      <c r="I61" s="419"/>
      <c r="J61" s="85"/>
      <c r="K61" s="85"/>
      <c r="L61" s="85"/>
      <c r="M61" s="417" t="s">
        <v>534</v>
      </c>
      <c r="N61" s="422">
        <v>616</v>
      </c>
      <c r="O61" s="13">
        <v>1</v>
      </c>
      <c r="P61" s="13">
        <v>13</v>
      </c>
      <c r="Q61" s="445"/>
      <c r="R61" s="856">
        <v>8600300000</v>
      </c>
      <c r="S61" s="857"/>
      <c r="T61" s="857"/>
      <c r="U61" s="858"/>
      <c r="V61" s="319"/>
      <c r="W61" s="450"/>
      <c r="X61" s="451">
        <f>X62+X65</f>
        <v>7294.4</v>
      </c>
      <c r="Y61" s="451">
        <f t="shared" ref="X61:Z62" si="3">Y62</f>
        <v>7258.5</v>
      </c>
      <c r="Z61" s="451">
        <f t="shared" si="3"/>
        <v>7263.5</v>
      </c>
      <c r="AA61" s="8"/>
      <c r="AB61" s="3"/>
    </row>
    <row r="62" spans="1:28" ht="45.75" customHeight="1" x14ac:dyDescent="0.2">
      <c r="A62" s="21"/>
      <c r="B62" s="20"/>
      <c r="C62" s="110"/>
      <c r="D62" s="421"/>
      <c r="E62" s="37"/>
      <c r="F62" s="419"/>
      <c r="G62" s="419"/>
      <c r="H62" s="419"/>
      <c r="I62" s="419"/>
      <c r="J62" s="85"/>
      <c r="K62" s="85"/>
      <c r="L62" s="85"/>
      <c r="M62" s="417" t="s">
        <v>370</v>
      </c>
      <c r="N62" s="422">
        <v>616</v>
      </c>
      <c r="O62" s="13">
        <v>1</v>
      </c>
      <c r="P62" s="13">
        <v>13</v>
      </c>
      <c r="Q62" s="445"/>
      <c r="R62" s="856">
        <v>8600370003</v>
      </c>
      <c r="S62" s="859"/>
      <c r="T62" s="859"/>
      <c r="U62" s="860"/>
      <c r="V62" s="319"/>
      <c r="W62" s="450"/>
      <c r="X62" s="451">
        <f t="shared" si="3"/>
        <v>6899.4</v>
      </c>
      <c r="Y62" s="451">
        <f t="shared" si="3"/>
        <v>7258.5</v>
      </c>
      <c r="Z62" s="451">
        <f t="shared" si="3"/>
        <v>7263.5</v>
      </c>
      <c r="AA62" s="8"/>
      <c r="AB62" s="3"/>
    </row>
    <row r="63" spans="1:28" ht="45.75" customHeight="1" x14ac:dyDescent="0.2">
      <c r="A63" s="21"/>
      <c r="B63" s="20"/>
      <c r="C63" s="110"/>
      <c r="D63" s="421"/>
      <c r="E63" s="37"/>
      <c r="F63" s="419"/>
      <c r="G63" s="419"/>
      <c r="H63" s="419"/>
      <c r="I63" s="419"/>
      <c r="J63" s="85"/>
      <c r="K63" s="85"/>
      <c r="L63" s="85"/>
      <c r="M63" s="417" t="s">
        <v>371</v>
      </c>
      <c r="N63" s="422">
        <v>616</v>
      </c>
      <c r="O63" s="13">
        <v>1</v>
      </c>
      <c r="P63" s="13">
        <v>13</v>
      </c>
      <c r="Q63" s="445"/>
      <c r="R63" s="856">
        <v>8600370003</v>
      </c>
      <c r="S63" s="859"/>
      <c r="T63" s="859"/>
      <c r="U63" s="860"/>
      <c r="V63" s="319"/>
      <c r="W63" s="450"/>
      <c r="X63" s="451">
        <f>X64+X66</f>
        <v>6899.4</v>
      </c>
      <c r="Y63" s="451">
        <f>Y64+Y66</f>
        <v>7258.5</v>
      </c>
      <c r="Z63" s="451">
        <f>Z64+Z66</f>
        <v>7263.5</v>
      </c>
      <c r="AA63" s="8"/>
      <c r="AB63" s="3"/>
    </row>
    <row r="64" spans="1:28" ht="28.5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143</v>
      </c>
      <c r="N64" s="422">
        <v>616</v>
      </c>
      <c r="O64" s="13">
        <v>1</v>
      </c>
      <c r="P64" s="13">
        <v>13</v>
      </c>
      <c r="Q64" s="445"/>
      <c r="R64" s="856">
        <v>8600370003</v>
      </c>
      <c r="S64" s="859"/>
      <c r="T64" s="859"/>
      <c r="U64" s="860"/>
      <c r="V64" s="452">
        <v>110</v>
      </c>
      <c r="W64" s="446"/>
      <c r="X64" s="447">
        <v>5512.9</v>
      </c>
      <c r="Y64" s="447">
        <v>6086.6</v>
      </c>
      <c r="Z64" s="447">
        <v>6086.6</v>
      </c>
      <c r="AA64" s="8"/>
      <c r="AB64" s="3"/>
    </row>
    <row r="65" spans="1:28" ht="46.5" customHeight="1" x14ac:dyDescent="0.2">
      <c r="A65" s="21"/>
      <c r="B65" s="20"/>
      <c r="C65" s="110"/>
      <c r="D65" s="682"/>
      <c r="E65" s="37"/>
      <c r="F65" s="680"/>
      <c r="G65" s="680"/>
      <c r="H65" s="680"/>
      <c r="I65" s="680"/>
      <c r="J65" s="85"/>
      <c r="K65" s="85"/>
      <c r="L65" s="85"/>
      <c r="M65" s="677" t="s">
        <v>448</v>
      </c>
      <c r="N65" s="683">
        <v>616</v>
      </c>
      <c r="O65" s="13">
        <v>1</v>
      </c>
      <c r="P65" s="13">
        <v>13</v>
      </c>
      <c r="Q65" s="445"/>
      <c r="R65" s="676">
        <v>86</v>
      </c>
      <c r="S65" s="686">
        <v>0</v>
      </c>
      <c r="T65" s="686">
        <v>1</v>
      </c>
      <c r="U65" s="687">
        <v>71111</v>
      </c>
      <c r="V65" s="452">
        <v>110</v>
      </c>
      <c r="W65" s="446"/>
      <c r="X65" s="447">
        <v>395</v>
      </c>
      <c r="Y65" s="447"/>
      <c r="Z65" s="447"/>
      <c r="AA65" s="8"/>
      <c r="AB65" s="3"/>
    </row>
    <row r="66" spans="1:28" ht="42.75" customHeight="1" x14ac:dyDescent="0.2">
      <c r="A66" s="21"/>
      <c r="B66" s="20"/>
      <c r="C66" s="110"/>
      <c r="D66" s="421"/>
      <c r="E66" s="37"/>
      <c r="F66" s="419"/>
      <c r="G66" s="419"/>
      <c r="H66" s="419"/>
      <c r="I66" s="419"/>
      <c r="J66" s="85"/>
      <c r="K66" s="85"/>
      <c r="L66" s="85"/>
      <c r="M66" s="417" t="s">
        <v>57</v>
      </c>
      <c r="N66" s="422">
        <v>616</v>
      </c>
      <c r="O66" s="13">
        <v>1</v>
      </c>
      <c r="P66" s="13">
        <v>13</v>
      </c>
      <c r="Q66" s="445"/>
      <c r="R66" s="861">
        <v>8600370003</v>
      </c>
      <c r="S66" s="862"/>
      <c r="T66" s="862"/>
      <c r="U66" s="863"/>
      <c r="V66" s="452">
        <v>240</v>
      </c>
      <c r="W66" s="446"/>
      <c r="X66" s="447">
        <v>1386.5</v>
      </c>
      <c r="Y66" s="447">
        <v>1171.9000000000001</v>
      </c>
      <c r="Z66" s="447">
        <v>1176.9000000000001</v>
      </c>
      <c r="AA66" s="8"/>
      <c r="AB66" s="3"/>
    </row>
    <row r="67" spans="1:28" ht="33.75" customHeight="1" x14ac:dyDescent="0.2">
      <c r="A67" s="21"/>
      <c r="B67" s="20"/>
      <c r="C67" s="110"/>
      <c r="D67" s="622"/>
      <c r="E67" s="37"/>
      <c r="F67" s="620"/>
      <c r="G67" s="620"/>
      <c r="H67" s="620"/>
      <c r="I67" s="620"/>
      <c r="J67" s="85"/>
      <c r="K67" s="85"/>
      <c r="L67" s="85"/>
      <c r="M67" s="617" t="s">
        <v>422</v>
      </c>
      <c r="N67" s="623">
        <v>616</v>
      </c>
      <c r="O67" s="13">
        <v>1</v>
      </c>
      <c r="P67" s="13">
        <v>13</v>
      </c>
      <c r="Q67" s="458"/>
      <c r="R67" s="628">
        <v>86</v>
      </c>
      <c r="S67" s="629">
        <v>0</v>
      </c>
      <c r="T67" s="629" t="s">
        <v>425</v>
      </c>
      <c r="U67" s="630" t="s">
        <v>4</v>
      </c>
      <c r="V67" s="627"/>
      <c r="W67" s="446"/>
      <c r="X67" s="463">
        <f t="shared" ref="X67:Z68" si="4">X68</f>
        <v>717.9</v>
      </c>
      <c r="Y67" s="463">
        <f t="shared" si="4"/>
        <v>367.4</v>
      </c>
      <c r="Z67" s="463">
        <f t="shared" si="4"/>
        <v>330.5</v>
      </c>
      <c r="AA67" s="8"/>
      <c r="AB67" s="3"/>
    </row>
    <row r="68" spans="1:28" ht="17.25" customHeight="1" x14ac:dyDescent="0.2">
      <c r="A68" s="21"/>
      <c r="B68" s="20"/>
      <c r="C68" s="110"/>
      <c r="D68" s="622"/>
      <c r="E68" s="37"/>
      <c r="F68" s="620"/>
      <c r="G68" s="620"/>
      <c r="H68" s="620"/>
      <c r="I68" s="620"/>
      <c r="J68" s="85"/>
      <c r="K68" s="85"/>
      <c r="L68" s="85"/>
      <c r="M68" s="617" t="s">
        <v>423</v>
      </c>
      <c r="N68" s="623">
        <v>616</v>
      </c>
      <c r="O68" s="13">
        <v>1</v>
      </c>
      <c r="P68" s="13">
        <v>13</v>
      </c>
      <c r="Q68" s="458"/>
      <c r="R68" s="628">
        <v>86</v>
      </c>
      <c r="S68" s="631">
        <v>0</v>
      </c>
      <c r="T68" s="631" t="s">
        <v>425</v>
      </c>
      <c r="U68" s="632">
        <v>95555</v>
      </c>
      <c r="V68" s="627"/>
      <c r="W68" s="446"/>
      <c r="X68" s="463">
        <f t="shared" si="4"/>
        <v>717.9</v>
      </c>
      <c r="Y68" s="463">
        <f t="shared" si="4"/>
        <v>367.4</v>
      </c>
      <c r="Z68" s="463">
        <f t="shared" si="4"/>
        <v>330.5</v>
      </c>
      <c r="AA68" s="8"/>
      <c r="AB68" s="3"/>
    </row>
    <row r="69" spans="1:28" ht="33.75" customHeight="1" x14ac:dyDescent="0.2">
      <c r="A69" s="21"/>
      <c r="B69" s="20"/>
      <c r="C69" s="110"/>
      <c r="D69" s="622"/>
      <c r="E69" s="37"/>
      <c r="F69" s="620"/>
      <c r="G69" s="620"/>
      <c r="H69" s="620"/>
      <c r="I69" s="620"/>
      <c r="J69" s="85"/>
      <c r="K69" s="85"/>
      <c r="L69" s="85"/>
      <c r="M69" s="617" t="s">
        <v>424</v>
      </c>
      <c r="N69" s="623">
        <v>616</v>
      </c>
      <c r="O69" s="13">
        <v>1</v>
      </c>
      <c r="P69" s="13">
        <v>13</v>
      </c>
      <c r="Q69" s="458"/>
      <c r="R69" s="628">
        <v>86</v>
      </c>
      <c r="S69" s="631">
        <v>0</v>
      </c>
      <c r="T69" s="631" t="s">
        <v>425</v>
      </c>
      <c r="U69" s="632" t="s">
        <v>426</v>
      </c>
      <c r="V69" s="474">
        <v>850</v>
      </c>
      <c r="W69" s="446"/>
      <c r="X69" s="447">
        <v>717.9</v>
      </c>
      <c r="Y69" s="447">
        <v>367.4</v>
      </c>
      <c r="Z69" s="447">
        <v>330.5</v>
      </c>
      <c r="AA69" s="8"/>
      <c r="AB69" s="3"/>
    </row>
    <row r="70" spans="1:28" ht="23.25" customHeight="1" x14ac:dyDescent="0.2">
      <c r="A70" s="21"/>
      <c r="B70" s="20"/>
      <c r="C70" s="110"/>
      <c r="D70" s="874" t="s">
        <v>149</v>
      </c>
      <c r="E70" s="875"/>
      <c r="F70" s="875"/>
      <c r="G70" s="875"/>
      <c r="H70" s="875"/>
      <c r="I70" s="875"/>
      <c r="J70" s="876"/>
      <c r="K70" s="876"/>
      <c r="L70" s="876"/>
      <c r="M70" s="877"/>
      <c r="N70" s="34">
        <v>616</v>
      </c>
      <c r="O70" s="33">
        <v>2</v>
      </c>
      <c r="P70" s="32" t="s">
        <v>1</v>
      </c>
      <c r="Q70" s="443" t="s">
        <v>1</v>
      </c>
      <c r="R70" s="117" t="s">
        <v>1</v>
      </c>
      <c r="S70" s="118" t="s">
        <v>1</v>
      </c>
      <c r="T70" s="117" t="s">
        <v>1</v>
      </c>
      <c r="U70" s="119" t="s">
        <v>1</v>
      </c>
      <c r="V70" s="316"/>
      <c r="W70" s="444"/>
      <c r="X70" s="722">
        <f t="shared" ref="X70:Z73" si="5">X71</f>
        <v>261.7</v>
      </c>
      <c r="Y70" s="722">
        <f t="shared" si="5"/>
        <v>270.5</v>
      </c>
      <c r="Z70" s="723">
        <f t="shared" si="5"/>
        <v>280.10000000000002</v>
      </c>
      <c r="AA70" s="8"/>
      <c r="AB70" s="3"/>
    </row>
    <row r="71" spans="1:28" ht="23.25" customHeight="1" x14ac:dyDescent="0.2">
      <c r="A71" s="21"/>
      <c r="B71" s="20"/>
      <c r="C71" s="110"/>
      <c r="D71" s="30"/>
      <c r="E71" s="869" t="s">
        <v>148</v>
      </c>
      <c r="F71" s="870"/>
      <c r="G71" s="870"/>
      <c r="H71" s="870"/>
      <c r="I71" s="870"/>
      <c r="J71" s="870"/>
      <c r="K71" s="870"/>
      <c r="L71" s="870"/>
      <c r="M71" s="871"/>
      <c r="N71" s="94">
        <v>616</v>
      </c>
      <c r="O71" s="95">
        <v>2</v>
      </c>
      <c r="P71" s="96">
        <v>3</v>
      </c>
      <c r="Q71" s="92" t="s">
        <v>1</v>
      </c>
      <c r="R71" s="97" t="s">
        <v>1</v>
      </c>
      <c r="S71" s="98" t="s">
        <v>1</v>
      </c>
      <c r="T71" s="97" t="s">
        <v>1</v>
      </c>
      <c r="U71" s="99" t="s">
        <v>1</v>
      </c>
      <c r="V71" s="297"/>
      <c r="W71" s="298"/>
      <c r="X71" s="724">
        <f t="shared" si="5"/>
        <v>261.7</v>
      </c>
      <c r="Y71" s="724">
        <f t="shared" si="5"/>
        <v>270.5</v>
      </c>
      <c r="Z71" s="725">
        <f t="shared" si="5"/>
        <v>280.10000000000002</v>
      </c>
      <c r="AA71" s="8"/>
      <c r="AB71" s="3"/>
    </row>
    <row r="72" spans="1:28" ht="79.5" customHeight="1" x14ac:dyDescent="0.2">
      <c r="A72" s="21"/>
      <c r="B72" s="20"/>
      <c r="C72" s="110"/>
      <c r="D72" s="19"/>
      <c r="E72" s="29"/>
      <c r="F72" s="866" t="s">
        <v>534</v>
      </c>
      <c r="G72" s="866"/>
      <c r="H72" s="867"/>
      <c r="I72" s="867"/>
      <c r="J72" s="867"/>
      <c r="K72" s="867"/>
      <c r="L72" s="867"/>
      <c r="M72" s="868"/>
      <c r="N72" s="28">
        <v>616</v>
      </c>
      <c r="O72" s="27">
        <v>2</v>
      </c>
      <c r="P72" s="26">
        <v>3</v>
      </c>
      <c r="Q72" s="12" t="s">
        <v>147</v>
      </c>
      <c r="R72" s="24" t="s">
        <v>140</v>
      </c>
      <c r="S72" s="25" t="s">
        <v>6</v>
      </c>
      <c r="T72" s="24" t="s">
        <v>5</v>
      </c>
      <c r="U72" s="23" t="s">
        <v>4</v>
      </c>
      <c r="V72" s="301"/>
      <c r="W72" s="294"/>
      <c r="X72" s="726">
        <f t="shared" si="5"/>
        <v>261.7</v>
      </c>
      <c r="Y72" s="726">
        <f t="shared" si="5"/>
        <v>270.5</v>
      </c>
      <c r="Z72" s="727">
        <f t="shared" si="5"/>
        <v>280.10000000000002</v>
      </c>
      <c r="AA72" s="8"/>
      <c r="AB72" s="3"/>
    </row>
    <row r="73" spans="1:28" ht="43.5" customHeight="1" x14ac:dyDescent="0.2">
      <c r="A73" s="21"/>
      <c r="B73" s="20"/>
      <c r="C73" s="110"/>
      <c r="D73" s="19"/>
      <c r="E73" s="18"/>
      <c r="F73" s="16"/>
      <c r="G73" s="16"/>
      <c r="H73" s="866" t="s">
        <v>146</v>
      </c>
      <c r="I73" s="867"/>
      <c r="J73" s="867"/>
      <c r="K73" s="867"/>
      <c r="L73" s="867"/>
      <c r="M73" s="868"/>
      <c r="N73" s="28">
        <v>616</v>
      </c>
      <c r="O73" s="27">
        <v>2</v>
      </c>
      <c r="P73" s="26">
        <v>3</v>
      </c>
      <c r="Q73" s="12" t="s">
        <v>145</v>
      </c>
      <c r="R73" s="24" t="s">
        <v>140</v>
      </c>
      <c r="S73" s="25" t="s">
        <v>6</v>
      </c>
      <c r="T73" s="24" t="s">
        <v>139</v>
      </c>
      <c r="U73" s="23" t="s">
        <v>4</v>
      </c>
      <c r="V73" s="301"/>
      <c r="W73" s="294"/>
      <c r="X73" s="726">
        <f t="shared" si="5"/>
        <v>261.7</v>
      </c>
      <c r="Y73" s="726">
        <f t="shared" si="5"/>
        <v>270.5</v>
      </c>
      <c r="Z73" s="727">
        <f t="shared" si="5"/>
        <v>280.10000000000002</v>
      </c>
      <c r="AA73" s="8"/>
      <c r="AB73" s="3"/>
    </row>
    <row r="74" spans="1:28" ht="43.5" customHeight="1" x14ac:dyDescent="0.2">
      <c r="A74" s="21"/>
      <c r="B74" s="20"/>
      <c r="C74" s="110"/>
      <c r="D74" s="19"/>
      <c r="E74" s="18"/>
      <c r="F74" s="17"/>
      <c r="G74" s="17"/>
      <c r="H74" s="16"/>
      <c r="I74" s="866" t="s">
        <v>144</v>
      </c>
      <c r="J74" s="867"/>
      <c r="K74" s="867"/>
      <c r="L74" s="867"/>
      <c r="M74" s="868"/>
      <c r="N74" s="28">
        <v>616</v>
      </c>
      <c r="O74" s="27">
        <v>2</v>
      </c>
      <c r="P74" s="26">
        <v>3</v>
      </c>
      <c r="Q74" s="12" t="s">
        <v>141</v>
      </c>
      <c r="R74" s="24" t="s">
        <v>140</v>
      </c>
      <c r="S74" s="25" t="s">
        <v>6</v>
      </c>
      <c r="T74" s="24" t="s">
        <v>139</v>
      </c>
      <c r="U74" s="23" t="s">
        <v>138</v>
      </c>
      <c r="V74" s="301"/>
      <c r="W74" s="294"/>
      <c r="X74" s="726">
        <f>X76+X75</f>
        <v>261.7</v>
      </c>
      <c r="Y74" s="726">
        <f>Y76+Y75</f>
        <v>270.5</v>
      </c>
      <c r="Z74" s="727">
        <f>Z76+Z75</f>
        <v>280.10000000000002</v>
      </c>
      <c r="AA74" s="8"/>
      <c r="AB74" s="3"/>
    </row>
    <row r="75" spans="1:28" ht="29.25" customHeight="1" x14ac:dyDescent="0.2">
      <c r="A75" s="21"/>
      <c r="B75" s="20"/>
      <c r="C75" s="110"/>
      <c r="D75" s="19"/>
      <c r="E75" s="18"/>
      <c r="F75" s="17"/>
      <c r="G75" s="17"/>
      <c r="H75" s="17"/>
      <c r="I75" s="16"/>
      <c r="J75" s="878" t="s">
        <v>143</v>
      </c>
      <c r="K75" s="878"/>
      <c r="L75" s="878"/>
      <c r="M75" s="879"/>
      <c r="N75" s="28">
        <v>616</v>
      </c>
      <c r="O75" s="27">
        <v>2</v>
      </c>
      <c r="P75" s="26">
        <v>3</v>
      </c>
      <c r="Q75" s="12" t="s">
        <v>141</v>
      </c>
      <c r="R75" s="24" t="s">
        <v>140</v>
      </c>
      <c r="S75" s="25" t="s">
        <v>6</v>
      </c>
      <c r="T75" s="24" t="s">
        <v>139</v>
      </c>
      <c r="U75" s="23" t="s">
        <v>138</v>
      </c>
      <c r="V75" s="310" t="s">
        <v>142</v>
      </c>
      <c r="W75" s="294"/>
      <c r="X75" s="720" t="s">
        <v>550</v>
      </c>
      <c r="Y75" s="720" t="s">
        <v>535</v>
      </c>
      <c r="Z75" s="721" t="s">
        <v>536</v>
      </c>
      <c r="AA75" s="8"/>
      <c r="AB75" s="3"/>
    </row>
    <row r="76" spans="1:28" ht="43.5" customHeight="1" x14ac:dyDescent="0.2">
      <c r="A76" s="21"/>
      <c r="B76" s="20"/>
      <c r="C76" s="110"/>
      <c r="D76" s="38"/>
      <c r="E76" s="37"/>
      <c r="F76" s="36"/>
      <c r="G76" s="36"/>
      <c r="H76" s="36"/>
      <c r="I76" s="36"/>
      <c r="J76" s="864" t="s">
        <v>57</v>
      </c>
      <c r="K76" s="864"/>
      <c r="L76" s="864"/>
      <c r="M76" s="865"/>
      <c r="N76" s="15">
        <v>616</v>
      </c>
      <c r="O76" s="14">
        <v>2</v>
      </c>
      <c r="P76" s="13">
        <v>3</v>
      </c>
      <c r="Q76" s="12" t="s">
        <v>141</v>
      </c>
      <c r="R76" s="10" t="s">
        <v>140</v>
      </c>
      <c r="S76" s="11" t="s">
        <v>6</v>
      </c>
      <c r="T76" s="10" t="s">
        <v>139</v>
      </c>
      <c r="U76" s="9" t="s">
        <v>138</v>
      </c>
      <c r="V76" s="304" t="s">
        <v>52</v>
      </c>
      <c r="W76" s="294"/>
      <c r="X76" s="305"/>
      <c r="Y76" s="305"/>
      <c r="Z76" s="306"/>
      <c r="AA76" s="8"/>
      <c r="AB76" s="3"/>
    </row>
    <row r="77" spans="1:28" ht="29.25" customHeight="1" x14ac:dyDescent="0.2">
      <c r="A77" s="21"/>
      <c r="B77" s="20"/>
      <c r="C77" s="110"/>
      <c r="D77" s="874" t="s">
        <v>137</v>
      </c>
      <c r="E77" s="875"/>
      <c r="F77" s="875"/>
      <c r="G77" s="875"/>
      <c r="H77" s="875"/>
      <c r="I77" s="875"/>
      <c r="J77" s="876"/>
      <c r="K77" s="876"/>
      <c r="L77" s="876"/>
      <c r="M77" s="877"/>
      <c r="N77" s="34">
        <v>616</v>
      </c>
      <c r="O77" s="33">
        <v>3</v>
      </c>
      <c r="P77" s="32" t="s">
        <v>1</v>
      </c>
      <c r="Q77" s="12" t="s">
        <v>1</v>
      </c>
      <c r="R77" s="117" t="s">
        <v>1</v>
      </c>
      <c r="S77" s="118" t="s">
        <v>1</v>
      </c>
      <c r="T77" s="117" t="s">
        <v>1</v>
      </c>
      <c r="U77" s="119" t="s">
        <v>1</v>
      </c>
      <c r="V77" s="316"/>
      <c r="W77" s="294"/>
      <c r="X77" s="317">
        <f>X78+X82+X88+X94</f>
        <v>318.89999999999998</v>
      </c>
      <c r="Y77" s="317">
        <f>Y78+Y82+Y88+Y94</f>
        <v>376.5</v>
      </c>
      <c r="Z77" s="318">
        <f>Z78+Z82+Z88+Z94</f>
        <v>376.5</v>
      </c>
      <c r="AA77" s="8"/>
      <c r="AB77" s="3"/>
    </row>
    <row r="78" spans="1:28" ht="23.25" customHeight="1" x14ac:dyDescent="0.2">
      <c r="A78" s="21"/>
      <c r="B78" s="20"/>
      <c r="C78" s="110"/>
      <c r="D78" s="30"/>
      <c r="E78" s="869" t="s">
        <v>136</v>
      </c>
      <c r="F78" s="870"/>
      <c r="G78" s="870"/>
      <c r="H78" s="870"/>
      <c r="I78" s="870"/>
      <c r="J78" s="870"/>
      <c r="K78" s="870"/>
      <c r="L78" s="870"/>
      <c r="M78" s="871"/>
      <c r="N78" s="94">
        <v>616</v>
      </c>
      <c r="O78" s="95">
        <v>3</v>
      </c>
      <c r="P78" s="96">
        <v>4</v>
      </c>
      <c r="Q78" s="92" t="s">
        <v>1</v>
      </c>
      <c r="R78" s="97" t="s">
        <v>1</v>
      </c>
      <c r="S78" s="98" t="s">
        <v>1</v>
      </c>
      <c r="T78" s="97" t="s">
        <v>1</v>
      </c>
      <c r="U78" s="99" t="s">
        <v>1</v>
      </c>
      <c r="V78" s="297"/>
      <c r="W78" s="298"/>
      <c r="X78" s="299">
        <f t="shared" ref="X78:Z80" si="6">X79</f>
        <v>23.5</v>
      </c>
      <c r="Y78" s="299">
        <f t="shared" si="6"/>
        <v>23.5</v>
      </c>
      <c r="Z78" s="300">
        <f t="shared" si="6"/>
        <v>23.5</v>
      </c>
      <c r="AA78" s="8"/>
      <c r="AB78" s="3"/>
    </row>
    <row r="79" spans="1:28" ht="29.25" customHeight="1" x14ac:dyDescent="0.2">
      <c r="A79" s="21"/>
      <c r="B79" s="20"/>
      <c r="C79" s="110"/>
      <c r="D79" s="19"/>
      <c r="E79" s="29"/>
      <c r="F79" s="866" t="s">
        <v>135</v>
      </c>
      <c r="G79" s="866"/>
      <c r="H79" s="866"/>
      <c r="I79" s="867"/>
      <c r="J79" s="867"/>
      <c r="K79" s="867"/>
      <c r="L79" s="867"/>
      <c r="M79" s="868"/>
      <c r="N79" s="28">
        <v>616</v>
      </c>
      <c r="O79" s="27">
        <v>3</v>
      </c>
      <c r="P79" s="26">
        <v>4</v>
      </c>
      <c r="Q79" s="12" t="s">
        <v>134</v>
      </c>
      <c r="R79" s="24">
        <v>75</v>
      </c>
      <c r="S79" s="25" t="s">
        <v>6</v>
      </c>
      <c r="T79" s="24" t="s">
        <v>5</v>
      </c>
      <c r="U79" s="23" t="s">
        <v>4</v>
      </c>
      <c r="V79" s="301"/>
      <c r="W79" s="294"/>
      <c r="X79" s="302">
        <f t="shared" si="6"/>
        <v>23.5</v>
      </c>
      <c r="Y79" s="302">
        <f t="shared" si="6"/>
        <v>23.5</v>
      </c>
      <c r="Z79" s="303">
        <f t="shared" si="6"/>
        <v>23.5</v>
      </c>
      <c r="AA79" s="8"/>
      <c r="AB79" s="3"/>
    </row>
    <row r="80" spans="1:28" ht="126.75" customHeight="1" x14ac:dyDescent="0.2">
      <c r="A80" s="21"/>
      <c r="B80" s="20"/>
      <c r="C80" s="110"/>
      <c r="D80" s="19"/>
      <c r="E80" s="18"/>
      <c r="F80" s="16"/>
      <c r="G80" s="16"/>
      <c r="H80" s="16"/>
      <c r="I80" s="866" t="s">
        <v>133</v>
      </c>
      <c r="J80" s="867"/>
      <c r="K80" s="867"/>
      <c r="L80" s="867"/>
      <c r="M80" s="868"/>
      <c r="N80" s="28">
        <v>616</v>
      </c>
      <c r="O80" s="27">
        <v>3</v>
      </c>
      <c r="P80" s="26">
        <v>4</v>
      </c>
      <c r="Q80" s="12" t="s">
        <v>132</v>
      </c>
      <c r="R80" s="24">
        <v>75</v>
      </c>
      <c r="S80" s="25" t="s">
        <v>6</v>
      </c>
      <c r="T80" s="24" t="s">
        <v>5</v>
      </c>
      <c r="U80" s="23">
        <v>59302</v>
      </c>
      <c r="V80" s="301"/>
      <c r="W80" s="294"/>
      <c r="X80" s="302">
        <f t="shared" si="6"/>
        <v>23.5</v>
      </c>
      <c r="Y80" s="302">
        <f t="shared" si="6"/>
        <v>23.5</v>
      </c>
      <c r="Z80" s="303">
        <f t="shared" si="6"/>
        <v>23.5</v>
      </c>
      <c r="AA80" s="8"/>
      <c r="AB80" s="3"/>
    </row>
    <row r="81" spans="1:28" ht="43.5" customHeight="1" x14ac:dyDescent="0.2">
      <c r="A81" s="21"/>
      <c r="B81" s="20"/>
      <c r="C81" s="110"/>
      <c r="D81" s="19"/>
      <c r="E81" s="37"/>
      <c r="F81" s="36"/>
      <c r="G81" s="36"/>
      <c r="H81" s="36"/>
      <c r="I81" s="35"/>
      <c r="J81" s="864" t="s">
        <v>57</v>
      </c>
      <c r="K81" s="864"/>
      <c r="L81" s="864"/>
      <c r="M81" s="865"/>
      <c r="N81" s="15">
        <v>616</v>
      </c>
      <c r="O81" s="14">
        <v>3</v>
      </c>
      <c r="P81" s="13">
        <v>4</v>
      </c>
      <c r="Q81" s="12" t="s">
        <v>132</v>
      </c>
      <c r="R81" s="10">
        <v>75</v>
      </c>
      <c r="S81" s="11" t="s">
        <v>6</v>
      </c>
      <c r="T81" s="10" t="s">
        <v>5</v>
      </c>
      <c r="U81" s="9">
        <v>59302</v>
      </c>
      <c r="V81" s="304" t="s">
        <v>52</v>
      </c>
      <c r="W81" s="294"/>
      <c r="X81" s="305">
        <v>23.5</v>
      </c>
      <c r="Y81" s="305">
        <v>23.5</v>
      </c>
      <c r="Z81" s="306">
        <v>23.5</v>
      </c>
      <c r="AA81" s="8"/>
      <c r="AB81" s="3"/>
    </row>
    <row r="82" spans="1:28" ht="30.75" customHeight="1" x14ac:dyDescent="0.2">
      <c r="A82" s="21"/>
      <c r="B82" s="20"/>
      <c r="C82" s="110"/>
      <c r="D82" s="19"/>
      <c r="E82" s="869" t="s">
        <v>461</v>
      </c>
      <c r="F82" s="870"/>
      <c r="G82" s="870"/>
      <c r="H82" s="870"/>
      <c r="I82" s="870"/>
      <c r="J82" s="872"/>
      <c r="K82" s="872"/>
      <c r="L82" s="872"/>
      <c r="M82" s="873"/>
      <c r="N82" s="89">
        <v>616</v>
      </c>
      <c r="O82" s="90">
        <v>3</v>
      </c>
      <c r="P82" s="91">
        <v>9</v>
      </c>
      <c r="Q82" s="92" t="s">
        <v>1</v>
      </c>
      <c r="R82" s="111" t="s">
        <v>1</v>
      </c>
      <c r="S82" s="112" t="s">
        <v>1</v>
      </c>
      <c r="T82" s="111" t="s">
        <v>1</v>
      </c>
      <c r="U82" s="113" t="s">
        <v>1</v>
      </c>
      <c r="V82" s="307"/>
      <c r="W82" s="298"/>
      <c r="X82" s="308">
        <f>X83</f>
        <v>0</v>
      </c>
      <c r="Y82" s="308">
        <f>Y83</f>
        <v>0</v>
      </c>
      <c r="Z82" s="309">
        <f>Z83</f>
        <v>0</v>
      </c>
      <c r="AA82" s="8"/>
      <c r="AB82" s="3"/>
    </row>
    <row r="83" spans="1:28" ht="78" customHeight="1" x14ac:dyDescent="0.2">
      <c r="A83" s="21"/>
      <c r="B83" s="20"/>
      <c r="C83" s="110"/>
      <c r="D83" s="19"/>
      <c r="E83" s="29"/>
      <c r="F83" s="866" t="s">
        <v>20</v>
      </c>
      <c r="G83" s="867"/>
      <c r="H83" s="867"/>
      <c r="I83" s="867"/>
      <c r="J83" s="867"/>
      <c r="K83" s="867"/>
      <c r="L83" s="867"/>
      <c r="M83" s="868"/>
      <c r="N83" s="28">
        <v>616</v>
      </c>
      <c r="O83" s="27">
        <v>3</v>
      </c>
      <c r="P83" s="26">
        <v>9</v>
      </c>
      <c r="Q83" s="12" t="s">
        <v>19</v>
      </c>
      <c r="R83" s="24" t="s">
        <v>11</v>
      </c>
      <c r="S83" s="25" t="s">
        <v>6</v>
      </c>
      <c r="T83" s="24" t="s">
        <v>5</v>
      </c>
      <c r="U83" s="23" t="s">
        <v>4</v>
      </c>
      <c r="V83" s="301"/>
      <c r="W83" s="294"/>
      <c r="X83" s="302">
        <f t="shared" ref="X83:Z85" si="7">X84</f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57.75" customHeight="1" x14ac:dyDescent="0.2">
      <c r="A84" s="21"/>
      <c r="B84" s="20"/>
      <c r="C84" s="110"/>
      <c r="D84" s="19"/>
      <c r="E84" s="18"/>
      <c r="F84" s="16"/>
      <c r="G84" s="866" t="s">
        <v>128</v>
      </c>
      <c r="H84" s="867"/>
      <c r="I84" s="867"/>
      <c r="J84" s="867"/>
      <c r="K84" s="867"/>
      <c r="L84" s="867"/>
      <c r="M84" s="868"/>
      <c r="N84" s="28">
        <v>616</v>
      </c>
      <c r="O84" s="27">
        <v>3</v>
      </c>
      <c r="P84" s="26">
        <v>9</v>
      </c>
      <c r="Q84" s="12" t="s">
        <v>127</v>
      </c>
      <c r="R84" s="24" t="s">
        <v>11</v>
      </c>
      <c r="S84" s="25" t="s">
        <v>122</v>
      </c>
      <c r="T84" s="24" t="s">
        <v>5</v>
      </c>
      <c r="U84" s="23" t="s">
        <v>4</v>
      </c>
      <c r="V84" s="301"/>
      <c r="W84" s="294"/>
      <c r="X84" s="302">
        <f t="shared" si="7"/>
        <v>0</v>
      </c>
      <c r="Y84" s="302">
        <f t="shared" si="7"/>
        <v>0</v>
      </c>
      <c r="Z84" s="303">
        <f t="shared" si="7"/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18"/>
      <c r="F85" s="17"/>
      <c r="G85" s="16"/>
      <c r="H85" s="866" t="s">
        <v>126</v>
      </c>
      <c r="I85" s="867"/>
      <c r="J85" s="867"/>
      <c r="K85" s="867"/>
      <c r="L85" s="867"/>
      <c r="M85" s="868"/>
      <c r="N85" s="28">
        <v>616</v>
      </c>
      <c r="O85" s="27">
        <v>3</v>
      </c>
      <c r="P85" s="26">
        <v>9</v>
      </c>
      <c r="Q85" s="12" t="s">
        <v>125</v>
      </c>
      <c r="R85" s="24" t="s">
        <v>11</v>
      </c>
      <c r="S85" s="25" t="s">
        <v>122</v>
      </c>
      <c r="T85" s="24" t="s">
        <v>9</v>
      </c>
      <c r="U85" s="23" t="s">
        <v>4</v>
      </c>
      <c r="V85" s="301"/>
      <c r="W85" s="294"/>
      <c r="X85" s="302">
        <f t="shared" si="7"/>
        <v>0</v>
      </c>
      <c r="Y85" s="302">
        <f t="shared" si="7"/>
        <v>0</v>
      </c>
      <c r="Z85" s="303">
        <f t="shared" si="7"/>
        <v>0</v>
      </c>
      <c r="AA85" s="8"/>
      <c r="AB85" s="3"/>
    </row>
    <row r="86" spans="1:28" ht="43.5" customHeight="1" x14ac:dyDescent="0.2">
      <c r="A86" s="21"/>
      <c r="B86" s="20"/>
      <c r="C86" s="110"/>
      <c r="D86" s="19"/>
      <c r="E86" s="18"/>
      <c r="F86" s="17"/>
      <c r="G86" s="17"/>
      <c r="H86" s="16"/>
      <c r="I86" s="866" t="s">
        <v>124</v>
      </c>
      <c r="J86" s="867"/>
      <c r="K86" s="867"/>
      <c r="L86" s="867"/>
      <c r="M86" s="868"/>
      <c r="N86" s="28">
        <v>616</v>
      </c>
      <c r="O86" s="27">
        <v>3</v>
      </c>
      <c r="P86" s="26">
        <v>9</v>
      </c>
      <c r="Q86" s="12" t="s">
        <v>123</v>
      </c>
      <c r="R86" s="24" t="s">
        <v>11</v>
      </c>
      <c r="S86" s="25" t="s">
        <v>122</v>
      </c>
      <c r="T86" s="24" t="s">
        <v>9</v>
      </c>
      <c r="U86" s="23" t="s">
        <v>121</v>
      </c>
      <c r="V86" s="301"/>
      <c r="W86" s="294"/>
      <c r="X86" s="302">
        <f>X87</f>
        <v>0</v>
      </c>
      <c r="Y86" s="302">
        <f>Y87</f>
        <v>0</v>
      </c>
      <c r="Z86" s="303">
        <f>Z87</f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37"/>
      <c r="F87" s="36"/>
      <c r="G87" s="36"/>
      <c r="H87" s="36"/>
      <c r="I87" s="35"/>
      <c r="J87" s="864" t="s">
        <v>57</v>
      </c>
      <c r="K87" s="864"/>
      <c r="L87" s="864"/>
      <c r="M87" s="865"/>
      <c r="N87" s="15">
        <v>616</v>
      </c>
      <c r="O87" s="14">
        <v>3</v>
      </c>
      <c r="P87" s="13">
        <v>9</v>
      </c>
      <c r="Q87" s="12" t="s">
        <v>123</v>
      </c>
      <c r="R87" s="10" t="s">
        <v>11</v>
      </c>
      <c r="S87" s="11" t="s">
        <v>122</v>
      </c>
      <c r="T87" s="10" t="s">
        <v>9</v>
      </c>
      <c r="U87" s="9" t="s">
        <v>121</v>
      </c>
      <c r="V87" s="304" t="s">
        <v>52</v>
      </c>
      <c r="W87" s="294"/>
      <c r="X87" s="305"/>
      <c r="Y87" s="305"/>
      <c r="Z87" s="306"/>
      <c r="AA87" s="8"/>
      <c r="AB87" s="3"/>
    </row>
    <row r="88" spans="1:28" ht="57.75" customHeight="1" x14ac:dyDescent="0.2">
      <c r="A88" s="21"/>
      <c r="B88" s="20"/>
      <c r="C88" s="110"/>
      <c r="D88" s="19"/>
      <c r="E88" s="869" t="s">
        <v>462</v>
      </c>
      <c r="F88" s="870"/>
      <c r="G88" s="870"/>
      <c r="H88" s="870"/>
      <c r="I88" s="870"/>
      <c r="J88" s="872"/>
      <c r="K88" s="872"/>
      <c r="L88" s="872"/>
      <c r="M88" s="873"/>
      <c r="N88" s="89">
        <v>616</v>
      </c>
      <c r="O88" s="90">
        <v>3</v>
      </c>
      <c r="P88" s="91">
        <v>10</v>
      </c>
      <c r="Q88" s="92" t="s">
        <v>1</v>
      </c>
      <c r="R88" s="111" t="s">
        <v>1</v>
      </c>
      <c r="S88" s="112" t="s">
        <v>1</v>
      </c>
      <c r="T88" s="111" t="s">
        <v>1</v>
      </c>
      <c r="U88" s="113" t="s">
        <v>1</v>
      </c>
      <c r="V88" s="307"/>
      <c r="W88" s="298"/>
      <c r="X88" s="308">
        <f t="shared" ref="X88:Z92" si="8">X89</f>
        <v>295.39999999999998</v>
      </c>
      <c r="Y88" s="308">
        <f t="shared" si="8"/>
        <v>353</v>
      </c>
      <c r="Z88" s="309">
        <f t="shared" si="8"/>
        <v>353</v>
      </c>
      <c r="AA88" s="8"/>
      <c r="AB88" s="3"/>
    </row>
    <row r="89" spans="1:28" ht="78.75" customHeight="1" x14ac:dyDescent="0.2">
      <c r="A89" s="21"/>
      <c r="B89" s="20"/>
      <c r="C89" s="110"/>
      <c r="D89" s="19"/>
      <c r="E89" s="29"/>
      <c r="F89" s="866" t="s">
        <v>455</v>
      </c>
      <c r="G89" s="867"/>
      <c r="H89" s="867"/>
      <c r="I89" s="867"/>
      <c r="J89" s="867"/>
      <c r="K89" s="867"/>
      <c r="L89" s="867"/>
      <c r="M89" s="868"/>
      <c r="N89" s="28">
        <v>616</v>
      </c>
      <c r="O89" s="27">
        <v>3</v>
      </c>
      <c r="P89" s="26">
        <v>10</v>
      </c>
      <c r="Q89" s="12" t="s">
        <v>19</v>
      </c>
      <c r="R89" s="24">
        <v>85</v>
      </c>
      <c r="S89" s="25" t="s">
        <v>6</v>
      </c>
      <c r="T89" s="24" t="s">
        <v>5</v>
      </c>
      <c r="U89" s="23" t="s">
        <v>4</v>
      </c>
      <c r="V89" s="301"/>
      <c r="W89" s="294"/>
      <c r="X89" s="302">
        <f t="shared" si="8"/>
        <v>295.39999999999998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23.25" customHeight="1" x14ac:dyDescent="0.2">
      <c r="A90" s="21"/>
      <c r="B90" s="20"/>
      <c r="C90" s="110"/>
      <c r="D90" s="19"/>
      <c r="E90" s="18"/>
      <c r="F90" s="16"/>
      <c r="G90" s="866" t="s">
        <v>119</v>
      </c>
      <c r="H90" s="867"/>
      <c r="I90" s="867"/>
      <c r="J90" s="867"/>
      <c r="K90" s="867"/>
      <c r="L90" s="867"/>
      <c r="M90" s="868"/>
      <c r="N90" s="28">
        <v>616</v>
      </c>
      <c r="O90" s="27">
        <v>3</v>
      </c>
      <c r="P90" s="26">
        <v>10</v>
      </c>
      <c r="Q90" s="12" t="s">
        <v>118</v>
      </c>
      <c r="R90" s="24">
        <v>85</v>
      </c>
      <c r="S90" s="25">
        <v>9</v>
      </c>
      <c r="T90" s="24">
        <v>1</v>
      </c>
      <c r="U90" s="23" t="s">
        <v>4</v>
      </c>
      <c r="V90" s="301"/>
      <c r="W90" s="294"/>
      <c r="X90" s="302">
        <f t="shared" si="8"/>
        <v>295.39999999999998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19"/>
      <c r="E91" s="18"/>
      <c r="F91" s="17"/>
      <c r="G91" s="16"/>
      <c r="H91" s="866" t="s">
        <v>117</v>
      </c>
      <c r="I91" s="867"/>
      <c r="J91" s="867"/>
      <c r="K91" s="867"/>
      <c r="L91" s="867"/>
      <c r="M91" s="868"/>
      <c r="N91" s="28">
        <v>616</v>
      </c>
      <c r="O91" s="27">
        <v>3</v>
      </c>
      <c r="P91" s="26">
        <v>10</v>
      </c>
      <c r="Q91" s="12" t="s">
        <v>116</v>
      </c>
      <c r="R91" s="24">
        <v>85</v>
      </c>
      <c r="S91" s="25">
        <v>9</v>
      </c>
      <c r="T91" s="24" t="s">
        <v>9</v>
      </c>
      <c r="U91" s="23">
        <v>90053</v>
      </c>
      <c r="V91" s="301"/>
      <c r="W91" s="294"/>
      <c r="X91" s="302">
        <f t="shared" si="8"/>
        <v>295.39999999999998</v>
      </c>
      <c r="Y91" s="302">
        <f t="shared" si="8"/>
        <v>353</v>
      </c>
      <c r="Z91" s="303">
        <f t="shared" si="8"/>
        <v>353</v>
      </c>
      <c r="AA91" s="8"/>
      <c r="AB91" s="3"/>
    </row>
    <row r="92" spans="1:28" ht="43.5" customHeight="1" x14ac:dyDescent="0.2">
      <c r="A92" s="21"/>
      <c r="B92" s="20"/>
      <c r="C92" s="110"/>
      <c r="D92" s="19"/>
      <c r="E92" s="18"/>
      <c r="F92" s="17"/>
      <c r="G92" s="17"/>
      <c r="H92" s="16"/>
      <c r="I92" s="866" t="s">
        <v>115</v>
      </c>
      <c r="J92" s="867"/>
      <c r="K92" s="867"/>
      <c r="L92" s="867"/>
      <c r="M92" s="868"/>
      <c r="N92" s="28">
        <v>616</v>
      </c>
      <c r="O92" s="27">
        <v>3</v>
      </c>
      <c r="P92" s="26">
        <v>10</v>
      </c>
      <c r="Q92" s="12" t="s">
        <v>114</v>
      </c>
      <c r="R92" s="24" t="s">
        <v>11</v>
      </c>
      <c r="S92" s="25">
        <v>9</v>
      </c>
      <c r="T92" s="24" t="s">
        <v>9</v>
      </c>
      <c r="U92" s="23">
        <v>90053</v>
      </c>
      <c r="V92" s="301"/>
      <c r="W92" s="294"/>
      <c r="X92" s="302">
        <f t="shared" si="8"/>
        <v>295.39999999999998</v>
      </c>
      <c r="Y92" s="302">
        <f t="shared" si="8"/>
        <v>353</v>
      </c>
      <c r="Z92" s="303">
        <f t="shared" si="8"/>
        <v>353</v>
      </c>
      <c r="AA92" s="8"/>
      <c r="AB92" s="3"/>
    </row>
    <row r="93" spans="1:28" ht="43.5" customHeight="1" x14ac:dyDescent="0.2">
      <c r="A93" s="21"/>
      <c r="B93" s="20"/>
      <c r="C93" s="110"/>
      <c r="D93" s="38"/>
      <c r="E93" s="37"/>
      <c r="F93" s="36"/>
      <c r="G93" s="36"/>
      <c r="H93" s="36"/>
      <c r="I93" s="35"/>
      <c r="J93" s="864" t="s">
        <v>57</v>
      </c>
      <c r="K93" s="864"/>
      <c r="L93" s="864"/>
      <c r="M93" s="865"/>
      <c r="N93" s="15">
        <v>616</v>
      </c>
      <c r="O93" s="14">
        <v>3</v>
      </c>
      <c r="P93" s="13">
        <v>10</v>
      </c>
      <c r="Q93" s="12" t="s">
        <v>114</v>
      </c>
      <c r="R93" s="24" t="s">
        <v>11</v>
      </c>
      <c r="S93" s="25">
        <v>9</v>
      </c>
      <c r="T93" s="24" t="s">
        <v>9</v>
      </c>
      <c r="U93" s="23">
        <v>90053</v>
      </c>
      <c r="V93" s="304" t="s">
        <v>52</v>
      </c>
      <c r="W93" s="294"/>
      <c r="X93" s="305">
        <v>295.39999999999998</v>
      </c>
      <c r="Y93" s="305">
        <v>353</v>
      </c>
      <c r="Z93" s="306">
        <v>353</v>
      </c>
      <c r="AA93" s="8"/>
      <c r="AB93" s="3"/>
    </row>
    <row r="94" spans="1:28" ht="43.5" customHeight="1" x14ac:dyDescent="0.2">
      <c r="A94" s="21"/>
      <c r="B94" s="20"/>
      <c r="C94" s="110"/>
      <c r="D94" s="426"/>
      <c r="E94" s="37"/>
      <c r="F94" s="429"/>
      <c r="G94" s="429"/>
      <c r="H94" s="429"/>
      <c r="I94" s="430"/>
      <c r="J94" s="85"/>
      <c r="K94" s="85"/>
      <c r="L94" s="85"/>
      <c r="M94" s="464" t="s">
        <v>379</v>
      </c>
      <c r="N94" s="465">
        <v>616</v>
      </c>
      <c r="O94" s="466">
        <v>3</v>
      </c>
      <c r="P94" s="466">
        <v>14</v>
      </c>
      <c r="Q94" s="467"/>
      <c r="R94" s="468"/>
      <c r="S94" s="469"/>
      <c r="T94" s="468"/>
      <c r="U94" s="470"/>
      <c r="V94" s="471"/>
      <c r="W94" s="472"/>
      <c r="X94" s="473">
        <f t="shared" ref="X94:Z96" si="9">X95</f>
        <v>0</v>
      </c>
      <c r="Y94" s="473">
        <f t="shared" si="9"/>
        <v>0</v>
      </c>
      <c r="Z94" s="473">
        <f t="shared" si="9"/>
        <v>0</v>
      </c>
      <c r="AA94" s="8"/>
      <c r="AB94" s="3"/>
    </row>
    <row r="95" spans="1:28" ht="23.25" customHeight="1" x14ac:dyDescent="0.2">
      <c r="A95" s="21"/>
      <c r="B95" s="20"/>
      <c r="C95" s="110"/>
      <c r="D95" s="426"/>
      <c r="E95" s="37"/>
      <c r="F95" s="429"/>
      <c r="G95" s="429"/>
      <c r="H95" s="429"/>
      <c r="I95" s="430"/>
      <c r="J95" s="85"/>
      <c r="K95" s="85"/>
      <c r="L95" s="85"/>
      <c r="M95" s="431" t="s">
        <v>380</v>
      </c>
      <c r="N95" s="435">
        <v>616</v>
      </c>
      <c r="O95" s="13">
        <v>3</v>
      </c>
      <c r="P95" s="13">
        <v>14</v>
      </c>
      <c r="Q95" s="458"/>
      <c r="R95" s="449">
        <v>75</v>
      </c>
      <c r="S95" s="11">
        <v>0</v>
      </c>
      <c r="T95" s="449">
        <v>0</v>
      </c>
      <c r="U95" s="459">
        <v>0</v>
      </c>
      <c r="V95" s="462"/>
      <c r="W95" s="446"/>
      <c r="X95" s="463">
        <f t="shared" si="9"/>
        <v>0</v>
      </c>
      <c r="Y95" s="463">
        <f t="shared" si="9"/>
        <v>0</v>
      </c>
      <c r="Z95" s="463">
        <f t="shared" si="9"/>
        <v>0</v>
      </c>
      <c r="AA95" s="8"/>
      <c r="AB95" s="3"/>
    </row>
    <row r="96" spans="1:28" ht="63" customHeight="1" x14ac:dyDescent="0.2">
      <c r="A96" s="21"/>
      <c r="B96" s="20"/>
      <c r="C96" s="110"/>
      <c r="D96" s="426"/>
      <c r="E96" s="37"/>
      <c r="F96" s="429"/>
      <c r="G96" s="429"/>
      <c r="H96" s="429"/>
      <c r="I96" s="430"/>
      <c r="J96" s="85"/>
      <c r="K96" s="85"/>
      <c r="L96" s="85"/>
      <c r="M96" s="431" t="s">
        <v>381</v>
      </c>
      <c r="N96" s="435">
        <v>616</v>
      </c>
      <c r="O96" s="13">
        <v>3</v>
      </c>
      <c r="P96" s="13">
        <v>14</v>
      </c>
      <c r="Q96" s="458"/>
      <c r="R96" s="449">
        <v>75</v>
      </c>
      <c r="S96" s="11">
        <v>0</v>
      </c>
      <c r="T96" s="449">
        <v>0</v>
      </c>
      <c r="U96" s="459">
        <v>90003</v>
      </c>
      <c r="V96" s="462"/>
      <c r="W96" s="446"/>
      <c r="X96" s="463">
        <f t="shared" si="9"/>
        <v>0</v>
      </c>
      <c r="Y96" s="463">
        <f t="shared" si="9"/>
        <v>0</v>
      </c>
      <c r="Z96" s="463">
        <f t="shared" si="9"/>
        <v>0</v>
      </c>
      <c r="AA96" s="8"/>
      <c r="AB96" s="3"/>
    </row>
    <row r="97" spans="1:28" ht="43.5" customHeight="1" x14ac:dyDescent="0.2">
      <c r="A97" s="21"/>
      <c r="B97" s="20"/>
      <c r="C97" s="110"/>
      <c r="D97" s="426"/>
      <c r="E97" s="37"/>
      <c r="F97" s="429"/>
      <c r="G97" s="429"/>
      <c r="H97" s="429"/>
      <c r="I97" s="430"/>
      <c r="J97" s="85"/>
      <c r="K97" s="85"/>
      <c r="L97" s="85"/>
      <c r="M97" s="431" t="s">
        <v>57</v>
      </c>
      <c r="N97" s="435">
        <v>616</v>
      </c>
      <c r="O97" s="13">
        <v>3</v>
      </c>
      <c r="P97" s="13">
        <v>14</v>
      </c>
      <c r="Q97" s="458"/>
      <c r="R97" s="449">
        <v>75</v>
      </c>
      <c r="S97" s="11">
        <v>0</v>
      </c>
      <c r="T97" s="449">
        <v>0</v>
      </c>
      <c r="U97" s="459">
        <v>90003</v>
      </c>
      <c r="V97" s="474">
        <v>240</v>
      </c>
      <c r="W97" s="446"/>
      <c r="X97" s="447"/>
      <c r="Y97" s="447"/>
      <c r="Z97" s="447"/>
      <c r="AA97" s="8"/>
      <c r="AB97" s="3"/>
    </row>
    <row r="98" spans="1:28" ht="23.25" customHeight="1" x14ac:dyDescent="0.2">
      <c r="A98" s="21"/>
      <c r="B98" s="20"/>
      <c r="C98" s="110"/>
      <c r="D98" s="874" t="s">
        <v>112</v>
      </c>
      <c r="E98" s="875"/>
      <c r="F98" s="875"/>
      <c r="G98" s="875"/>
      <c r="H98" s="875"/>
      <c r="I98" s="875"/>
      <c r="J98" s="876"/>
      <c r="K98" s="876"/>
      <c r="L98" s="876"/>
      <c r="M98" s="877"/>
      <c r="N98" s="34">
        <v>616</v>
      </c>
      <c r="O98" s="33">
        <v>4</v>
      </c>
      <c r="P98" s="32" t="s">
        <v>1</v>
      </c>
      <c r="Q98" s="443" t="s">
        <v>1</v>
      </c>
      <c r="R98" s="117" t="s">
        <v>1</v>
      </c>
      <c r="S98" s="118" t="s">
        <v>1</v>
      </c>
      <c r="T98" s="117" t="s">
        <v>1</v>
      </c>
      <c r="U98" s="119" t="s">
        <v>1</v>
      </c>
      <c r="V98" s="316"/>
      <c r="W98" s="444"/>
      <c r="X98" s="317">
        <f>X99+X109</f>
        <v>3969.6</v>
      </c>
      <c r="Y98" s="317">
        <f>Y99+Y109</f>
        <v>5078</v>
      </c>
      <c r="Z98" s="318">
        <f>Z99+Z109</f>
        <v>5481.1</v>
      </c>
      <c r="AA98" s="8"/>
      <c r="AB98" s="3"/>
    </row>
    <row r="99" spans="1:28" ht="23.25" customHeight="1" x14ac:dyDescent="0.2">
      <c r="A99" s="21"/>
      <c r="B99" s="20"/>
      <c r="C99" s="110"/>
      <c r="D99" s="30"/>
      <c r="E99" s="869" t="s">
        <v>111</v>
      </c>
      <c r="F99" s="870"/>
      <c r="G99" s="870"/>
      <c r="H99" s="870"/>
      <c r="I99" s="870"/>
      <c r="J99" s="870"/>
      <c r="K99" s="870"/>
      <c r="L99" s="870"/>
      <c r="M99" s="871"/>
      <c r="N99" s="94">
        <v>616</v>
      </c>
      <c r="O99" s="95">
        <v>4</v>
      </c>
      <c r="P99" s="96">
        <v>9</v>
      </c>
      <c r="Q99" s="92" t="s">
        <v>1</v>
      </c>
      <c r="R99" s="97" t="s">
        <v>1</v>
      </c>
      <c r="S99" s="98" t="s">
        <v>1</v>
      </c>
      <c r="T99" s="97" t="s">
        <v>1</v>
      </c>
      <c r="U99" s="99" t="s">
        <v>1</v>
      </c>
      <c r="V99" s="297"/>
      <c r="W99" s="298"/>
      <c r="X99" s="299">
        <f t="shared" ref="X99:Z100" si="10">X100</f>
        <v>3543.2</v>
      </c>
      <c r="Y99" s="299">
        <f t="shared" si="10"/>
        <v>4878</v>
      </c>
      <c r="Z99" s="300">
        <f t="shared" si="10"/>
        <v>4929</v>
      </c>
      <c r="AA99" s="8"/>
      <c r="AB99" s="3"/>
    </row>
    <row r="100" spans="1:28" ht="78" customHeight="1" x14ac:dyDescent="0.2">
      <c r="A100" s="21"/>
      <c r="B100" s="20"/>
      <c r="C100" s="110"/>
      <c r="D100" s="19"/>
      <c r="E100" s="29"/>
      <c r="F100" s="866" t="s">
        <v>468</v>
      </c>
      <c r="G100" s="867"/>
      <c r="H100" s="867"/>
      <c r="I100" s="867"/>
      <c r="J100" s="867"/>
      <c r="K100" s="867"/>
      <c r="L100" s="867"/>
      <c r="M100" s="868"/>
      <c r="N100" s="28">
        <v>616</v>
      </c>
      <c r="O100" s="27">
        <v>4</v>
      </c>
      <c r="P100" s="26">
        <v>9</v>
      </c>
      <c r="Q100" s="12" t="s">
        <v>19</v>
      </c>
      <c r="R100" s="24" t="s">
        <v>11</v>
      </c>
      <c r="S100" s="25" t="s">
        <v>6</v>
      </c>
      <c r="T100" s="24" t="s">
        <v>5</v>
      </c>
      <c r="U100" s="23" t="s">
        <v>4</v>
      </c>
      <c r="V100" s="301"/>
      <c r="W100" s="294"/>
      <c r="X100" s="302">
        <f t="shared" si="10"/>
        <v>3543.2</v>
      </c>
      <c r="Y100" s="302">
        <f t="shared" si="10"/>
        <v>4878</v>
      </c>
      <c r="Z100" s="303">
        <f t="shared" si="10"/>
        <v>4929</v>
      </c>
      <c r="AA100" s="8"/>
      <c r="AB100" s="3"/>
    </row>
    <row r="101" spans="1:28" ht="23.25" customHeight="1" x14ac:dyDescent="0.2">
      <c r="A101" s="21"/>
      <c r="B101" s="20"/>
      <c r="C101" s="110"/>
      <c r="D101" s="19"/>
      <c r="E101" s="18"/>
      <c r="F101" s="16"/>
      <c r="G101" s="866" t="s">
        <v>110</v>
      </c>
      <c r="H101" s="867"/>
      <c r="I101" s="867"/>
      <c r="J101" s="867"/>
      <c r="K101" s="867"/>
      <c r="L101" s="867"/>
      <c r="M101" s="868"/>
      <c r="N101" s="28">
        <v>616</v>
      </c>
      <c r="O101" s="27">
        <v>4</v>
      </c>
      <c r="P101" s="26">
        <v>9</v>
      </c>
      <c r="Q101" s="12" t="s">
        <v>109</v>
      </c>
      <c r="R101" s="24" t="s">
        <v>11</v>
      </c>
      <c r="S101" s="25" t="s">
        <v>32</v>
      </c>
      <c r="T101" s="24" t="s">
        <v>5</v>
      </c>
      <c r="U101" s="23" t="s">
        <v>4</v>
      </c>
      <c r="V101" s="301"/>
      <c r="W101" s="294"/>
      <c r="X101" s="302">
        <f>X102+X105</f>
        <v>3543.2</v>
      </c>
      <c r="Y101" s="302">
        <f>Y102+Y105</f>
        <v>4878</v>
      </c>
      <c r="Z101" s="303">
        <f>Z102+Z105</f>
        <v>4929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6"/>
      <c r="H102" s="866" t="s">
        <v>108</v>
      </c>
      <c r="I102" s="867"/>
      <c r="J102" s="867"/>
      <c r="K102" s="867"/>
      <c r="L102" s="867"/>
      <c r="M102" s="868"/>
      <c r="N102" s="28">
        <v>616</v>
      </c>
      <c r="O102" s="27">
        <v>4</v>
      </c>
      <c r="P102" s="26">
        <v>9</v>
      </c>
      <c r="Q102" s="12" t="s">
        <v>107</v>
      </c>
      <c r="R102" s="24" t="s">
        <v>11</v>
      </c>
      <c r="S102" s="25" t="s">
        <v>32</v>
      </c>
      <c r="T102" s="24" t="s">
        <v>104</v>
      </c>
      <c r="U102" s="23" t="s">
        <v>4</v>
      </c>
      <c r="V102" s="301"/>
      <c r="W102" s="294"/>
      <c r="X102" s="302">
        <f t="shared" ref="X102:Z103" si="11">X103</f>
        <v>0</v>
      </c>
      <c r="Y102" s="302">
        <f t="shared" si="11"/>
        <v>2463</v>
      </c>
      <c r="Z102" s="303">
        <f t="shared" si="11"/>
        <v>2463</v>
      </c>
      <c r="AA102" s="8"/>
      <c r="AB102" s="3"/>
    </row>
    <row r="103" spans="1:28" ht="29.25" customHeight="1" x14ac:dyDescent="0.2">
      <c r="A103" s="21"/>
      <c r="B103" s="20"/>
      <c r="C103" s="110"/>
      <c r="D103" s="19"/>
      <c r="E103" s="18"/>
      <c r="F103" s="17"/>
      <c r="G103" s="17"/>
      <c r="H103" s="16"/>
      <c r="I103" s="866" t="s">
        <v>106</v>
      </c>
      <c r="J103" s="867"/>
      <c r="K103" s="867"/>
      <c r="L103" s="867"/>
      <c r="M103" s="868"/>
      <c r="N103" s="28">
        <v>616</v>
      </c>
      <c r="O103" s="27">
        <v>4</v>
      </c>
      <c r="P103" s="26">
        <v>9</v>
      </c>
      <c r="Q103" s="12" t="s">
        <v>105</v>
      </c>
      <c r="R103" s="24" t="s">
        <v>11</v>
      </c>
      <c r="S103" s="25" t="s">
        <v>32</v>
      </c>
      <c r="T103" s="24" t="s">
        <v>104</v>
      </c>
      <c r="U103" s="23" t="s">
        <v>103</v>
      </c>
      <c r="V103" s="301"/>
      <c r="W103" s="294"/>
      <c r="X103" s="302">
        <f t="shared" si="11"/>
        <v>0</v>
      </c>
      <c r="Y103" s="302">
        <f t="shared" si="11"/>
        <v>2463</v>
      </c>
      <c r="Z103" s="303">
        <f t="shared" si="11"/>
        <v>2463</v>
      </c>
      <c r="AA103" s="8"/>
      <c r="AB103" s="3"/>
    </row>
    <row r="104" spans="1:28" ht="43.5" customHeight="1" x14ac:dyDescent="0.2">
      <c r="A104" s="21"/>
      <c r="B104" s="20"/>
      <c r="C104" s="110"/>
      <c r="D104" s="19"/>
      <c r="E104" s="18"/>
      <c r="F104" s="17"/>
      <c r="G104" s="17"/>
      <c r="H104" s="36"/>
      <c r="I104" s="35"/>
      <c r="J104" s="864" t="s">
        <v>57</v>
      </c>
      <c r="K104" s="864"/>
      <c r="L104" s="864"/>
      <c r="M104" s="865"/>
      <c r="N104" s="15">
        <v>616</v>
      </c>
      <c r="O104" s="14">
        <v>4</v>
      </c>
      <c r="P104" s="13">
        <v>9</v>
      </c>
      <c r="Q104" s="12" t="s">
        <v>105</v>
      </c>
      <c r="R104" s="10" t="s">
        <v>11</v>
      </c>
      <c r="S104" s="11" t="s">
        <v>32</v>
      </c>
      <c r="T104" s="10" t="s">
        <v>104</v>
      </c>
      <c r="U104" s="9" t="s">
        <v>103</v>
      </c>
      <c r="V104" s="304" t="s">
        <v>52</v>
      </c>
      <c r="W104" s="294"/>
      <c r="X104" s="305"/>
      <c r="Y104" s="305">
        <v>2463</v>
      </c>
      <c r="Z104" s="306">
        <v>2463</v>
      </c>
      <c r="AA104" s="8"/>
      <c r="AB104" s="3"/>
    </row>
    <row r="105" spans="1:28" ht="43.5" customHeight="1" x14ac:dyDescent="0.2">
      <c r="A105" s="21"/>
      <c r="B105" s="20"/>
      <c r="C105" s="110"/>
      <c r="D105" s="19"/>
      <c r="E105" s="18"/>
      <c r="F105" s="17"/>
      <c r="G105" s="17"/>
      <c r="H105" s="866" t="s">
        <v>102</v>
      </c>
      <c r="I105" s="867"/>
      <c r="J105" s="880"/>
      <c r="K105" s="880"/>
      <c r="L105" s="880"/>
      <c r="M105" s="881"/>
      <c r="N105" s="42">
        <v>616</v>
      </c>
      <c r="O105" s="41">
        <v>4</v>
      </c>
      <c r="P105" s="40">
        <v>9</v>
      </c>
      <c r="Q105" s="12" t="s">
        <v>101</v>
      </c>
      <c r="R105" s="114" t="s">
        <v>11</v>
      </c>
      <c r="S105" s="115" t="s">
        <v>32</v>
      </c>
      <c r="T105" s="114" t="s">
        <v>98</v>
      </c>
      <c r="U105" s="116" t="s">
        <v>4</v>
      </c>
      <c r="V105" s="313"/>
      <c r="W105" s="294"/>
      <c r="X105" s="302">
        <f>X106</f>
        <v>3543.2</v>
      </c>
      <c r="Y105" s="302">
        <f>Y106</f>
        <v>2415</v>
      </c>
      <c r="Z105" s="303">
        <f>Z106</f>
        <v>2466</v>
      </c>
      <c r="AA105" s="8"/>
      <c r="AB105" s="3"/>
    </row>
    <row r="106" spans="1:28" ht="29.25" customHeight="1" x14ac:dyDescent="0.2">
      <c r="A106" s="21"/>
      <c r="B106" s="20"/>
      <c r="C106" s="110"/>
      <c r="D106" s="19"/>
      <c r="E106" s="18"/>
      <c r="F106" s="17"/>
      <c r="G106" s="17"/>
      <c r="H106" s="16"/>
      <c r="I106" s="866" t="s">
        <v>100</v>
      </c>
      <c r="J106" s="867"/>
      <c r="K106" s="867"/>
      <c r="L106" s="867"/>
      <c r="M106" s="868"/>
      <c r="N106" s="28">
        <v>616</v>
      </c>
      <c r="O106" s="27">
        <v>4</v>
      </c>
      <c r="P106" s="26">
        <v>9</v>
      </c>
      <c r="Q106" s="12" t="s">
        <v>99</v>
      </c>
      <c r="R106" s="24" t="s">
        <v>11</v>
      </c>
      <c r="S106" s="25" t="s">
        <v>32</v>
      </c>
      <c r="T106" s="24" t="s">
        <v>98</v>
      </c>
      <c r="U106" s="23" t="s">
        <v>97</v>
      </c>
      <c r="V106" s="301"/>
      <c r="W106" s="294"/>
      <c r="X106" s="302">
        <f>X108+X107</f>
        <v>3543.2</v>
      </c>
      <c r="Y106" s="302">
        <f>Y108+Y107</f>
        <v>2415</v>
      </c>
      <c r="Z106" s="303">
        <f>Z108+Z107</f>
        <v>2466</v>
      </c>
      <c r="AA106" s="8"/>
      <c r="AB106" s="3"/>
    </row>
    <row r="107" spans="1:28" ht="46.5" customHeight="1" x14ac:dyDescent="0.2">
      <c r="A107" s="21"/>
      <c r="B107" s="20"/>
      <c r="C107" s="110"/>
      <c r="D107" s="19"/>
      <c r="E107" s="37"/>
      <c r="F107" s="706"/>
      <c r="G107" s="706"/>
      <c r="H107" s="707"/>
      <c r="I107" s="707"/>
      <c r="J107" s="705"/>
      <c r="K107" s="705"/>
      <c r="L107" s="705"/>
      <c r="M107" s="706" t="s">
        <v>57</v>
      </c>
      <c r="N107" s="28">
        <v>616</v>
      </c>
      <c r="O107" s="703">
        <v>4</v>
      </c>
      <c r="P107" s="26">
        <v>9</v>
      </c>
      <c r="Q107" s="12"/>
      <c r="R107" s="24">
        <v>85</v>
      </c>
      <c r="S107" s="25">
        <v>6</v>
      </c>
      <c r="T107" s="24">
        <v>3</v>
      </c>
      <c r="U107" s="23">
        <v>90038</v>
      </c>
      <c r="V107" s="729">
        <v>240</v>
      </c>
      <c r="W107" s="728"/>
      <c r="X107" s="311">
        <v>1370</v>
      </c>
      <c r="Y107" s="311">
        <v>1863</v>
      </c>
      <c r="Z107" s="312">
        <v>1863</v>
      </c>
      <c r="AA107" s="8"/>
      <c r="AB107" s="3"/>
    </row>
    <row r="108" spans="1:28" ht="43.5" customHeight="1" x14ac:dyDescent="0.2">
      <c r="A108" s="21"/>
      <c r="B108" s="20"/>
      <c r="C108" s="110"/>
      <c r="D108" s="19"/>
      <c r="E108" s="37"/>
      <c r="F108" s="36"/>
      <c r="G108" s="36"/>
      <c r="H108" s="36"/>
      <c r="I108" s="35"/>
      <c r="J108" s="864" t="s">
        <v>57</v>
      </c>
      <c r="K108" s="864"/>
      <c r="L108" s="864"/>
      <c r="M108" s="865"/>
      <c r="N108" s="15">
        <v>616</v>
      </c>
      <c r="O108" s="14">
        <v>4</v>
      </c>
      <c r="P108" s="13">
        <v>9</v>
      </c>
      <c r="Q108" s="12" t="s">
        <v>99</v>
      </c>
      <c r="R108" s="10" t="s">
        <v>11</v>
      </c>
      <c r="S108" s="11" t="s">
        <v>32</v>
      </c>
      <c r="T108" s="10" t="s">
        <v>98</v>
      </c>
      <c r="U108" s="9" t="s">
        <v>97</v>
      </c>
      <c r="V108" s="304" t="s">
        <v>52</v>
      </c>
      <c r="W108" s="294"/>
      <c r="X108" s="305">
        <v>2173.1999999999998</v>
      </c>
      <c r="Y108" s="305">
        <v>552</v>
      </c>
      <c r="Z108" s="306">
        <v>603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869" t="s">
        <v>96</v>
      </c>
      <c r="F109" s="870"/>
      <c r="G109" s="870"/>
      <c r="H109" s="870"/>
      <c r="I109" s="870"/>
      <c r="J109" s="872"/>
      <c r="K109" s="872"/>
      <c r="L109" s="872"/>
      <c r="M109" s="873"/>
      <c r="N109" s="89">
        <v>616</v>
      </c>
      <c r="O109" s="90">
        <v>4</v>
      </c>
      <c r="P109" s="91">
        <v>12</v>
      </c>
      <c r="Q109" s="92" t="s">
        <v>1</v>
      </c>
      <c r="R109" s="111" t="s">
        <v>1</v>
      </c>
      <c r="S109" s="112" t="s">
        <v>1</v>
      </c>
      <c r="T109" s="111" t="s">
        <v>1</v>
      </c>
      <c r="U109" s="113" t="s">
        <v>1</v>
      </c>
      <c r="V109" s="307"/>
      <c r="W109" s="298"/>
      <c r="X109" s="299">
        <f t="shared" ref="X109:Z112" si="12">X110</f>
        <v>426.4</v>
      </c>
      <c r="Y109" s="299">
        <f t="shared" si="12"/>
        <v>200</v>
      </c>
      <c r="Z109" s="300">
        <f t="shared" si="12"/>
        <v>552.1</v>
      </c>
      <c r="AA109" s="8"/>
      <c r="AB109" s="3"/>
    </row>
    <row r="110" spans="1:28" ht="75.75" customHeight="1" x14ac:dyDescent="0.2">
      <c r="A110" s="21"/>
      <c r="B110" s="20"/>
      <c r="C110" s="110"/>
      <c r="D110" s="19"/>
      <c r="E110" s="29"/>
      <c r="F110" s="866" t="s">
        <v>455</v>
      </c>
      <c r="G110" s="867"/>
      <c r="H110" s="867"/>
      <c r="I110" s="867"/>
      <c r="J110" s="867"/>
      <c r="K110" s="867"/>
      <c r="L110" s="867"/>
      <c r="M110" s="868"/>
      <c r="N110" s="28">
        <v>616</v>
      </c>
      <c r="O110" s="27">
        <v>4</v>
      </c>
      <c r="P110" s="26">
        <v>12</v>
      </c>
      <c r="Q110" s="12" t="s">
        <v>19</v>
      </c>
      <c r="R110" s="24" t="s">
        <v>11</v>
      </c>
      <c r="S110" s="25" t="s">
        <v>6</v>
      </c>
      <c r="T110" s="24" t="s">
        <v>5</v>
      </c>
      <c r="U110" s="23" t="s">
        <v>4</v>
      </c>
      <c r="V110" s="301"/>
      <c r="W110" s="294"/>
      <c r="X110" s="302">
        <f t="shared" si="12"/>
        <v>426.4</v>
      </c>
      <c r="Y110" s="302">
        <f t="shared" si="12"/>
        <v>200</v>
      </c>
      <c r="Z110" s="303">
        <f t="shared" si="12"/>
        <v>552.1</v>
      </c>
      <c r="AA110" s="8"/>
      <c r="AB110" s="3"/>
    </row>
    <row r="111" spans="1:28" ht="29.25" customHeight="1" x14ac:dyDescent="0.2">
      <c r="A111" s="21"/>
      <c r="B111" s="20"/>
      <c r="C111" s="110"/>
      <c r="D111" s="19"/>
      <c r="E111" s="18"/>
      <c r="F111" s="16"/>
      <c r="G111" s="866" t="s">
        <v>95</v>
      </c>
      <c r="H111" s="867"/>
      <c r="I111" s="867"/>
      <c r="J111" s="867"/>
      <c r="K111" s="867"/>
      <c r="L111" s="867"/>
      <c r="M111" s="868"/>
      <c r="N111" s="28">
        <v>616</v>
      </c>
      <c r="O111" s="27">
        <v>4</v>
      </c>
      <c r="P111" s="26">
        <v>12</v>
      </c>
      <c r="Q111" s="12" t="s">
        <v>94</v>
      </c>
      <c r="R111" s="24" t="s">
        <v>11</v>
      </c>
      <c r="S111" s="25">
        <v>1</v>
      </c>
      <c r="T111" s="24" t="s">
        <v>5</v>
      </c>
      <c r="U111" s="23" t="s">
        <v>4</v>
      </c>
      <c r="V111" s="301"/>
      <c r="W111" s="294"/>
      <c r="X111" s="302">
        <f>X112+X115</f>
        <v>426.4</v>
      </c>
      <c r="Y111" s="302">
        <f>Y112+Y115</f>
        <v>200</v>
      </c>
      <c r="Z111" s="303">
        <f>Z112+Z115</f>
        <v>552.1</v>
      </c>
      <c r="AA111" s="8"/>
      <c r="AB111" s="3"/>
    </row>
    <row r="112" spans="1:28" ht="24" customHeight="1" x14ac:dyDescent="0.2">
      <c r="A112" s="21"/>
      <c r="B112" s="20"/>
      <c r="C112" s="110"/>
      <c r="D112" s="19"/>
      <c r="E112" s="18"/>
      <c r="F112" s="17"/>
      <c r="G112" s="16"/>
      <c r="H112" s="866" t="s">
        <v>527</v>
      </c>
      <c r="I112" s="867"/>
      <c r="J112" s="867"/>
      <c r="K112" s="867"/>
      <c r="L112" s="867"/>
      <c r="M112" s="868"/>
      <c r="N112" s="28">
        <v>616</v>
      </c>
      <c r="O112" s="27">
        <v>4</v>
      </c>
      <c r="P112" s="26">
        <v>12</v>
      </c>
      <c r="Q112" s="12" t="s">
        <v>93</v>
      </c>
      <c r="R112" s="24" t="s">
        <v>11</v>
      </c>
      <c r="S112" s="25" t="s">
        <v>89</v>
      </c>
      <c r="T112" s="24">
        <v>0</v>
      </c>
      <c r="U112" s="23" t="s">
        <v>4</v>
      </c>
      <c r="V112" s="301"/>
      <c r="W112" s="294"/>
      <c r="X112" s="302">
        <f t="shared" si="12"/>
        <v>0</v>
      </c>
      <c r="Y112" s="302">
        <f t="shared" si="12"/>
        <v>0</v>
      </c>
      <c r="Z112" s="303">
        <f t="shared" si="12"/>
        <v>352.1</v>
      </c>
      <c r="AA112" s="8"/>
      <c r="AB112" s="3"/>
    </row>
    <row r="113" spans="1:28" ht="47.25" customHeight="1" x14ac:dyDescent="0.2">
      <c r="A113" s="21"/>
      <c r="B113" s="20"/>
      <c r="C113" s="110"/>
      <c r="D113" s="19"/>
      <c r="E113" s="18"/>
      <c r="F113" s="17"/>
      <c r="G113" s="17"/>
      <c r="H113" s="16"/>
      <c r="I113" s="866" t="s">
        <v>528</v>
      </c>
      <c r="J113" s="867"/>
      <c r="K113" s="867"/>
      <c r="L113" s="867"/>
      <c r="M113" s="868"/>
      <c r="N113" s="28">
        <v>616</v>
      </c>
      <c r="O113" s="27">
        <v>4</v>
      </c>
      <c r="P113" s="26">
        <v>12</v>
      </c>
      <c r="Q113" s="12" t="s">
        <v>92</v>
      </c>
      <c r="R113" s="24" t="s">
        <v>11</v>
      </c>
      <c r="S113" s="25" t="s">
        <v>89</v>
      </c>
      <c r="T113" s="24">
        <v>3</v>
      </c>
      <c r="U113" s="23">
        <v>0</v>
      </c>
      <c r="V113" s="301"/>
      <c r="W113" s="294"/>
      <c r="X113" s="302">
        <f>X114</f>
        <v>0</v>
      </c>
      <c r="Y113" s="302">
        <f>Y114</f>
        <v>0</v>
      </c>
      <c r="Z113" s="303">
        <f>Z114</f>
        <v>352.1</v>
      </c>
      <c r="AA113" s="8"/>
      <c r="AB113" s="3"/>
    </row>
    <row r="114" spans="1:28" ht="138.75" customHeight="1" x14ac:dyDescent="0.2">
      <c r="A114" s="21"/>
      <c r="B114" s="20"/>
      <c r="C114" s="110"/>
      <c r="D114" s="19"/>
      <c r="E114" s="18"/>
      <c r="F114" s="17"/>
      <c r="G114" s="17"/>
      <c r="H114" s="36"/>
      <c r="I114" s="35"/>
      <c r="J114" s="864" t="s">
        <v>526</v>
      </c>
      <c r="K114" s="864"/>
      <c r="L114" s="864"/>
      <c r="M114" s="865"/>
      <c r="N114" s="15">
        <v>616</v>
      </c>
      <c r="O114" s="14">
        <v>4</v>
      </c>
      <c r="P114" s="13">
        <v>12</v>
      </c>
      <c r="Q114" s="12" t="s">
        <v>92</v>
      </c>
      <c r="R114" s="10" t="s">
        <v>11</v>
      </c>
      <c r="S114" s="11" t="s">
        <v>89</v>
      </c>
      <c r="T114" s="10">
        <v>3</v>
      </c>
      <c r="U114" s="9" t="s">
        <v>529</v>
      </c>
      <c r="V114" s="452">
        <v>240</v>
      </c>
      <c r="W114" s="294"/>
      <c r="X114" s="305"/>
      <c r="Y114" s="305"/>
      <c r="Z114" s="306">
        <v>352.1</v>
      </c>
      <c r="AA114" s="8"/>
      <c r="AB114" s="3"/>
    </row>
    <row r="115" spans="1:28" ht="43.5" customHeight="1" x14ac:dyDescent="0.2">
      <c r="A115" s="21"/>
      <c r="B115" s="20"/>
      <c r="C115" s="110"/>
      <c r="D115" s="19"/>
      <c r="E115" s="18"/>
      <c r="F115" s="17"/>
      <c r="G115" s="17"/>
      <c r="H115" s="866" t="s">
        <v>382</v>
      </c>
      <c r="I115" s="867"/>
      <c r="J115" s="880"/>
      <c r="K115" s="880"/>
      <c r="L115" s="880"/>
      <c r="M115" s="881"/>
      <c r="N115" s="42">
        <v>616</v>
      </c>
      <c r="O115" s="41">
        <v>4</v>
      </c>
      <c r="P115" s="40">
        <v>12</v>
      </c>
      <c r="Q115" s="12" t="s">
        <v>91</v>
      </c>
      <c r="R115" s="114" t="s">
        <v>11</v>
      </c>
      <c r="S115" s="115">
        <v>1</v>
      </c>
      <c r="T115" s="114">
        <v>2</v>
      </c>
      <c r="U115" s="116" t="s">
        <v>4</v>
      </c>
      <c r="V115" s="313"/>
      <c r="W115" s="294"/>
      <c r="X115" s="302">
        <f t="shared" ref="X115:Z116" si="13">X116</f>
        <v>426.4</v>
      </c>
      <c r="Y115" s="302">
        <f t="shared" si="13"/>
        <v>200</v>
      </c>
      <c r="Z115" s="303">
        <f t="shared" si="13"/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19"/>
      <c r="E116" s="18"/>
      <c r="F116" s="17"/>
      <c r="G116" s="17"/>
      <c r="H116" s="16"/>
      <c r="I116" s="866" t="s">
        <v>383</v>
      </c>
      <c r="J116" s="867"/>
      <c r="K116" s="867"/>
      <c r="L116" s="867"/>
      <c r="M116" s="868"/>
      <c r="N116" s="28">
        <v>616</v>
      </c>
      <c r="O116" s="27">
        <v>4</v>
      </c>
      <c r="P116" s="26">
        <v>12</v>
      </c>
      <c r="Q116" s="12" t="s">
        <v>90</v>
      </c>
      <c r="R116" s="24" t="s">
        <v>11</v>
      </c>
      <c r="S116" s="25">
        <v>1</v>
      </c>
      <c r="T116" s="24">
        <v>2</v>
      </c>
      <c r="U116" s="23">
        <v>90044</v>
      </c>
      <c r="V116" s="301"/>
      <c r="W116" s="294"/>
      <c r="X116" s="302">
        <f t="shared" si="13"/>
        <v>426.4</v>
      </c>
      <c r="Y116" s="302">
        <f t="shared" si="13"/>
        <v>200</v>
      </c>
      <c r="Z116" s="303">
        <f t="shared" si="13"/>
        <v>200</v>
      </c>
      <c r="AA116" s="8"/>
      <c r="AB116" s="3"/>
    </row>
    <row r="117" spans="1:28" ht="45" customHeight="1" x14ac:dyDescent="0.2">
      <c r="A117" s="21"/>
      <c r="B117" s="20"/>
      <c r="C117" s="110"/>
      <c r="D117" s="38"/>
      <c r="E117" s="37"/>
      <c r="F117" s="36"/>
      <c r="G117" s="36"/>
      <c r="H117" s="36"/>
      <c r="I117" s="35"/>
      <c r="J117" s="864" t="s">
        <v>57</v>
      </c>
      <c r="K117" s="864"/>
      <c r="L117" s="864"/>
      <c r="M117" s="865"/>
      <c r="N117" s="15">
        <v>616</v>
      </c>
      <c r="O117" s="14">
        <v>4</v>
      </c>
      <c r="P117" s="13">
        <v>12</v>
      </c>
      <c r="Q117" s="12" t="s">
        <v>90</v>
      </c>
      <c r="R117" s="10" t="s">
        <v>11</v>
      </c>
      <c r="S117" s="11">
        <v>1</v>
      </c>
      <c r="T117" s="10">
        <v>2</v>
      </c>
      <c r="U117" s="9">
        <v>90044</v>
      </c>
      <c r="V117" s="452">
        <v>240</v>
      </c>
      <c r="W117" s="294"/>
      <c r="X117" s="305">
        <v>426.4</v>
      </c>
      <c r="Y117" s="305">
        <v>200</v>
      </c>
      <c r="Z117" s="306">
        <v>200</v>
      </c>
      <c r="AA117" s="8"/>
      <c r="AB117" s="3"/>
    </row>
    <row r="118" spans="1:28" ht="29.25" customHeight="1" x14ac:dyDescent="0.2">
      <c r="A118" s="21"/>
      <c r="B118" s="20"/>
      <c r="C118" s="110"/>
      <c r="D118" s="874" t="s">
        <v>88</v>
      </c>
      <c r="E118" s="875"/>
      <c r="F118" s="875"/>
      <c r="G118" s="875"/>
      <c r="H118" s="875"/>
      <c r="I118" s="875"/>
      <c r="J118" s="876"/>
      <c r="K118" s="876"/>
      <c r="L118" s="876"/>
      <c r="M118" s="877"/>
      <c r="N118" s="34">
        <v>616</v>
      </c>
      <c r="O118" s="33">
        <v>5</v>
      </c>
      <c r="P118" s="32" t="s">
        <v>1</v>
      </c>
      <c r="Q118" s="12" t="s">
        <v>1</v>
      </c>
      <c r="R118" s="117" t="s">
        <v>1</v>
      </c>
      <c r="S118" s="118" t="s">
        <v>1</v>
      </c>
      <c r="T118" s="117" t="s">
        <v>1</v>
      </c>
      <c r="U118" s="119" t="s">
        <v>1</v>
      </c>
      <c r="V118" s="316"/>
      <c r="W118" s="294"/>
      <c r="X118" s="317">
        <f>X119+X127+X133</f>
        <v>1565.1999999999998</v>
      </c>
      <c r="Y118" s="317">
        <f>Y119+Y127+Y133</f>
        <v>2612.1000000000004</v>
      </c>
      <c r="Z118" s="318">
        <f>Z119+Z127+Z133</f>
        <v>3152.5</v>
      </c>
      <c r="AA118" s="8"/>
      <c r="AB118" s="3"/>
    </row>
    <row r="119" spans="1:28" ht="23.25" customHeight="1" x14ac:dyDescent="0.2">
      <c r="A119" s="21"/>
      <c r="B119" s="20"/>
      <c r="C119" s="110"/>
      <c r="D119" s="30"/>
      <c r="E119" s="869" t="s">
        <v>87</v>
      </c>
      <c r="F119" s="870"/>
      <c r="G119" s="870"/>
      <c r="H119" s="870"/>
      <c r="I119" s="870"/>
      <c r="J119" s="870"/>
      <c r="K119" s="870"/>
      <c r="L119" s="870"/>
      <c r="M119" s="871"/>
      <c r="N119" s="94">
        <v>616</v>
      </c>
      <c r="O119" s="95">
        <v>5</v>
      </c>
      <c r="P119" s="96">
        <v>1</v>
      </c>
      <c r="Q119" s="92" t="s">
        <v>1</v>
      </c>
      <c r="R119" s="97" t="s">
        <v>1</v>
      </c>
      <c r="S119" s="98" t="s">
        <v>1</v>
      </c>
      <c r="T119" s="97" t="s">
        <v>1</v>
      </c>
      <c r="U119" s="99" t="s">
        <v>1</v>
      </c>
      <c r="V119" s="297"/>
      <c r="W119" s="298"/>
      <c r="X119" s="299">
        <f t="shared" ref="X119:Z122" si="14">X120</f>
        <v>4.5</v>
      </c>
      <c r="Y119" s="299">
        <f t="shared" si="14"/>
        <v>4.9000000000000004</v>
      </c>
      <c r="Z119" s="300">
        <f t="shared" si="14"/>
        <v>5</v>
      </c>
      <c r="AA119" s="8"/>
      <c r="AB119" s="3"/>
    </row>
    <row r="120" spans="1:28" ht="78.75" customHeight="1" x14ac:dyDescent="0.2">
      <c r="A120" s="21"/>
      <c r="B120" s="20"/>
      <c r="C120" s="110"/>
      <c r="D120" s="19"/>
      <c r="E120" s="29"/>
      <c r="F120" s="866" t="s">
        <v>455</v>
      </c>
      <c r="G120" s="867"/>
      <c r="H120" s="867"/>
      <c r="I120" s="867"/>
      <c r="J120" s="867"/>
      <c r="K120" s="867"/>
      <c r="L120" s="867"/>
      <c r="M120" s="868"/>
      <c r="N120" s="28">
        <v>616</v>
      </c>
      <c r="O120" s="27">
        <v>5</v>
      </c>
      <c r="P120" s="26">
        <v>1</v>
      </c>
      <c r="Q120" s="12" t="s">
        <v>19</v>
      </c>
      <c r="R120" s="24" t="s">
        <v>11</v>
      </c>
      <c r="S120" s="25" t="s">
        <v>6</v>
      </c>
      <c r="T120" s="24" t="s">
        <v>5</v>
      </c>
      <c r="U120" s="23" t="s">
        <v>4</v>
      </c>
      <c r="V120" s="301"/>
      <c r="W120" s="294"/>
      <c r="X120" s="302">
        <f t="shared" si="14"/>
        <v>4.5</v>
      </c>
      <c r="Y120" s="302">
        <f t="shared" si="14"/>
        <v>4.9000000000000004</v>
      </c>
      <c r="Z120" s="303">
        <f t="shared" si="14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6"/>
      <c r="G121" s="866" t="s">
        <v>86</v>
      </c>
      <c r="H121" s="867"/>
      <c r="I121" s="867"/>
      <c r="J121" s="867"/>
      <c r="K121" s="867"/>
      <c r="L121" s="867"/>
      <c r="M121" s="868"/>
      <c r="N121" s="28">
        <v>616</v>
      </c>
      <c r="O121" s="27">
        <v>5</v>
      </c>
      <c r="P121" s="26">
        <v>1</v>
      </c>
      <c r="Q121" s="12" t="s">
        <v>85</v>
      </c>
      <c r="R121" s="24" t="s">
        <v>11</v>
      </c>
      <c r="S121" s="25" t="s">
        <v>80</v>
      </c>
      <c r="T121" s="24" t="s">
        <v>5</v>
      </c>
      <c r="U121" s="23" t="s">
        <v>4</v>
      </c>
      <c r="V121" s="301"/>
      <c r="W121" s="294"/>
      <c r="X121" s="302">
        <f>X122+X125</f>
        <v>4.5</v>
      </c>
      <c r="Y121" s="302">
        <f>Y122+Y125</f>
        <v>4.9000000000000004</v>
      </c>
      <c r="Z121" s="303">
        <f>Z122+Z125</f>
        <v>5</v>
      </c>
      <c r="AA121" s="8"/>
      <c r="AB121" s="3"/>
    </row>
    <row r="122" spans="1:28" ht="29.25" customHeight="1" x14ac:dyDescent="0.2">
      <c r="A122" s="21"/>
      <c r="B122" s="20"/>
      <c r="C122" s="110"/>
      <c r="D122" s="19"/>
      <c r="E122" s="18"/>
      <c r="F122" s="17"/>
      <c r="G122" s="16"/>
      <c r="H122" s="866" t="s">
        <v>84</v>
      </c>
      <c r="I122" s="867"/>
      <c r="J122" s="867"/>
      <c r="K122" s="867"/>
      <c r="L122" s="867"/>
      <c r="M122" s="868"/>
      <c r="N122" s="28">
        <v>616</v>
      </c>
      <c r="O122" s="27">
        <v>5</v>
      </c>
      <c r="P122" s="26">
        <v>1</v>
      </c>
      <c r="Q122" s="12" t="s">
        <v>83</v>
      </c>
      <c r="R122" s="24" t="s">
        <v>11</v>
      </c>
      <c r="S122" s="25" t="s">
        <v>80</v>
      </c>
      <c r="T122" s="24" t="s">
        <v>79</v>
      </c>
      <c r="U122" s="23" t="s">
        <v>4</v>
      </c>
      <c r="V122" s="301"/>
      <c r="W122" s="294"/>
      <c r="X122" s="302">
        <f t="shared" si="14"/>
        <v>4.5</v>
      </c>
      <c r="Y122" s="302">
        <f t="shared" si="14"/>
        <v>4.9000000000000004</v>
      </c>
      <c r="Z122" s="303">
        <f t="shared" si="14"/>
        <v>5</v>
      </c>
      <c r="AA122" s="8"/>
      <c r="AB122" s="3"/>
    </row>
    <row r="123" spans="1:28" ht="23.25" customHeight="1" x14ac:dyDescent="0.2">
      <c r="A123" s="21"/>
      <c r="B123" s="20"/>
      <c r="C123" s="110"/>
      <c r="D123" s="19"/>
      <c r="E123" s="18"/>
      <c r="F123" s="17"/>
      <c r="G123" s="17"/>
      <c r="H123" s="16"/>
      <c r="I123" s="866" t="s">
        <v>82</v>
      </c>
      <c r="J123" s="867"/>
      <c r="K123" s="867"/>
      <c r="L123" s="867"/>
      <c r="M123" s="868"/>
      <c r="N123" s="28">
        <v>616</v>
      </c>
      <c r="O123" s="27">
        <v>5</v>
      </c>
      <c r="P123" s="26">
        <v>1</v>
      </c>
      <c r="Q123" s="12" t="s">
        <v>81</v>
      </c>
      <c r="R123" s="24" t="s">
        <v>11</v>
      </c>
      <c r="S123" s="25" t="s">
        <v>80</v>
      </c>
      <c r="T123" s="24" t="s">
        <v>79</v>
      </c>
      <c r="U123" s="23" t="s">
        <v>78</v>
      </c>
      <c r="V123" s="301"/>
      <c r="W123" s="294"/>
      <c r="X123" s="302">
        <f>X124</f>
        <v>4.5</v>
      </c>
      <c r="Y123" s="302">
        <f>Y124</f>
        <v>4.9000000000000004</v>
      </c>
      <c r="Z123" s="303">
        <f>Z124</f>
        <v>5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36"/>
      <c r="G124" s="36"/>
      <c r="H124" s="36"/>
      <c r="I124" s="35"/>
      <c r="J124" s="864" t="s">
        <v>57</v>
      </c>
      <c r="K124" s="864"/>
      <c r="L124" s="864"/>
      <c r="M124" s="865"/>
      <c r="N124" s="15">
        <v>616</v>
      </c>
      <c r="O124" s="14">
        <v>5</v>
      </c>
      <c r="P124" s="13">
        <v>1</v>
      </c>
      <c r="Q124" s="12" t="s">
        <v>81</v>
      </c>
      <c r="R124" s="10" t="s">
        <v>11</v>
      </c>
      <c r="S124" s="11" t="s">
        <v>80</v>
      </c>
      <c r="T124" s="10" t="s">
        <v>79</v>
      </c>
      <c r="U124" s="9" t="s">
        <v>78</v>
      </c>
      <c r="V124" s="304" t="s">
        <v>52</v>
      </c>
      <c r="W124" s="294"/>
      <c r="X124" s="305">
        <v>4.5</v>
      </c>
      <c r="Y124" s="305">
        <v>4.9000000000000004</v>
      </c>
      <c r="Z124" s="306">
        <v>5</v>
      </c>
      <c r="AA124" s="8"/>
      <c r="AB124" s="3"/>
    </row>
    <row r="125" spans="1:28" ht="36" customHeight="1" x14ac:dyDescent="0.2">
      <c r="A125" s="21"/>
      <c r="B125" s="20"/>
      <c r="C125" s="110"/>
      <c r="D125" s="19"/>
      <c r="E125" s="37"/>
      <c r="F125" s="664"/>
      <c r="G125" s="664"/>
      <c r="H125" s="664"/>
      <c r="I125" s="665"/>
      <c r="J125" s="85"/>
      <c r="K125" s="85"/>
      <c r="L125" s="85"/>
      <c r="M125" s="666" t="s">
        <v>440</v>
      </c>
      <c r="N125" s="669">
        <v>616</v>
      </c>
      <c r="O125" s="13">
        <v>5</v>
      </c>
      <c r="P125" s="13">
        <v>1</v>
      </c>
      <c r="Q125" s="12"/>
      <c r="R125" s="668">
        <v>85</v>
      </c>
      <c r="S125" s="11">
        <v>4</v>
      </c>
      <c r="T125" s="668">
        <v>2</v>
      </c>
      <c r="U125" s="459" t="s">
        <v>441</v>
      </c>
      <c r="V125" s="453"/>
      <c r="W125" s="294"/>
      <c r="X125" s="302">
        <f>X126</f>
        <v>0</v>
      </c>
      <c r="Y125" s="302">
        <f>Y126</f>
        <v>0</v>
      </c>
      <c r="Z125" s="303">
        <f>Z126</f>
        <v>0</v>
      </c>
      <c r="AA125" s="8"/>
      <c r="AB125" s="3"/>
    </row>
    <row r="126" spans="1:28" ht="43.5" customHeight="1" x14ac:dyDescent="0.2">
      <c r="A126" s="21"/>
      <c r="B126" s="20"/>
      <c r="C126" s="110"/>
      <c r="D126" s="19"/>
      <c r="E126" s="37"/>
      <c r="F126" s="664"/>
      <c r="G126" s="664"/>
      <c r="H126" s="664"/>
      <c r="I126" s="665"/>
      <c r="J126" s="85"/>
      <c r="K126" s="85"/>
      <c r="L126" s="85"/>
      <c r="M126" s="666" t="s">
        <v>57</v>
      </c>
      <c r="N126" s="669">
        <v>616</v>
      </c>
      <c r="O126" s="13">
        <v>5</v>
      </c>
      <c r="P126" s="13">
        <v>1</v>
      </c>
      <c r="Q126" s="12"/>
      <c r="R126" s="668">
        <v>85</v>
      </c>
      <c r="S126" s="11">
        <v>4</v>
      </c>
      <c r="T126" s="668">
        <v>2</v>
      </c>
      <c r="U126" s="459" t="s">
        <v>442</v>
      </c>
      <c r="V126" s="633" t="s">
        <v>443</v>
      </c>
      <c r="W126" s="294"/>
      <c r="X126" s="311"/>
      <c r="Y126" s="311"/>
      <c r="Z126" s="312"/>
      <c r="AA126" s="8"/>
      <c r="AB126" s="3"/>
    </row>
    <row r="127" spans="1:28" ht="23.25" customHeight="1" x14ac:dyDescent="0.2">
      <c r="A127" s="21"/>
      <c r="B127" s="20"/>
      <c r="C127" s="110"/>
      <c r="D127" s="19"/>
      <c r="E127" s="869" t="s">
        <v>77</v>
      </c>
      <c r="F127" s="870"/>
      <c r="G127" s="870"/>
      <c r="H127" s="870"/>
      <c r="I127" s="870"/>
      <c r="J127" s="872"/>
      <c r="K127" s="872"/>
      <c r="L127" s="872"/>
      <c r="M127" s="873"/>
      <c r="N127" s="89">
        <v>616</v>
      </c>
      <c r="O127" s="90">
        <v>5</v>
      </c>
      <c r="P127" s="91">
        <v>2</v>
      </c>
      <c r="Q127" s="92" t="s">
        <v>1</v>
      </c>
      <c r="R127" s="111" t="s">
        <v>1</v>
      </c>
      <c r="S127" s="112" t="s">
        <v>1</v>
      </c>
      <c r="T127" s="111" t="s">
        <v>1</v>
      </c>
      <c r="U127" s="113" t="s">
        <v>1</v>
      </c>
      <c r="V127" s="307"/>
      <c r="W127" s="298"/>
      <c r="X127" s="299">
        <f t="shared" ref="X127:Z130" si="15">X128</f>
        <v>958.3</v>
      </c>
      <c r="Y127" s="299">
        <f t="shared" si="15"/>
        <v>1351</v>
      </c>
      <c r="Z127" s="300">
        <f t="shared" si="15"/>
        <v>1351</v>
      </c>
      <c r="AA127" s="8"/>
      <c r="AB127" s="3"/>
    </row>
    <row r="128" spans="1:28" ht="79.5" customHeight="1" x14ac:dyDescent="0.2">
      <c r="A128" s="21"/>
      <c r="B128" s="20"/>
      <c r="C128" s="110"/>
      <c r="D128" s="19"/>
      <c r="E128" s="29"/>
      <c r="F128" s="866" t="s">
        <v>455</v>
      </c>
      <c r="G128" s="867"/>
      <c r="H128" s="867"/>
      <c r="I128" s="867"/>
      <c r="J128" s="867"/>
      <c r="K128" s="867"/>
      <c r="L128" s="867"/>
      <c r="M128" s="868"/>
      <c r="N128" s="28">
        <v>616</v>
      </c>
      <c r="O128" s="27">
        <v>5</v>
      </c>
      <c r="P128" s="26">
        <v>2</v>
      </c>
      <c r="Q128" s="12" t="s">
        <v>19</v>
      </c>
      <c r="R128" s="24" t="s">
        <v>11</v>
      </c>
      <c r="S128" s="25" t="s">
        <v>6</v>
      </c>
      <c r="T128" s="24" t="s">
        <v>5</v>
      </c>
      <c r="U128" s="23" t="s">
        <v>4</v>
      </c>
      <c r="V128" s="301"/>
      <c r="W128" s="294"/>
      <c r="X128" s="302">
        <f t="shared" si="15"/>
        <v>958.3</v>
      </c>
      <c r="Y128" s="302">
        <f t="shared" si="15"/>
        <v>1351</v>
      </c>
      <c r="Z128" s="303">
        <f t="shared" si="15"/>
        <v>1351</v>
      </c>
      <c r="AA128" s="8"/>
      <c r="AB128" s="3"/>
    </row>
    <row r="129" spans="1:28" ht="43.5" customHeight="1" x14ac:dyDescent="0.2">
      <c r="A129" s="21"/>
      <c r="B129" s="20"/>
      <c r="C129" s="110"/>
      <c r="D129" s="19"/>
      <c r="E129" s="18"/>
      <c r="F129" s="16"/>
      <c r="G129" s="866" t="s">
        <v>76</v>
      </c>
      <c r="H129" s="867"/>
      <c r="I129" s="867"/>
      <c r="J129" s="867"/>
      <c r="K129" s="867"/>
      <c r="L129" s="867"/>
      <c r="M129" s="868"/>
      <c r="N129" s="28">
        <v>616</v>
      </c>
      <c r="O129" s="27">
        <v>5</v>
      </c>
      <c r="P129" s="26">
        <v>2</v>
      </c>
      <c r="Q129" s="12" t="s">
        <v>75</v>
      </c>
      <c r="R129" s="24" t="s">
        <v>11</v>
      </c>
      <c r="S129" s="25" t="s">
        <v>70</v>
      </c>
      <c r="T129" s="24" t="s">
        <v>5</v>
      </c>
      <c r="U129" s="23" t="s">
        <v>4</v>
      </c>
      <c r="V129" s="301"/>
      <c r="W129" s="294"/>
      <c r="X129" s="302">
        <f t="shared" si="15"/>
        <v>958.3</v>
      </c>
      <c r="Y129" s="302">
        <f t="shared" si="15"/>
        <v>1351</v>
      </c>
      <c r="Z129" s="303">
        <f t="shared" si="15"/>
        <v>1351</v>
      </c>
      <c r="AA129" s="8"/>
      <c r="AB129" s="3"/>
    </row>
    <row r="130" spans="1:28" ht="29.25" customHeight="1" x14ac:dyDescent="0.2">
      <c r="A130" s="21"/>
      <c r="B130" s="20"/>
      <c r="C130" s="110"/>
      <c r="D130" s="19"/>
      <c r="E130" s="18"/>
      <c r="F130" s="17"/>
      <c r="G130" s="16"/>
      <c r="H130" s="866" t="s">
        <v>74</v>
      </c>
      <c r="I130" s="867"/>
      <c r="J130" s="867"/>
      <c r="K130" s="867"/>
      <c r="L130" s="867"/>
      <c r="M130" s="868"/>
      <c r="N130" s="28">
        <v>616</v>
      </c>
      <c r="O130" s="27">
        <v>5</v>
      </c>
      <c r="P130" s="26">
        <v>2</v>
      </c>
      <c r="Q130" s="12" t="s">
        <v>73</v>
      </c>
      <c r="R130" s="24" t="s">
        <v>11</v>
      </c>
      <c r="S130" s="25" t="s">
        <v>70</v>
      </c>
      <c r="T130" s="24" t="s">
        <v>54</v>
      </c>
      <c r="U130" s="23" t="s">
        <v>4</v>
      </c>
      <c r="V130" s="301"/>
      <c r="W130" s="294"/>
      <c r="X130" s="302">
        <f t="shared" si="15"/>
        <v>958.3</v>
      </c>
      <c r="Y130" s="302">
        <f t="shared" si="15"/>
        <v>1351</v>
      </c>
      <c r="Z130" s="303">
        <f t="shared" si="15"/>
        <v>1351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7"/>
      <c r="H131" s="16"/>
      <c r="I131" s="866" t="s">
        <v>72</v>
      </c>
      <c r="J131" s="867"/>
      <c r="K131" s="867"/>
      <c r="L131" s="867"/>
      <c r="M131" s="868"/>
      <c r="N131" s="28">
        <v>616</v>
      </c>
      <c r="O131" s="27">
        <v>5</v>
      </c>
      <c r="P131" s="26">
        <v>2</v>
      </c>
      <c r="Q131" s="12" t="s">
        <v>71</v>
      </c>
      <c r="R131" s="24" t="s">
        <v>11</v>
      </c>
      <c r="S131" s="25" t="s">
        <v>70</v>
      </c>
      <c r="T131" s="24" t="s">
        <v>54</v>
      </c>
      <c r="U131" s="23" t="s">
        <v>69</v>
      </c>
      <c r="V131" s="301"/>
      <c r="W131" s="294"/>
      <c r="X131" s="302">
        <f>X132</f>
        <v>958.3</v>
      </c>
      <c r="Y131" s="302">
        <f>Y132</f>
        <v>1351</v>
      </c>
      <c r="Z131" s="303">
        <f>Z132</f>
        <v>1351</v>
      </c>
      <c r="AA131" s="8"/>
      <c r="AB131" s="3"/>
    </row>
    <row r="132" spans="1:28" ht="43.5" customHeight="1" x14ac:dyDescent="0.2">
      <c r="A132" s="21"/>
      <c r="B132" s="20"/>
      <c r="C132" s="110"/>
      <c r="D132" s="19"/>
      <c r="E132" s="37"/>
      <c r="F132" s="36"/>
      <c r="G132" s="36"/>
      <c r="H132" s="36"/>
      <c r="I132" s="35"/>
      <c r="J132" s="864" t="s">
        <v>57</v>
      </c>
      <c r="K132" s="864"/>
      <c r="L132" s="864"/>
      <c r="M132" s="865"/>
      <c r="N132" s="15">
        <v>616</v>
      </c>
      <c r="O132" s="14">
        <v>5</v>
      </c>
      <c r="P132" s="13">
        <v>2</v>
      </c>
      <c r="Q132" s="12" t="s">
        <v>71</v>
      </c>
      <c r="R132" s="10" t="s">
        <v>11</v>
      </c>
      <c r="S132" s="11" t="s">
        <v>70</v>
      </c>
      <c r="T132" s="10" t="s">
        <v>54</v>
      </c>
      <c r="U132" s="9" t="s">
        <v>69</v>
      </c>
      <c r="V132" s="304" t="s">
        <v>52</v>
      </c>
      <c r="W132" s="294"/>
      <c r="X132" s="305">
        <v>958.3</v>
      </c>
      <c r="Y132" s="305">
        <v>1351</v>
      </c>
      <c r="Z132" s="306">
        <v>1351</v>
      </c>
      <c r="AA132" s="8"/>
      <c r="AB132" s="3"/>
    </row>
    <row r="133" spans="1:28" ht="23.25" customHeight="1" x14ac:dyDescent="0.2">
      <c r="A133" s="21"/>
      <c r="B133" s="20"/>
      <c r="C133" s="110"/>
      <c r="D133" s="19"/>
      <c r="E133" s="869" t="s">
        <v>68</v>
      </c>
      <c r="F133" s="870"/>
      <c r="G133" s="870"/>
      <c r="H133" s="870"/>
      <c r="I133" s="870"/>
      <c r="J133" s="872"/>
      <c r="K133" s="872"/>
      <c r="L133" s="872"/>
      <c r="M133" s="873"/>
      <c r="N133" s="89">
        <v>616</v>
      </c>
      <c r="O133" s="90">
        <v>5</v>
      </c>
      <c r="P133" s="91">
        <v>3</v>
      </c>
      <c r="Q133" s="92" t="s">
        <v>1</v>
      </c>
      <c r="R133" s="111" t="s">
        <v>1</v>
      </c>
      <c r="S133" s="112" t="s">
        <v>1</v>
      </c>
      <c r="T133" s="111" t="s">
        <v>1</v>
      </c>
      <c r="U133" s="113" t="s">
        <v>1</v>
      </c>
      <c r="V133" s="307"/>
      <c r="W133" s="298"/>
      <c r="X133" s="308">
        <f t="shared" ref="X133:Z134" si="16">X134</f>
        <v>602.4</v>
      </c>
      <c r="Y133" s="308">
        <f t="shared" si="16"/>
        <v>1256.2</v>
      </c>
      <c r="Z133" s="309">
        <f t="shared" si="16"/>
        <v>1796.5</v>
      </c>
      <c r="AA133" s="8"/>
      <c r="AB133" s="3"/>
    </row>
    <row r="134" spans="1:28" ht="90" customHeight="1" x14ac:dyDescent="0.2">
      <c r="A134" s="21"/>
      <c r="B134" s="20"/>
      <c r="C134" s="110"/>
      <c r="D134" s="19"/>
      <c r="E134" s="29"/>
      <c r="F134" s="866" t="s">
        <v>455</v>
      </c>
      <c r="G134" s="867"/>
      <c r="H134" s="867"/>
      <c r="I134" s="867"/>
      <c r="J134" s="867"/>
      <c r="K134" s="867"/>
      <c r="L134" s="867"/>
      <c r="M134" s="868"/>
      <c r="N134" s="28">
        <v>616</v>
      </c>
      <c r="O134" s="27">
        <v>5</v>
      </c>
      <c r="P134" s="26">
        <v>3</v>
      </c>
      <c r="Q134" s="12" t="s">
        <v>19</v>
      </c>
      <c r="R134" s="24" t="s">
        <v>11</v>
      </c>
      <c r="S134" s="25" t="s">
        <v>6</v>
      </c>
      <c r="T134" s="24" t="s">
        <v>5</v>
      </c>
      <c r="U134" s="23" t="s">
        <v>4</v>
      </c>
      <c r="V134" s="301"/>
      <c r="W134" s="294"/>
      <c r="X134" s="302">
        <f t="shared" si="16"/>
        <v>602.4</v>
      </c>
      <c r="Y134" s="302">
        <f t="shared" si="16"/>
        <v>1256.2</v>
      </c>
      <c r="Z134" s="303">
        <f t="shared" si="16"/>
        <v>1796.5</v>
      </c>
      <c r="AA134" s="8"/>
      <c r="AB134" s="3"/>
    </row>
    <row r="135" spans="1:28" ht="29.25" customHeight="1" x14ac:dyDescent="0.2">
      <c r="A135" s="21"/>
      <c r="B135" s="20"/>
      <c r="C135" s="110"/>
      <c r="D135" s="19"/>
      <c r="E135" s="18"/>
      <c r="F135" s="16"/>
      <c r="G135" s="866" t="s">
        <v>67</v>
      </c>
      <c r="H135" s="867"/>
      <c r="I135" s="867"/>
      <c r="J135" s="867"/>
      <c r="K135" s="867"/>
      <c r="L135" s="867"/>
      <c r="M135" s="868"/>
      <c r="N135" s="28">
        <v>616</v>
      </c>
      <c r="O135" s="27">
        <v>5</v>
      </c>
      <c r="P135" s="26">
        <v>3</v>
      </c>
      <c r="Q135" s="12" t="s">
        <v>66</v>
      </c>
      <c r="R135" s="24" t="s">
        <v>11</v>
      </c>
      <c r="S135" s="25" t="s">
        <v>55</v>
      </c>
      <c r="T135" s="24" t="s">
        <v>5</v>
      </c>
      <c r="U135" s="23" t="s">
        <v>4</v>
      </c>
      <c r="V135" s="301"/>
      <c r="W135" s="294"/>
      <c r="X135" s="302">
        <f>X136+X139</f>
        <v>602.4</v>
      </c>
      <c r="Y135" s="302">
        <f>Y136+Y139</f>
        <v>1256.2</v>
      </c>
      <c r="Z135" s="303">
        <f>Z136+Z139</f>
        <v>1796.5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7"/>
      <c r="G136" s="16"/>
      <c r="H136" s="866" t="s">
        <v>65</v>
      </c>
      <c r="I136" s="867"/>
      <c r="J136" s="867"/>
      <c r="K136" s="867"/>
      <c r="L136" s="867"/>
      <c r="M136" s="868"/>
      <c r="N136" s="28">
        <v>616</v>
      </c>
      <c r="O136" s="27">
        <v>5</v>
      </c>
      <c r="P136" s="26">
        <v>3</v>
      </c>
      <c r="Q136" s="12" t="s">
        <v>64</v>
      </c>
      <c r="R136" s="24" t="s">
        <v>11</v>
      </c>
      <c r="S136" s="25" t="s">
        <v>55</v>
      </c>
      <c r="T136" s="24" t="s">
        <v>9</v>
      </c>
      <c r="U136" s="23" t="s">
        <v>4</v>
      </c>
      <c r="V136" s="301"/>
      <c r="W136" s="294"/>
      <c r="X136" s="302">
        <f t="shared" ref="X136:Z137" si="17">X137</f>
        <v>32.4</v>
      </c>
      <c r="Y136" s="302">
        <f t="shared" si="17"/>
        <v>527.5</v>
      </c>
      <c r="Z136" s="303">
        <f t="shared" si="17"/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16"/>
      <c r="I137" s="866" t="s">
        <v>63</v>
      </c>
      <c r="J137" s="867"/>
      <c r="K137" s="867"/>
      <c r="L137" s="867"/>
      <c r="M137" s="868"/>
      <c r="N137" s="28">
        <v>616</v>
      </c>
      <c r="O137" s="27">
        <v>5</v>
      </c>
      <c r="P137" s="26">
        <v>3</v>
      </c>
      <c r="Q137" s="12" t="s">
        <v>62</v>
      </c>
      <c r="R137" s="24" t="s">
        <v>11</v>
      </c>
      <c r="S137" s="25" t="s">
        <v>55</v>
      </c>
      <c r="T137" s="24" t="s">
        <v>9</v>
      </c>
      <c r="U137" s="23" t="s">
        <v>61</v>
      </c>
      <c r="V137" s="301"/>
      <c r="W137" s="294"/>
      <c r="X137" s="302">
        <f t="shared" si="17"/>
        <v>32.4</v>
      </c>
      <c r="Y137" s="302">
        <f t="shared" si="17"/>
        <v>527.5</v>
      </c>
      <c r="Z137" s="303">
        <f>Z138</f>
        <v>1067.8</v>
      </c>
      <c r="AA137" s="8"/>
      <c r="AB137" s="3"/>
    </row>
    <row r="138" spans="1:28" ht="43.5" customHeight="1" x14ac:dyDescent="0.2">
      <c r="A138" s="21"/>
      <c r="B138" s="20"/>
      <c r="C138" s="110"/>
      <c r="D138" s="19"/>
      <c r="E138" s="18"/>
      <c r="F138" s="17"/>
      <c r="G138" s="17"/>
      <c r="H138" s="36"/>
      <c r="I138" s="35"/>
      <c r="J138" s="864" t="s">
        <v>57</v>
      </c>
      <c r="K138" s="864"/>
      <c r="L138" s="864"/>
      <c r="M138" s="865"/>
      <c r="N138" s="15">
        <v>616</v>
      </c>
      <c r="O138" s="14">
        <v>5</v>
      </c>
      <c r="P138" s="13">
        <v>3</v>
      </c>
      <c r="Q138" s="12" t="s">
        <v>62</v>
      </c>
      <c r="R138" s="10" t="s">
        <v>11</v>
      </c>
      <c r="S138" s="11" t="s">
        <v>55</v>
      </c>
      <c r="T138" s="10" t="s">
        <v>9</v>
      </c>
      <c r="U138" s="9" t="s">
        <v>61</v>
      </c>
      <c r="V138" s="304" t="s">
        <v>52</v>
      </c>
      <c r="W138" s="294"/>
      <c r="X138" s="305">
        <v>32.4</v>
      </c>
      <c r="Y138" s="305">
        <v>527.5</v>
      </c>
      <c r="Z138" s="306">
        <v>1067.8</v>
      </c>
      <c r="AA138" s="8"/>
      <c r="AB138" s="3"/>
    </row>
    <row r="139" spans="1:28" ht="23.25" customHeight="1" x14ac:dyDescent="0.2">
      <c r="A139" s="21"/>
      <c r="B139" s="20"/>
      <c r="C139" s="110"/>
      <c r="D139" s="19"/>
      <c r="E139" s="18"/>
      <c r="F139" s="17"/>
      <c r="G139" s="17"/>
      <c r="H139" s="866" t="s">
        <v>60</v>
      </c>
      <c r="I139" s="867"/>
      <c r="J139" s="880"/>
      <c r="K139" s="880"/>
      <c r="L139" s="880"/>
      <c r="M139" s="881"/>
      <c r="N139" s="42">
        <v>616</v>
      </c>
      <c r="O139" s="41">
        <v>5</v>
      </c>
      <c r="P139" s="40">
        <v>3</v>
      </c>
      <c r="Q139" s="12" t="s">
        <v>59</v>
      </c>
      <c r="R139" s="114" t="s">
        <v>11</v>
      </c>
      <c r="S139" s="115" t="s">
        <v>55</v>
      </c>
      <c r="T139" s="114" t="s">
        <v>54</v>
      </c>
      <c r="U139" s="116" t="s">
        <v>4</v>
      </c>
      <c r="V139" s="313"/>
      <c r="W139" s="294"/>
      <c r="X139" s="314">
        <f t="shared" ref="X139:Z140" si="18">X140</f>
        <v>570</v>
      </c>
      <c r="Y139" s="314">
        <f>Y140</f>
        <v>728.7</v>
      </c>
      <c r="Z139" s="315">
        <f t="shared" si="18"/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7"/>
      <c r="G140" s="17"/>
      <c r="H140" s="16"/>
      <c r="I140" s="866" t="s">
        <v>58</v>
      </c>
      <c r="J140" s="867"/>
      <c r="K140" s="867"/>
      <c r="L140" s="867"/>
      <c r="M140" s="868"/>
      <c r="N140" s="28">
        <v>616</v>
      </c>
      <c r="O140" s="27">
        <v>5</v>
      </c>
      <c r="P140" s="26">
        <v>3</v>
      </c>
      <c r="Q140" s="12" t="s">
        <v>56</v>
      </c>
      <c r="R140" s="24" t="s">
        <v>11</v>
      </c>
      <c r="S140" s="25" t="s">
        <v>55</v>
      </c>
      <c r="T140" s="24" t="s">
        <v>54</v>
      </c>
      <c r="U140" s="23" t="s">
        <v>53</v>
      </c>
      <c r="V140" s="301"/>
      <c r="W140" s="294"/>
      <c r="X140" s="302">
        <f>X141</f>
        <v>570</v>
      </c>
      <c r="Y140" s="302">
        <f t="shared" si="18"/>
        <v>728.7</v>
      </c>
      <c r="Z140" s="303">
        <f t="shared" si="18"/>
        <v>728.7</v>
      </c>
      <c r="AA140" s="8"/>
      <c r="AB140" s="3"/>
    </row>
    <row r="141" spans="1:28" ht="43.5" customHeight="1" x14ac:dyDescent="0.2">
      <c r="A141" s="21"/>
      <c r="B141" s="20"/>
      <c r="C141" s="110"/>
      <c r="D141" s="38"/>
      <c r="E141" s="37"/>
      <c r="F141" s="36"/>
      <c r="G141" s="36"/>
      <c r="H141" s="36"/>
      <c r="I141" s="35"/>
      <c r="J141" s="864" t="s">
        <v>57</v>
      </c>
      <c r="K141" s="864"/>
      <c r="L141" s="864"/>
      <c r="M141" s="865"/>
      <c r="N141" s="15">
        <v>616</v>
      </c>
      <c r="O141" s="14">
        <v>5</v>
      </c>
      <c r="P141" s="13">
        <v>3</v>
      </c>
      <c r="Q141" s="12" t="s">
        <v>56</v>
      </c>
      <c r="R141" s="10" t="s">
        <v>11</v>
      </c>
      <c r="S141" s="11" t="s">
        <v>55</v>
      </c>
      <c r="T141" s="10" t="s">
        <v>54</v>
      </c>
      <c r="U141" s="9" t="s">
        <v>53</v>
      </c>
      <c r="V141" s="304" t="s">
        <v>52</v>
      </c>
      <c r="W141" s="294"/>
      <c r="X141" s="305">
        <v>570</v>
      </c>
      <c r="Y141" s="305">
        <v>728.7</v>
      </c>
      <c r="Z141" s="306">
        <v>728.7</v>
      </c>
      <c r="AA141" s="8"/>
      <c r="AB141" s="3"/>
    </row>
    <row r="142" spans="1:28" ht="23.25" customHeight="1" x14ac:dyDescent="0.2">
      <c r="A142" s="21"/>
      <c r="B142" s="20"/>
      <c r="C142" s="110"/>
      <c r="D142" s="874" t="s">
        <v>51</v>
      </c>
      <c r="E142" s="875"/>
      <c r="F142" s="875"/>
      <c r="G142" s="875"/>
      <c r="H142" s="875"/>
      <c r="I142" s="875"/>
      <c r="J142" s="876"/>
      <c r="K142" s="876"/>
      <c r="L142" s="876"/>
      <c r="M142" s="877"/>
      <c r="N142" s="34">
        <v>616</v>
      </c>
      <c r="O142" s="33">
        <v>8</v>
      </c>
      <c r="P142" s="32" t="s">
        <v>1</v>
      </c>
      <c r="Q142" s="12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6"/>
      <c r="W142" s="294"/>
      <c r="X142" s="317">
        <f>X143</f>
        <v>8134.3</v>
      </c>
      <c r="Y142" s="317">
        <f>Y143</f>
        <v>3205.5</v>
      </c>
      <c r="Z142" s="318">
        <f>Z143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30"/>
      <c r="E143" s="869" t="s">
        <v>50</v>
      </c>
      <c r="F143" s="870"/>
      <c r="G143" s="870"/>
      <c r="H143" s="870"/>
      <c r="I143" s="870"/>
      <c r="J143" s="870"/>
      <c r="K143" s="870"/>
      <c r="L143" s="870"/>
      <c r="M143" s="871"/>
      <c r="N143" s="94">
        <v>616</v>
      </c>
      <c r="O143" s="95">
        <v>8</v>
      </c>
      <c r="P143" s="96">
        <v>1</v>
      </c>
      <c r="Q143" s="92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297"/>
      <c r="W143" s="298"/>
      <c r="X143" s="299">
        <f>X144+X155</f>
        <v>8134.3</v>
      </c>
      <c r="Y143" s="299">
        <f t="shared" ref="X143:Z146" si="19">Y144</f>
        <v>3205.5</v>
      </c>
      <c r="Z143" s="300">
        <f t="shared" si="19"/>
        <v>3208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29"/>
      <c r="F144" s="866" t="s">
        <v>533</v>
      </c>
      <c r="G144" s="867"/>
      <c r="H144" s="867"/>
      <c r="I144" s="867"/>
      <c r="J144" s="867"/>
      <c r="K144" s="867"/>
      <c r="L144" s="867"/>
      <c r="M144" s="868"/>
      <c r="N144" s="28">
        <v>616</v>
      </c>
      <c r="O144" s="27">
        <v>8</v>
      </c>
      <c r="P144" s="26">
        <v>1</v>
      </c>
      <c r="Q144" s="12" t="s">
        <v>49</v>
      </c>
      <c r="R144" s="24" t="s">
        <v>33</v>
      </c>
      <c r="S144" s="25" t="s">
        <v>6</v>
      </c>
      <c r="T144" s="24" t="s">
        <v>5</v>
      </c>
      <c r="U144" s="23" t="s">
        <v>4</v>
      </c>
      <c r="V144" s="301"/>
      <c r="W144" s="294"/>
      <c r="X144" s="302">
        <f>X145+X149</f>
        <v>3635.5</v>
      </c>
      <c r="Y144" s="302">
        <f>Y145+Y149</f>
        <v>3205.5</v>
      </c>
      <c r="Z144" s="303">
        <f>Z145+Z149</f>
        <v>3208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6"/>
      <c r="G145" s="866" t="s">
        <v>48</v>
      </c>
      <c r="H145" s="867"/>
      <c r="I145" s="867"/>
      <c r="J145" s="867"/>
      <c r="K145" s="867"/>
      <c r="L145" s="867"/>
      <c r="M145" s="868"/>
      <c r="N145" s="28">
        <v>616</v>
      </c>
      <c r="O145" s="27">
        <v>8</v>
      </c>
      <c r="P145" s="26">
        <v>1</v>
      </c>
      <c r="Q145" s="12" t="s">
        <v>47</v>
      </c>
      <c r="R145" s="24" t="s">
        <v>33</v>
      </c>
      <c r="S145" s="25" t="s">
        <v>42</v>
      </c>
      <c r="T145" s="24" t="s">
        <v>5</v>
      </c>
      <c r="U145" s="23" t="s">
        <v>4</v>
      </c>
      <c r="V145" s="301"/>
      <c r="W145" s="294"/>
      <c r="X145" s="302">
        <f t="shared" si="19"/>
        <v>0</v>
      </c>
      <c r="Y145" s="302"/>
      <c r="Z145" s="303">
        <f t="shared" si="19"/>
        <v>0</v>
      </c>
      <c r="AA145" s="8"/>
      <c r="AB145" s="3"/>
    </row>
    <row r="146" spans="1:28" ht="29.25" customHeight="1" x14ac:dyDescent="0.2">
      <c r="A146" s="21"/>
      <c r="B146" s="20"/>
      <c r="C146" s="110"/>
      <c r="D146" s="19"/>
      <c r="E146" s="18"/>
      <c r="F146" s="17"/>
      <c r="G146" s="16"/>
      <c r="H146" s="866" t="s">
        <v>46</v>
      </c>
      <c r="I146" s="867"/>
      <c r="J146" s="867"/>
      <c r="K146" s="867"/>
      <c r="L146" s="867"/>
      <c r="M146" s="868"/>
      <c r="N146" s="28">
        <v>616</v>
      </c>
      <c r="O146" s="27">
        <v>8</v>
      </c>
      <c r="P146" s="26">
        <v>1</v>
      </c>
      <c r="Q146" s="12" t="s">
        <v>45</v>
      </c>
      <c r="R146" s="24" t="s">
        <v>33</v>
      </c>
      <c r="S146" s="25" t="s">
        <v>42</v>
      </c>
      <c r="T146" s="24" t="s">
        <v>9</v>
      </c>
      <c r="U146" s="23" t="s">
        <v>4</v>
      </c>
      <c r="V146" s="301"/>
      <c r="W146" s="294"/>
      <c r="X146" s="302">
        <f t="shared" si="19"/>
        <v>0</v>
      </c>
      <c r="Y146" s="302">
        <f t="shared" si="19"/>
        <v>0</v>
      </c>
      <c r="Z146" s="303">
        <f t="shared" si="19"/>
        <v>0</v>
      </c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17"/>
      <c r="H147" s="16"/>
      <c r="I147" s="866" t="s">
        <v>44</v>
      </c>
      <c r="J147" s="867"/>
      <c r="K147" s="867"/>
      <c r="L147" s="867"/>
      <c r="M147" s="868"/>
      <c r="N147" s="28">
        <v>616</v>
      </c>
      <c r="O147" s="27">
        <v>8</v>
      </c>
      <c r="P147" s="26">
        <v>1</v>
      </c>
      <c r="Q147" s="12" t="s">
        <v>43</v>
      </c>
      <c r="R147" s="24" t="s">
        <v>33</v>
      </c>
      <c r="S147" s="25" t="s">
        <v>42</v>
      </c>
      <c r="T147" s="24" t="s">
        <v>9</v>
      </c>
      <c r="U147" s="23" t="s">
        <v>41</v>
      </c>
      <c r="V147" s="301"/>
      <c r="W147" s="294"/>
      <c r="X147" s="302">
        <f>X148</f>
        <v>0</v>
      </c>
      <c r="Y147" s="302">
        <f>Y148</f>
        <v>0</v>
      </c>
      <c r="Z147" s="303">
        <f>Z148</f>
        <v>0</v>
      </c>
      <c r="AA147" s="8"/>
      <c r="AB147" s="3"/>
    </row>
    <row r="148" spans="1:28" ht="23.25" customHeight="1" x14ac:dyDescent="0.2">
      <c r="A148" s="21"/>
      <c r="B148" s="20"/>
      <c r="C148" s="110"/>
      <c r="D148" s="19"/>
      <c r="E148" s="18"/>
      <c r="F148" s="17"/>
      <c r="G148" s="36"/>
      <c r="H148" s="36"/>
      <c r="I148" s="35"/>
      <c r="J148" s="864" t="s">
        <v>35</v>
      </c>
      <c r="K148" s="864"/>
      <c r="L148" s="864"/>
      <c r="M148" s="865"/>
      <c r="N148" s="15">
        <v>616</v>
      </c>
      <c r="O148" s="14">
        <v>8</v>
      </c>
      <c r="P148" s="13">
        <v>1</v>
      </c>
      <c r="Q148" s="12" t="s">
        <v>43</v>
      </c>
      <c r="R148" s="10" t="s">
        <v>33</v>
      </c>
      <c r="S148" s="11" t="s">
        <v>42</v>
      </c>
      <c r="T148" s="10" t="s">
        <v>9</v>
      </c>
      <c r="U148" s="9" t="s">
        <v>41</v>
      </c>
      <c r="V148" s="304" t="s">
        <v>30</v>
      </c>
      <c r="W148" s="294"/>
      <c r="X148" s="305"/>
      <c r="Y148" s="305"/>
      <c r="Z148" s="306"/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866" t="s">
        <v>40</v>
      </c>
      <c r="H149" s="867"/>
      <c r="I149" s="867"/>
      <c r="J149" s="880"/>
      <c r="K149" s="880"/>
      <c r="L149" s="880"/>
      <c r="M149" s="881"/>
      <c r="N149" s="42">
        <v>616</v>
      </c>
      <c r="O149" s="41">
        <v>8</v>
      </c>
      <c r="P149" s="40">
        <v>1</v>
      </c>
      <c r="Q149" s="12" t="s">
        <v>39</v>
      </c>
      <c r="R149" s="114" t="s">
        <v>33</v>
      </c>
      <c r="S149" s="115" t="s">
        <v>32</v>
      </c>
      <c r="T149" s="114" t="s">
        <v>5</v>
      </c>
      <c r="U149" s="116" t="s">
        <v>4</v>
      </c>
      <c r="V149" s="313"/>
      <c r="W149" s="294"/>
      <c r="X149" s="302">
        <f>X150+X154</f>
        <v>3635.5</v>
      </c>
      <c r="Y149" s="302">
        <f t="shared" ref="X149:Z150" si="20">Y150</f>
        <v>3205.5</v>
      </c>
      <c r="Z149" s="303">
        <f t="shared" si="20"/>
        <v>3208</v>
      </c>
      <c r="AA149" s="8"/>
      <c r="AB149" s="3"/>
    </row>
    <row r="150" spans="1:28" ht="29.25" customHeight="1" x14ac:dyDescent="0.2">
      <c r="A150" s="21"/>
      <c r="B150" s="20"/>
      <c r="C150" s="110"/>
      <c r="D150" s="19"/>
      <c r="E150" s="18"/>
      <c r="F150" s="17"/>
      <c r="G150" s="16"/>
      <c r="H150" s="866" t="s">
        <v>38</v>
      </c>
      <c r="I150" s="867"/>
      <c r="J150" s="867"/>
      <c r="K150" s="867"/>
      <c r="L150" s="867"/>
      <c r="M150" s="868"/>
      <c r="N150" s="28">
        <v>616</v>
      </c>
      <c r="O150" s="27">
        <v>8</v>
      </c>
      <c r="P150" s="26">
        <v>1</v>
      </c>
      <c r="Q150" s="12" t="s">
        <v>37</v>
      </c>
      <c r="R150" s="24" t="s">
        <v>33</v>
      </c>
      <c r="S150" s="25" t="s">
        <v>32</v>
      </c>
      <c r="T150" s="24" t="s">
        <v>9</v>
      </c>
      <c r="U150" s="23" t="s">
        <v>4</v>
      </c>
      <c r="V150" s="301"/>
      <c r="W150" s="294"/>
      <c r="X150" s="302">
        <f t="shared" si="20"/>
        <v>3306.5</v>
      </c>
      <c r="Y150" s="302">
        <f t="shared" si="20"/>
        <v>3205.5</v>
      </c>
      <c r="Z150" s="303">
        <f t="shared" si="20"/>
        <v>3208</v>
      </c>
      <c r="AA150" s="8"/>
      <c r="AB150" s="3"/>
    </row>
    <row r="151" spans="1:28" ht="23.25" customHeight="1" x14ac:dyDescent="0.2">
      <c r="A151" s="21"/>
      <c r="B151" s="20"/>
      <c r="C151" s="110"/>
      <c r="D151" s="19"/>
      <c r="E151" s="18"/>
      <c r="F151" s="17"/>
      <c r="G151" s="17"/>
      <c r="H151" s="16"/>
      <c r="I151" s="866" t="s">
        <v>36</v>
      </c>
      <c r="J151" s="867"/>
      <c r="K151" s="867"/>
      <c r="L151" s="867"/>
      <c r="M151" s="868"/>
      <c r="N151" s="28">
        <v>616</v>
      </c>
      <c r="O151" s="27">
        <v>8</v>
      </c>
      <c r="P151" s="26">
        <v>1</v>
      </c>
      <c r="Q151" s="12" t="s">
        <v>34</v>
      </c>
      <c r="R151" s="24" t="s">
        <v>33</v>
      </c>
      <c r="S151" s="25" t="s">
        <v>32</v>
      </c>
      <c r="T151" s="24" t="s">
        <v>9</v>
      </c>
      <c r="U151" s="23" t="s">
        <v>31</v>
      </c>
      <c r="V151" s="301"/>
      <c r="W151" s="294"/>
      <c r="X151" s="302">
        <f>X152+X153</f>
        <v>3306.5</v>
      </c>
      <c r="Y151" s="302">
        <f>Y152+Y153</f>
        <v>3205.5</v>
      </c>
      <c r="Z151" s="303">
        <f>Z152+Z153</f>
        <v>3208</v>
      </c>
      <c r="AA151" s="8"/>
      <c r="AB151" s="3"/>
    </row>
    <row r="152" spans="1:28" ht="23.25" customHeight="1" x14ac:dyDescent="0.2">
      <c r="A152" s="21"/>
      <c r="B152" s="20"/>
      <c r="C152" s="110"/>
      <c r="D152" s="38"/>
      <c r="E152" s="37"/>
      <c r="F152" s="36"/>
      <c r="G152" s="36"/>
      <c r="H152" s="36"/>
      <c r="I152" s="35"/>
      <c r="J152" s="864" t="s">
        <v>35</v>
      </c>
      <c r="K152" s="864"/>
      <c r="L152" s="864"/>
      <c r="M152" s="865"/>
      <c r="N152" s="15">
        <v>616</v>
      </c>
      <c r="O152" s="14">
        <v>8</v>
      </c>
      <c r="P152" s="13">
        <v>1</v>
      </c>
      <c r="Q152" s="12" t="s">
        <v>34</v>
      </c>
      <c r="R152" s="10" t="s">
        <v>33</v>
      </c>
      <c r="S152" s="11" t="s">
        <v>32</v>
      </c>
      <c r="T152" s="10" t="s">
        <v>9</v>
      </c>
      <c r="U152" s="9" t="s">
        <v>31</v>
      </c>
      <c r="V152" s="304" t="s">
        <v>30</v>
      </c>
      <c r="W152" s="294"/>
      <c r="X152" s="305">
        <v>3299</v>
      </c>
      <c r="Y152" s="305">
        <v>3198</v>
      </c>
      <c r="Z152" s="306">
        <v>3198</v>
      </c>
      <c r="AA152" s="8"/>
      <c r="AB152" s="3"/>
    </row>
    <row r="153" spans="1:28" ht="23.25" customHeight="1" x14ac:dyDescent="0.2">
      <c r="A153" s="21"/>
      <c r="B153" s="20"/>
      <c r="C153" s="110"/>
      <c r="D153" s="622"/>
      <c r="E153" s="37"/>
      <c r="F153" s="620"/>
      <c r="G153" s="620"/>
      <c r="H153" s="620"/>
      <c r="I153" s="621"/>
      <c r="J153" s="85"/>
      <c r="K153" s="85"/>
      <c r="L153" s="85"/>
      <c r="M153" s="618" t="s">
        <v>423</v>
      </c>
      <c r="N153" s="624">
        <v>616</v>
      </c>
      <c r="O153" s="615">
        <v>8</v>
      </c>
      <c r="P153" s="13">
        <v>1</v>
      </c>
      <c r="Q153" s="12"/>
      <c r="R153" s="616">
        <v>81</v>
      </c>
      <c r="S153" s="11">
        <v>2</v>
      </c>
      <c r="T153" s="616">
        <v>1</v>
      </c>
      <c r="U153" s="9">
        <v>95555</v>
      </c>
      <c r="V153" s="633">
        <v>610</v>
      </c>
      <c r="W153" s="294"/>
      <c r="X153" s="305">
        <v>7.5</v>
      </c>
      <c r="Y153" s="305">
        <v>7.5</v>
      </c>
      <c r="Z153" s="306">
        <v>10</v>
      </c>
      <c r="AA153" s="8"/>
      <c r="AB153" s="3"/>
    </row>
    <row r="154" spans="1:28" ht="42.75" customHeight="1" x14ac:dyDescent="0.2">
      <c r="A154" s="21"/>
      <c r="B154" s="20"/>
      <c r="C154" s="110"/>
      <c r="D154" s="682"/>
      <c r="E154" s="37"/>
      <c r="F154" s="680"/>
      <c r="G154" s="680"/>
      <c r="H154" s="680"/>
      <c r="I154" s="681"/>
      <c r="J154" s="85"/>
      <c r="K154" s="85"/>
      <c r="L154" s="85"/>
      <c r="M154" s="678" t="s">
        <v>449</v>
      </c>
      <c r="N154" s="684">
        <v>616</v>
      </c>
      <c r="O154" s="674">
        <v>8</v>
      </c>
      <c r="P154" s="13">
        <v>1</v>
      </c>
      <c r="Q154" s="12"/>
      <c r="R154" s="675">
        <v>81</v>
      </c>
      <c r="S154" s="11">
        <v>2</v>
      </c>
      <c r="T154" s="675">
        <v>2</v>
      </c>
      <c r="U154" s="9">
        <v>67777</v>
      </c>
      <c r="V154" s="633" t="s">
        <v>30</v>
      </c>
      <c r="W154" s="294"/>
      <c r="X154" s="305">
        <v>329</v>
      </c>
      <c r="Y154" s="305"/>
      <c r="Z154" s="306"/>
      <c r="AA154" s="8"/>
      <c r="AB154" s="3"/>
    </row>
    <row r="155" spans="1:28" ht="42.75" customHeight="1" x14ac:dyDescent="0.2">
      <c r="A155" s="21"/>
      <c r="B155" s="20"/>
      <c r="C155" s="110"/>
      <c r="D155" s="797"/>
      <c r="E155" s="37"/>
      <c r="F155" s="799"/>
      <c r="G155" s="799"/>
      <c r="H155" s="799"/>
      <c r="I155" s="800"/>
      <c r="J155" s="85"/>
      <c r="K155" s="85"/>
      <c r="L155" s="85"/>
      <c r="M155" s="802" t="s">
        <v>544</v>
      </c>
      <c r="N155" s="808">
        <v>616</v>
      </c>
      <c r="O155" s="803">
        <v>8</v>
      </c>
      <c r="P155" s="13">
        <v>1</v>
      </c>
      <c r="Q155" s="12"/>
      <c r="R155" s="804">
        <v>81</v>
      </c>
      <c r="S155" s="11">
        <v>2</v>
      </c>
      <c r="T155" s="804" t="s">
        <v>545</v>
      </c>
      <c r="U155" s="9" t="s">
        <v>547</v>
      </c>
      <c r="V155" s="633" t="s">
        <v>30</v>
      </c>
      <c r="W155" s="294"/>
      <c r="X155" s="305">
        <v>4498.8</v>
      </c>
      <c r="Y155" s="305"/>
      <c r="Z155" s="306"/>
      <c r="AA155" s="8"/>
      <c r="AB155" s="3"/>
    </row>
    <row r="156" spans="1:28" ht="23.25" customHeight="1" x14ac:dyDescent="0.2">
      <c r="A156" s="21"/>
      <c r="B156" s="20"/>
      <c r="C156" s="110"/>
      <c r="D156" s="874" t="s">
        <v>29</v>
      </c>
      <c r="E156" s="875"/>
      <c r="F156" s="875"/>
      <c r="G156" s="875"/>
      <c r="H156" s="875"/>
      <c r="I156" s="875"/>
      <c r="J156" s="876"/>
      <c r="K156" s="876"/>
      <c r="L156" s="876"/>
      <c r="M156" s="877"/>
      <c r="N156" s="34">
        <v>616</v>
      </c>
      <c r="O156" s="33">
        <v>10</v>
      </c>
      <c r="P156" s="32" t="s">
        <v>1</v>
      </c>
      <c r="Q156" s="443" t="s">
        <v>1</v>
      </c>
      <c r="R156" s="117" t="s">
        <v>1</v>
      </c>
      <c r="S156" s="118" t="s">
        <v>1</v>
      </c>
      <c r="T156" s="117" t="s">
        <v>1</v>
      </c>
      <c r="U156" s="119" t="s">
        <v>1</v>
      </c>
      <c r="V156" s="316"/>
      <c r="W156" s="444"/>
      <c r="X156" s="317">
        <f>X157+X163</f>
        <v>451.4</v>
      </c>
      <c r="Y156" s="317">
        <f>Y157+Y163</f>
        <v>451.4</v>
      </c>
      <c r="Z156" s="318">
        <f>Z157+Z163</f>
        <v>451.4</v>
      </c>
      <c r="AA156" s="8"/>
      <c r="AB156" s="3"/>
    </row>
    <row r="157" spans="1:28" ht="23.25" customHeight="1" x14ac:dyDescent="0.2">
      <c r="A157" s="21"/>
      <c r="B157" s="20"/>
      <c r="C157" s="110"/>
      <c r="D157" s="30"/>
      <c r="E157" s="869" t="s">
        <v>28</v>
      </c>
      <c r="F157" s="870"/>
      <c r="G157" s="870"/>
      <c r="H157" s="870"/>
      <c r="I157" s="870"/>
      <c r="J157" s="870"/>
      <c r="K157" s="870"/>
      <c r="L157" s="870"/>
      <c r="M157" s="871"/>
      <c r="N157" s="94">
        <v>616</v>
      </c>
      <c r="O157" s="95">
        <v>10</v>
      </c>
      <c r="P157" s="96">
        <v>1</v>
      </c>
      <c r="Q157" s="92" t="s">
        <v>1</v>
      </c>
      <c r="R157" s="97" t="s">
        <v>1</v>
      </c>
      <c r="S157" s="98" t="s">
        <v>1</v>
      </c>
      <c r="T157" s="97" t="s">
        <v>1</v>
      </c>
      <c r="U157" s="99" t="s">
        <v>1</v>
      </c>
      <c r="V157" s="297"/>
      <c r="W157" s="298"/>
      <c r="X157" s="299">
        <f t="shared" ref="X157:Z160" si="21">X158</f>
        <v>451.4</v>
      </c>
      <c r="Y157" s="299">
        <f t="shared" si="21"/>
        <v>451.4</v>
      </c>
      <c r="Z157" s="300">
        <f t="shared" si="21"/>
        <v>451.4</v>
      </c>
      <c r="AA157" s="8"/>
      <c r="AB157" s="3"/>
    </row>
    <row r="158" spans="1:28" ht="79.5" customHeight="1" x14ac:dyDescent="0.2">
      <c r="A158" s="21"/>
      <c r="B158" s="20"/>
      <c r="C158" s="110"/>
      <c r="D158" s="19"/>
      <c r="E158" s="29"/>
      <c r="F158" s="866" t="s">
        <v>455</v>
      </c>
      <c r="G158" s="867"/>
      <c r="H158" s="867"/>
      <c r="I158" s="867"/>
      <c r="J158" s="867"/>
      <c r="K158" s="867"/>
      <c r="L158" s="867"/>
      <c r="M158" s="868"/>
      <c r="N158" s="28">
        <v>616</v>
      </c>
      <c r="O158" s="27">
        <v>10</v>
      </c>
      <c r="P158" s="26">
        <v>1</v>
      </c>
      <c r="Q158" s="12" t="s">
        <v>19</v>
      </c>
      <c r="R158" s="24">
        <v>85</v>
      </c>
      <c r="S158" s="25" t="s">
        <v>6</v>
      </c>
      <c r="T158" s="24" t="s">
        <v>5</v>
      </c>
      <c r="U158" s="23" t="s">
        <v>4</v>
      </c>
      <c r="V158" s="301"/>
      <c r="W158" s="294"/>
      <c r="X158" s="302">
        <f t="shared" si="21"/>
        <v>451.4</v>
      </c>
      <c r="Y158" s="302">
        <f t="shared" si="21"/>
        <v>451.4</v>
      </c>
      <c r="Z158" s="303">
        <f t="shared" si="21"/>
        <v>451.4</v>
      </c>
      <c r="AA158" s="8"/>
      <c r="AB158" s="3"/>
    </row>
    <row r="159" spans="1:28" ht="21" customHeight="1" x14ac:dyDescent="0.2">
      <c r="A159" s="21"/>
      <c r="B159" s="20"/>
      <c r="C159" s="110"/>
      <c r="D159" s="19"/>
      <c r="E159" s="18"/>
      <c r="F159" s="16"/>
      <c r="G159" s="866" t="s">
        <v>393</v>
      </c>
      <c r="H159" s="867"/>
      <c r="I159" s="867"/>
      <c r="J159" s="867"/>
      <c r="K159" s="867"/>
      <c r="L159" s="867"/>
      <c r="M159" s="868"/>
      <c r="N159" s="28">
        <v>616</v>
      </c>
      <c r="O159" s="27">
        <v>10</v>
      </c>
      <c r="P159" s="26">
        <v>1</v>
      </c>
      <c r="Q159" s="12" t="s">
        <v>27</v>
      </c>
      <c r="R159" s="24">
        <v>85</v>
      </c>
      <c r="S159" s="25" t="s">
        <v>427</v>
      </c>
      <c r="T159" s="24" t="s">
        <v>5</v>
      </c>
      <c r="U159" s="23" t="s">
        <v>4</v>
      </c>
      <c r="V159" s="301"/>
      <c r="W159" s="294"/>
      <c r="X159" s="302">
        <f t="shared" si="21"/>
        <v>451.4</v>
      </c>
      <c r="Y159" s="302">
        <f t="shared" si="21"/>
        <v>451.4</v>
      </c>
      <c r="Z159" s="303">
        <f t="shared" si="21"/>
        <v>451.4</v>
      </c>
      <c r="AA159" s="8"/>
      <c r="AB159" s="3"/>
    </row>
    <row r="160" spans="1:28" ht="29.25" customHeight="1" x14ac:dyDescent="0.2">
      <c r="A160" s="21"/>
      <c r="B160" s="20"/>
      <c r="C160" s="110"/>
      <c r="D160" s="19"/>
      <c r="E160" s="18"/>
      <c r="F160" s="17"/>
      <c r="G160" s="16"/>
      <c r="H160" s="866" t="s">
        <v>25</v>
      </c>
      <c r="I160" s="867"/>
      <c r="J160" s="867"/>
      <c r="K160" s="867"/>
      <c r="L160" s="867"/>
      <c r="M160" s="868"/>
      <c r="N160" s="28">
        <v>616</v>
      </c>
      <c r="O160" s="27">
        <v>10</v>
      </c>
      <c r="P160" s="26">
        <v>1</v>
      </c>
      <c r="Q160" s="12" t="s">
        <v>26</v>
      </c>
      <c r="R160" s="24">
        <v>85</v>
      </c>
      <c r="S160" s="25" t="s">
        <v>427</v>
      </c>
      <c r="T160" s="24">
        <v>1</v>
      </c>
      <c r="U160" s="23">
        <v>0</v>
      </c>
      <c r="V160" s="301"/>
      <c r="W160" s="294"/>
      <c r="X160" s="302">
        <f t="shared" si="21"/>
        <v>451.4</v>
      </c>
      <c r="Y160" s="302">
        <f t="shared" si="21"/>
        <v>451.4</v>
      </c>
      <c r="Z160" s="303">
        <f t="shared" si="21"/>
        <v>451.4</v>
      </c>
      <c r="AA160" s="8"/>
      <c r="AB160" s="3"/>
    </row>
    <row r="161" spans="1:28" ht="29.25" customHeight="1" x14ac:dyDescent="0.2">
      <c r="A161" s="21"/>
      <c r="B161" s="20"/>
      <c r="C161" s="110"/>
      <c r="D161" s="19"/>
      <c r="E161" s="18"/>
      <c r="F161" s="17"/>
      <c r="G161" s="17"/>
      <c r="H161" s="16"/>
      <c r="I161" s="866" t="s">
        <v>25</v>
      </c>
      <c r="J161" s="867"/>
      <c r="K161" s="867"/>
      <c r="L161" s="867"/>
      <c r="M161" s="868"/>
      <c r="N161" s="28">
        <v>616</v>
      </c>
      <c r="O161" s="27">
        <v>10</v>
      </c>
      <c r="P161" s="26">
        <v>1</v>
      </c>
      <c r="Q161" s="12" t="s">
        <v>23</v>
      </c>
      <c r="R161" s="24">
        <v>85</v>
      </c>
      <c r="S161" s="25" t="s">
        <v>427</v>
      </c>
      <c r="T161" s="24">
        <v>1</v>
      </c>
      <c r="U161" s="23">
        <v>20009</v>
      </c>
      <c r="V161" s="301"/>
      <c r="W161" s="294"/>
      <c r="X161" s="302">
        <f>X162</f>
        <v>451.4</v>
      </c>
      <c r="Y161" s="302">
        <f>Y162</f>
        <v>451.4</v>
      </c>
      <c r="Z161" s="303">
        <f>Z162</f>
        <v>451.4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37"/>
      <c r="F162" s="36"/>
      <c r="G162" s="36"/>
      <c r="H162" s="36"/>
      <c r="I162" s="35"/>
      <c r="J162" s="864" t="s">
        <v>24</v>
      </c>
      <c r="K162" s="864"/>
      <c r="L162" s="864"/>
      <c r="M162" s="865"/>
      <c r="N162" s="15">
        <v>616</v>
      </c>
      <c r="O162" s="14">
        <v>10</v>
      </c>
      <c r="P162" s="13">
        <v>1</v>
      </c>
      <c r="Q162" s="12" t="s">
        <v>23</v>
      </c>
      <c r="R162" s="10">
        <v>85</v>
      </c>
      <c r="S162" s="11" t="s">
        <v>427</v>
      </c>
      <c r="T162" s="10">
        <v>1</v>
      </c>
      <c r="U162" s="9">
        <v>20009</v>
      </c>
      <c r="V162" s="304" t="s">
        <v>22</v>
      </c>
      <c r="W162" s="294"/>
      <c r="X162" s="305">
        <v>451.4</v>
      </c>
      <c r="Y162" s="305">
        <v>451.4</v>
      </c>
      <c r="Z162" s="306">
        <v>451.4</v>
      </c>
      <c r="AA162" s="8"/>
      <c r="AB162" s="3"/>
    </row>
    <row r="163" spans="1:28" ht="23.25" customHeight="1" x14ac:dyDescent="0.2">
      <c r="A163" s="21"/>
      <c r="B163" s="20"/>
      <c r="C163" s="110"/>
      <c r="D163" s="19"/>
      <c r="E163" s="869" t="s">
        <v>21</v>
      </c>
      <c r="F163" s="870"/>
      <c r="G163" s="870"/>
      <c r="H163" s="870"/>
      <c r="I163" s="870"/>
      <c r="J163" s="872"/>
      <c r="K163" s="872"/>
      <c r="L163" s="872"/>
      <c r="M163" s="873"/>
      <c r="N163" s="89">
        <v>616</v>
      </c>
      <c r="O163" s="90">
        <v>10</v>
      </c>
      <c r="P163" s="91">
        <v>3</v>
      </c>
      <c r="Q163" s="92" t="s">
        <v>1</v>
      </c>
      <c r="R163" s="111" t="s">
        <v>1</v>
      </c>
      <c r="S163" s="112" t="s">
        <v>1</v>
      </c>
      <c r="T163" s="111" t="s">
        <v>1</v>
      </c>
      <c r="U163" s="113" t="s">
        <v>1</v>
      </c>
      <c r="V163" s="307"/>
      <c r="W163" s="298"/>
      <c r="X163" s="299">
        <f t="shared" ref="X163:Z166" si="22">X164</f>
        <v>0</v>
      </c>
      <c r="Y163" s="299">
        <f t="shared" si="22"/>
        <v>0</v>
      </c>
      <c r="Z163" s="300">
        <f t="shared" si="22"/>
        <v>0</v>
      </c>
      <c r="AA163" s="8"/>
      <c r="AB163" s="3"/>
    </row>
    <row r="164" spans="1:28" ht="77.25" customHeight="1" x14ac:dyDescent="0.2">
      <c r="A164" s="21"/>
      <c r="B164" s="20"/>
      <c r="C164" s="110"/>
      <c r="D164" s="19"/>
      <c r="E164" s="29"/>
      <c r="F164" s="866" t="s">
        <v>455</v>
      </c>
      <c r="G164" s="867"/>
      <c r="H164" s="867"/>
      <c r="I164" s="867"/>
      <c r="J164" s="867"/>
      <c r="K164" s="867"/>
      <c r="L164" s="867"/>
      <c r="M164" s="868"/>
      <c r="N164" s="28">
        <v>616</v>
      </c>
      <c r="O164" s="27">
        <v>10</v>
      </c>
      <c r="P164" s="26">
        <v>3</v>
      </c>
      <c r="Q164" s="12" t="s">
        <v>19</v>
      </c>
      <c r="R164" s="24" t="s">
        <v>11</v>
      </c>
      <c r="S164" s="25" t="s">
        <v>6</v>
      </c>
      <c r="T164" s="24" t="s">
        <v>5</v>
      </c>
      <c r="U164" s="23" t="s">
        <v>4</v>
      </c>
      <c r="V164" s="301"/>
      <c r="W164" s="294"/>
      <c r="X164" s="302">
        <f t="shared" si="22"/>
        <v>0</v>
      </c>
      <c r="Y164" s="302">
        <f t="shared" si="22"/>
        <v>0</v>
      </c>
      <c r="Z164" s="303">
        <f t="shared" si="22"/>
        <v>0</v>
      </c>
      <c r="AA164" s="8"/>
      <c r="AB164" s="3"/>
    </row>
    <row r="165" spans="1:28" ht="29.25" customHeight="1" x14ac:dyDescent="0.2">
      <c r="A165" s="21"/>
      <c r="B165" s="20"/>
      <c r="C165" s="110"/>
      <c r="D165" s="19"/>
      <c r="E165" s="18"/>
      <c r="F165" s="16"/>
      <c r="G165" s="866" t="s">
        <v>18</v>
      </c>
      <c r="H165" s="867"/>
      <c r="I165" s="867"/>
      <c r="J165" s="867"/>
      <c r="K165" s="867"/>
      <c r="L165" s="867"/>
      <c r="M165" s="868"/>
      <c r="N165" s="28">
        <v>616</v>
      </c>
      <c r="O165" s="27">
        <v>10</v>
      </c>
      <c r="P165" s="26">
        <v>3</v>
      </c>
      <c r="Q165" s="12" t="s">
        <v>17</v>
      </c>
      <c r="R165" s="24" t="s">
        <v>11</v>
      </c>
      <c r="S165" s="25" t="s">
        <v>10</v>
      </c>
      <c r="T165" s="24" t="s">
        <v>5</v>
      </c>
      <c r="U165" s="23" t="s">
        <v>4</v>
      </c>
      <c r="V165" s="301"/>
      <c r="W165" s="294"/>
      <c r="X165" s="302">
        <f t="shared" si="22"/>
        <v>0</v>
      </c>
      <c r="Y165" s="302">
        <f t="shared" si="22"/>
        <v>0</v>
      </c>
      <c r="Z165" s="303">
        <f t="shared" si="22"/>
        <v>0</v>
      </c>
      <c r="AA165" s="8"/>
      <c r="AB165" s="3"/>
    </row>
    <row r="166" spans="1:28" ht="75" customHeight="1" x14ac:dyDescent="0.2">
      <c r="A166" s="21"/>
      <c r="B166" s="20"/>
      <c r="C166" s="110"/>
      <c r="D166" s="19"/>
      <c r="E166" s="18"/>
      <c r="F166" s="17"/>
      <c r="G166" s="16"/>
      <c r="H166" s="866" t="s">
        <v>16</v>
      </c>
      <c r="I166" s="867"/>
      <c r="J166" s="867"/>
      <c r="K166" s="867"/>
      <c r="L166" s="867"/>
      <c r="M166" s="868"/>
      <c r="N166" s="28">
        <v>616</v>
      </c>
      <c r="O166" s="27">
        <v>10</v>
      </c>
      <c r="P166" s="26">
        <v>3</v>
      </c>
      <c r="Q166" s="12" t="s">
        <v>15</v>
      </c>
      <c r="R166" s="24" t="s">
        <v>11</v>
      </c>
      <c r="S166" s="25" t="s">
        <v>10</v>
      </c>
      <c r="T166" s="24" t="s">
        <v>9</v>
      </c>
      <c r="U166" s="23" t="s">
        <v>4</v>
      </c>
      <c r="V166" s="301"/>
      <c r="W166" s="294"/>
      <c r="X166" s="302">
        <f t="shared" si="22"/>
        <v>0</v>
      </c>
      <c r="Y166" s="302">
        <f t="shared" si="22"/>
        <v>0</v>
      </c>
      <c r="Z166" s="303">
        <f t="shared" si="22"/>
        <v>0</v>
      </c>
      <c r="AA166" s="8"/>
      <c r="AB166" s="3"/>
    </row>
    <row r="167" spans="1:28" ht="15.75" x14ac:dyDescent="0.2">
      <c r="A167" s="21"/>
      <c r="B167" s="20"/>
      <c r="C167" s="110"/>
      <c r="D167" s="19"/>
      <c r="E167" s="18"/>
      <c r="F167" s="17"/>
      <c r="G167" s="17"/>
      <c r="H167" s="16"/>
      <c r="I167" s="866" t="s">
        <v>14</v>
      </c>
      <c r="J167" s="867"/>
      <c r="K167" s="867"/>
      <c r="L167" s="867"/>
      <c r="M167" s="868"/>
      <c r="N167" s="28">
        <v>616</v>
      </c>
      <c r="O167" s="27">
        <v>10</v>
      </c>
      <c r="P167" s="26">
        <v>3</v>
      </c>
      <c r="Q167" s="12" t="s">
        <v>12</v>
      </c>
      <c r="R167" s="24" t="s">
        <v>11</v>
      </c>
      <c r="S167" s="25" t="s">
        <v>10</v>
      </c>
      <c r="T167" s="24" t="s">
        <v>9</v>
      </c>
      <c r="U167" s="23" t="s">
        <v>404</v>
      </c>
      <c r="V167" s="301"/>
      <c r="W167" s="294"/>
      <c r="X167" s="302">
        <f>X168</f>
        <v>0</v>
      </c>
      <c r="Y167" s="302">
        <f>Y168</f>
        <v>0</v>
      </c>
      <c r="Z167" s="303">
        <f>Z168</f>
        <v>0</v>
      </c>
      <c r="AA167" s="8"/>
      <c r="AB167" s="3"/>
    </row>
    <row r="168" spans="1:28" ht="15.75" x14ac:dyDescent="0.2">
      <c r="A168" s="21"/>
      <c r="B168" s="20"/>
      <c r="C168" s="110"/>
      <c r="D168" s="38"/>
      <c r="E168" s="37"/>
      <c r="F168" s="36"/>
      <c r="G168" s="36"/>
      <c r="H168" s="36"/>
      <c r="I168" s="35"/>
      <c r="J168" s="864" t="s">
        <v>13</v>
      </c>
      <c r="K168" s="864"/>
      <c r="L168" s="864"/>
      <c r="M168" s="865"/>
      <c r="N168" s="15">
        <v>616</v>
      </c>
      <c r="O168" s="14">
        <v>10</v>
      </c>
      <c r="P168" s="13">
        <v>3</v>
      </c>
      <c r="Q168" s="12" t="s">
        <v>12</v>
      </c>
      <c r="R168" s="10" t="s">
        <v>11</v>
      </c>
      <c r="S168" s="11" t="s">
        <v>10</v>
      </c>
      <c r="T168" s="10" t="s">
        <v>9</v>
      </c>
      <c r="U168" s="9" t="s">
        <v>404</v>
      </c>
      <c r="V168" s="304" t="s">
        <v>7</v>
      </c>
      <c r="W168" s="294"/>
      <c r="X168" s="305"/>
      <c r="Y168" s="305"/>
      <c r="Z168" s="306"/>
      <c r="AA168" s="8"/>
      <c r="AB168" s="3"/>
    </row>
    <row r="169" spans="1:28" ht="15.75" x14ac:dyDescent="0.2">
      <c r="A169" s="21"/>
      <c r="B169" s="20"/>
      <c r="C169" s="110"/>
      <c r="D169" s="421"/>
      <c r="E169" s="37"/>
      <c r="F169" s="419"/>
      <c r="G169" s="419"/>
      <c r="H169" s="419"/>
      <c r="I169" s="420"/>
      <c r="J169" s="85"/>
      <c r="K169" s="85"/>
      <c r="L169" s="86"/>
      <c r="M169" s="174" t="s">
        <v>372</v>
      </c>
      <c r="N169" s="423">
        <v>616</v>
      </c>
      <c r="O169" s="14">
        <v>11</v>
      </c>
      <c r="P169" s="13"/>
      <c r="Q169" s="12"/>
      <c r="R169" s="10"/>
      <c r="S169" s="11"/>
      <c r="T169" s="10"/>
      <c r="U169" s="9"/>
      <c r="V169" s="320"/>
      <c r="W169" s="456"/>
      <c r="X169" s="457">
        <f>X172</f>
        <v>200</v>
      </c>
      <c r="Y169" s="457">
        <f>Y172</f>
        <v>100</v>
      </c>
      <c r="Z169" s="322">
        <f>Z172</f>
        <v>100</v>
      </c>
      <c r="AA169" s="8"/>
      <c r="AB169" s="3"/>
    </row>
    <row r="170" spans="1:28" ht="84" customHeight="1" x14ac:dyDescent="0.2">
      <c r="A170" s="21"/>
      <c r="B170" s="20"/>
      <c r="C170" s="110"/>
      <c r="D170" s="543"/>
      <c r="E170" s="37"/>
      <c r="F170" s="541"/>
      <c r="G170" s="541"/>
      <c r="H170" s="541"/>
      <c r="I170" s="542"/>
      <c r="J170" s="85"/>
      <c r="K170" s="85"/>
      <c r="L170" s="86"/>
      <c r="M170" s="540" t="s">
        <v>455</v>
      </c>
      <c r="N170" s="544"/>
      <c r="O170" s="538"/>
      <c r="P170" s="13"/>
      <c r="Q170" s="12"/>
      <c r="R170" s="539"/>
      <c r="S170" s="11"/>
      <c r="T170" s="539"/>
      <c r="U170" s="9"/>
      <c r="V170" s="320"/>
      <c r="W170" s="456"/>
      <c r="X170" s="454">
        <f>X172</f>
        <v>200</v>
      </c>
      <c r="Y170" s="454">
        <f>Y172</f>
        <v>100</v>
      </c>
      <c r="Z170" s="455">
        <f>Z172</f>
        <v>100</v>
      </c>
      <c r="AA170" s="8"/>
      <c r="AB170" s="3"/>
    </row>
    <row r="171" spans="1:28" ht="30" customHeight="1" x14ac:dyDescent="0.2">
      <c r="A171" s="21"/>
      <c r="B171" s="20"/>
      <c r="C171" s="110"/>
      <c r="D171" s="587"/>
      <c r="E171" s="37"/>
      <c r="F171" s="583"/>
      <c r="G171" s="583"/>
      <c r="H171" s="583"/>
      <c r="I171" s="584"/>
      <c r="J171" s="85"/>
      <c r="K171" s="85"/>
      <c r="L171" s="86"/>
      <c r="M171" s="581" t="s">
        <v>403</v>
      </c>
      <c r="N171" s="593"/>
      <c r="O171" s="578"/>
      <c r="P171" s="13"/>
      <c r="Q171" s="12"/>
      <c r="R171" s="579"/>
      <c r="S171" s="11"/>
      <c r="T171" s="579"/>
      <c r="U171" s="9"/>
      <c r="V171" s="320"/>
      <c r="W171" s="456"/>
      <c r="X171" s="454">
        <f>X172</f>
        <v>200</v>
      </c>
      <c r="Y171" s="454">
        <f>Y172</f>
        <v>100</v>
      </c>
      <c r="Z171" s="455">
        <f>Z172</f>
        <v>100</v>
      </c>
      <c r="AA171" s="8"/>
      <c r="AB171" s="3"/>
    </row>
    <row r="172" spans="1:28" ht="47.25" x14ac:dyDescent="0.2">
      <c r="A172" s="21"/>
      <c r="B172" s="20"/>
      <c r="C172" s="110"/>
      <c r="D172" s="421"/>
      <c r="E172" s="37"/>
      <c r="F172" s="419"/>
      <c r="G172" s="419"/>
      <c r="H172" s="419"/>
      <c r="I172" s="420"/>
      <c r="J172" s="85"/>
      <c r="K172" s="85"/>
      <c r="L172" s="86"/>
      <c r="M172" s="418" t="s">
        <v>374</v>
      </c>
      <c r="N172" s="423">
        <v>616</v>
      </c>
      <c r="O172" s="14">
        <v>11</v>
      </c>
      <c r="P172" s="13">
        <v>1</v>
      </c>
      <c r="Q172" s="12"/>
      <c r="R172" s="10">
        <v>85</v>
      </c>
      <c r="S172" s="11">
        <v>0</v>
      </c>
      <c r="T172" s="10">
        <v>0</v>
      </c>
      <c r="U172" s="9">
        <v>0</v>
      </c>
      <c r="V172" s="453"/>
      <c r="W172" s="294"/>
      <c r="X172" s="454">
        <f t="shared" ref="X172:Z173" si="23">X173</f>
        <v>200</v>
      </c>
      <c r="Y172" s="454">
        <f t="shared" si="23"/>
        <v>100</v>
      </c>
      <c r="Z172" s="455">
        <f t="shared" si="23"/>
        <v>100</v>
      </c>
      <c r="AA172" s="8"/>
      <c r="AB172" s="3"/>
    </row>
    <row r="173" spans="1:28" ht="78.75" x14ac:dyDescent="0.2">
      <c r="A173" s="21"/>
      <c r="B173" s="20"/>
      <c r="C173" s="110"/>
      <c r="D173" s="421"/>
      <c r="E173" s="37"/>
      <c r="F173" s="419"/>
      <c r="G173" s="419"/>
      <c r="H173" s="419"/>
      <c r="I173" s="420"/>
      <c r="J173" s="85"/>
      <c r="K173" s="85"/>
      <c r="L173" s="86"/>
      <c r="M173" s="418" t="s">
        <v>375</v>
      </c>
      <c r="N173" s="423">
        <v>616</v>
      </c>
      <c r="O173" s="14">
        <v>11</v>
      </c>
      <c r="P173" s="13">
        <v>1</v>
      </c>
      <c r="Q173" s="12"/>
      <c r="R173" s="10">
        <v>85</v>
      </c>
      <c r="S173" s="11">
        <v>8</v>
      </c>
      <c r="T173" s="10">
        <v>1</v>
      </c>
      <c r="U173" s="9">
        <v>91154</v>
      </c>
      <c r="V173" s="453"/>
      <c r="W173" s="294"/>
      <c r="X173" s="454">
        <f t="shared" si="23"/>
        <v>200</v>
      </c>
      <c r="Y173" s="454">
        <f t="shared" si="23"/>
        <v>100</v>
      </c>
      <c r="Z173" s="455">
        <f t="shared" si="23"/>
        <v>100</v>
      </c>
      <c r="AA173" s="8"/>
      <c r="AB173" s="3"/>
    </row>
    <row r="174" spans="1:28" ht="47.25" x14ac:dyDescent="0.2">
      <c r="A174" s="21"/>
      <c r="B174" s="20"/>
      <c r="C174" s="110"/>
      <c r="D174" s="421"/>
      <c r="E174" s="37"/>
      <c r="F174" s="419"/>
      <c r="G174" s="419"/>
      <c r="H174" s="419"/>
      <c r="I174" s="420"/>
      <c r="J174" s="85"/>
      <c r="K174" s="85"/>
      <c r="L174" s="86"/>
      <c r="M174" s="418" t="s">
        <v>57</v>
      </c>
      <c r="N174" s="423">
        <v>616</v>
      </c>
      <c r="O174" s="14">
        <v>11</v>
      </c>
      <c r="P174" s="13">
        <v>1</v>
      </c>
      <c r="Q174" s="12"/>
      <c r="R174" s="10">
        <v>85</v>
      </c>
      <c r="S174" s="11" t="s">
        <v>428</v>
      </c>
      <c r="T174" s="10">
        <v>1</v>
      </c>
      <c r="U174" s="9">
        <v>91154</v>
      </c>
      <c r="V174" s="452">
        <v>240</v>
      </c>
      <c r="W174" s="294"/>
      <c r="X174" s="305">
        <v>200</v>
      </c>
      <c r="Y174" s="305">
        <v>100</v>
      </c>
      <c r="Z174" s="306">
        <v>100</v>
      </c>
      <c r="AA174" s="8"/>
      <c r="AB174" s="3"/>
    </row>
    <row r="175" spans="1:28" ht="15.75" x14ac:dyDescent="0.2">
      <c r="A175" s="21"/>
      <c r="B175" s="20"/>
      <c r="C175" s="110"/>
      <c r="D175" s="421"/>
      <c r="E175" s="37"/>
      <c r="F175" s="419"/>
      <c r="G175" s="419"/>
      <c r="H175" s="419"/>
      <c r="I175" s="420"/>
      <c r="J175" s="85"/>
      <c r="K175" s="85"/>
      <c r="L175" s="86"/>
      <c r="M175" s="174" t="s">
        <v>376</v>
      </c>
      <c r="N175" s="545">
        <v>12</v>
      </c>
      <c r="O175" s="14"/>
      <c r="P175" s="13"/>
      <c r="Q175" s="12"/>
      <c r="R175" s="10"/>
      <c r="S175" s="11"/>
      <c r="T175" s="10"/>
      <c r="U175" s="9"/>
      <c r="V175" s="453"/>
      <c r="W175" s="294"/>
      <c r="X175" s="457">
        <f t="shared" ref="X175:Z177" si="24">X176</f>
        <v>0</v>
      </c>
      <c r="Y175" s="457">
        <f t="shared" si="24"/>
        <v>0</v>
      </c>
      <c r="Z175" s="322">
        <f t="shared" si="24"/>
        <v>0</v>
      </c>
      <c r="AA175" s="8"/>
      <c r="AB175" s="3"/>
    </row>
    <row r="176" spans="1:28" ht="66" customHeight="1" x14ac:dyDescent="0.2">
      <c r="A176" s="21"/>
      <c r="B176" s="20"/>
      <c r="C176" s="110"/>
      <c r="D176" s="421"/>
      <c r="E176" s="37"/>
      <c r="F176" s="419"/>
      <c r="G176" s="419"/>
      <c r="H176" s="419"/>
      <c r="I176" s="420"/>
      <c r="J176" s="85"/>
      <c r="K176" s="85"/>
      <c r="L176" s="86"/>
      <c r="M176" s="418" t="s">
        <v>534</v>
      </c>
      <c r="N176" s="423">
        <v>616</v>
      </c>
      <c r="O176" s="14">
        <v>12</v>
      </c>
      <c r="P176" s="13">
        <v>2</v>
      </c>
      <c r="Q176" s="12"/>
      <c r="R176" s="10"/>
      <c r="S176" s="11"/>
      <c r="T176" s="10"/>
      <c r="U176" s="9"/>
      <c r="V176" s="453"/>
      <c r="W176" s="294"/>
      <c r="X176" s="454">
        <f t="shared" si="24"/>
        <v>0</v>
      </c>
      <c r="Y176" s="454">
        <f t="shared" si="24"/>
        <v>0</v>
      </c>
      <c r="Z176" s="455">
        <f t="shared" si="24"/>
        <v>0</v>
      </c>
      <c r="AA176" s="8"/>
      <c r="AB176" s="3"/>
    </row>
    <row r="177" spans="1:28" ht="49.5" customHeight="1" x14ac:dyDescent="0.2">
      <c r="A177" s="21"/>
      <c r="B177" s="20"/>
      <c r="C177" s="110"/>
      <c r="D177" s="421"/>
      <c r="E177" s="37"/>
      <c r="F177" s="419"/>
      <c r="G177" s="419"/>
      <c r="H177" s="419"/>
      <c r="I177" s="420"/>
      <c r="J177" s="85"/>
      <c r="K177" s="85"/>
      <c r="L177" s="86"/>
      <c r="M177" s="418" t="s">
        <v>377</v>
      </c>
      <c r="N177" s="423">
        <v>616</v>
      </c>
      <c r="O177" s="14">
        <v>12</v>
      </c>
      <c r="P177" s="13">
        <v>2</v>
      </c>
      <c r="Q177" s="12"/>
      <c r="R177" s="10">
        <v>86</v>
      </c>
      <c r="S177" s="11">
        <v>0</v>
      </c>
      <c r="T177" s="10">
        <v>2</v>
      </c>
      <c r="U177" s="9">
        <v>0</v>
      </c>
      <c r="V177" s="453"/>
      <c r="W177" s="294"/>
      <c r="X177" s="454">
        <f t="shared" si="24"/>
        <v>0</v>
      </c>
      <c r="Y177" s="454">
        <f t="shared" si="24"/>
        <v>0</v>
      </c>
      <c r="Z177" s="455">
        <f t="shared" si="24"/>
        <v>0</v>
      </c>
      <c r="AA177" s="8"/>
      <c r="AB177" s="3"/>
    </row>
    <row r="178" spans="1:28" ht="31.5" x14ac:dyDescent="0.2">
      <c r="A178" s="21"/>
      <c r="B178" s="20"/>
      <c r="C178" s="110"/>
      <c r="D178" s="426"/>
      <c r="E178" s="37"/>
      <c r="F178" s="429"/>
      <c r="G178" s="429"/>
      <c r="H178" s="429"/>
      <c r="I178" s="430"/>
      <c r="J178" s="85"/>
      <c r="K178" s="85"/>
      <c r="L178" s="86"/>
      <c r="M178" s="432" t="s">
        <v>378</v>
      </c>
      <c r="N178" s="436">
        <v>616</v>
      </c>
      <c r="O178" s="448">
        <v>12</v>
      </c>
      <c r="P178" s="13">
        <v>2</v>
      </c>
      <c r="Q178" s="12"/>
      <c r="R178" s="449">
        <v>86</v>
      </c>
      <c r="S178" s="11">
        <v>0</v>
      </c>
      <c r="T178" s="449">
        <v>2</v>
      </c>
      <c r="U178" s="9">
        <v>90011</v>
      </c>
      <c r="V178" s="453"/>
      <c r="W178" s="294"/>
      <c r="X178" s="454">
        <f>X179+X180</f>
        <v>0</v>
      </c>
      <c r="Y178" s="454">
        <f>Y179+Y180</f>
        <v>0</v>
      </c>
      <c r="Z178" s="455">
        <f>Z179+Z180</f>
        <v>0</v>
      </c>
      <c r="AA178" s="8"/>
      <c r="AB178" s="3"/>
    </row>
    <row r="179" spans="1:28" ht="47.25" x14ac:dyDescent="0.2">
      <c r="A179" s="21"/>
      <c r="B179" s="20"/>
      <c r="C179" s="110"/>
      <c r="D179" s="426"/>
      <c r="E179" s="37"/>
      <c r="F179" s="429"/>
      <c r="G179" s="429"/>
      <c r="H179" s="429"/>
      <c r="I179" s="430"/>
      <c r="J179" s="85"/>
      <c r="K179" s="85"/>
      <c r="L179" s="86"/>
      <c r="M179" s="432" t="s">
        <v>57</v>
      </c>
      <c r="N179" s="436">
        <v>616</v>
      </c>
      <c r="O179" s="448">
        <v>12</v>
      </c>
      <c r="P179" s="13">
        <v>2</v>
      </c>
      <c r="Q179" s="12"/>
      <c r="R179" s="449">
        <v>86</v>
      </c>
      <c r="S179" s="11">
        <v>0</v>
      </c>
      <c r="T179" s="449">
        <v>2</v>
      </c>
      <c r="U179" s="9">
        <v>90011</v>
      </c>
      <c r="V179" s="452">
        <v>240</v>
      </c>
      <c r="W179" s="294"/>
      <c r="X179" s="305"/>
      <c r="Y179" s="305"/>
      <c r="Z179" s="306"/>
      <c r="AA179" s="8"/>
      <c r="AB179" s="3"/>
    </row>
    <row r="180" spans="1:28" ht="75.75" customHeight="1" x14ac:dyDescent="0.2">
      <c r="A180" s="21"/>
      <c r="B180" s="20"/>
      <c r="C180" s="110"/>
      <c r="D180" s="553"/>
      <c r="E180" s="37"/>
      <c r="F180" s="551"/>
      <c r="G180" s="551"/>
      <c r="H180" s="551"/>
      <c r="I180" s="552"/>
      <c r="J180" s="85"/>
      <c r="K180" s="85"/>
      <c r="L180" s="86"/>
      <c r="M180" s="549" t="s">
        <v>394</v>
      </c>
      <c r="N180" s="555">
        <v>616</v>
      </c>
      <c r="O180" s="546">
        <v>12</v>
      </c>
      <c r="P180" s="13">
        <v>2</v>
      </c>
      <c r="Q180" s="12"/>
      <c r="R180" s="547">
        <v>86</v>
      </c>
      <c r="S180" s="11">
        <v>0</v>
      </c>
      <c r="T180" s="547">
        <v>2</v>
      </c>
      <c r="U180" s="9">
        <v>90011</v>
      </c>
      <c r="V180" s="452">
        <v>810</v>
      </c>
      <c r="W180" s="294"/>
      <c r="X180" s="305"/>
      <c r="Y180" s="305"/>
      <c r="Z180" s="306"/>
      <c r="AA180" s="8"/>
      <c r="AB180" s="3"/>
    </row>
    <row r="181" spans="1:28" ht="15.75" x14ac:dyDescent="0.2">
      <c r="A181" s="21"/>
      <c r="B181" s="20"/>
      <c r="C181" s="110"/>
      <c r="D181" s="38"/>
      <c r="E181" s="37"/>
      <c r="F181" s="36"/>
      <c r="G181" s="36"/>
      <c r="H181" s="36"/>
      <c r="I181" s="35"/>
      <c r="J181" s="85"/>
      <c r="K181" s="85"/>
      <c r="L181" s="86"/>
      <c r="M181" s="101" t="s">
        <v>185</v>
      </c>
      <c r="N181" s="15"/>
      <c r="O181" s="14"/>
      <c r="P181" s="13"/>
      <c r="Q181" s="12"/>
      <c r="R181" s="10"/>
      <c r="S181" s="11"/>
      <c r="T181" s="87"/>
      <c r="U181" s="88"/>
      <c r="V181" s="319"/>
      <c r="W181" s="294"/>
      <c r="X181" s="731">
        <f>X156+X142+X118+X98+X77+X70+X15+X169+X175</f>
        <v>27972.300000000003</v>
      </c>
      <c r="Y181" s="731">
        <f>Y156+Y142+Y118+Y98+Y77+Y70+Y15+Y169+Y175</f>
        <v>24742.3</v>
      </c>
      <c r="Z181" s="732">
        <f>Z156+Z142+Z118+Z98+Z77+Z70+Z15+Z169+Z175</f>
        <v>25670.7</v>
      </c>
      <c r="AA181" s="8"/>
      <c r="AB181" s="3"/>
    </row>
    <row r="182" spans="1:28" ht="18.75" customHeight="1" thickBot="1" x14ac:dyDescent="0.25">
      <c r="A182" s="21"/>
      <c r="B182" s="20"/>
      <c r="C182" s="110"/>
      <c r="D182" s="874" t="s">
        <v>3</v>
      </c>
      <c r="E182" s="875"/>
      <c r="F182" s="875"/>
      <c r="G182" s="875"/>
      <c r="H182" s="875"/>
      <c r="I182" s="875"/>
      <c r="J182" s="876"/>
      <c r="K182" s="876"/>
      <c r="L182" s="877"/>
      <c r="M182" s="874"/>
      <c r="N182" s="82">
        <v>610</v>
      </c>
      <c r="O182" s="83"/>
      <c r="P182" s="83" t="s">
        <v>1</v>
      </c>
      <c r="Q182" s="12" t="s">
        <v>1</v>
      </c>
      <c r="R182" s="882" t="s">
        <v>1</v>
      </c>
      <c r="S182" s="883"/>
      <c r="T182" s="883"/>
      <c r="U182" s="884"/>
      <c r="V182" s="320"/>
      <c r="W182" s="294"/>
      <c r="X182" s="321">
        <v>0</v>
      </c>
      <c r="Y182" s="321">
        <v>563.70000000000005</v>
      </c>
      <c r="Z182" s="322">
        <v>1187</v>
      </c>
      <c r="AA182" s="8"/>
      <c r="AB182" s="3"/>
    </row>
    <row r="183" spans="1:28" ht="21.75" customHeight="1" thickBot="1" x14ac:dyDescent="0.25">
      <c r="A183" s="4"/>
      <c r="B183" s="6"/>
      <c r="C183" s="120"/>
      <c r="D183" s="121"/>
      <c r="E183" s="121"/>
      <c r="F183" s="121"/>
      <c r="G183" s="121"/>
      <c r="H183" s="121"/>
      <c r="I183" s="121"/>
      <c r="J183" s="121"/>
      <c r="K183" s="121"/>
      <c r="L183" s="5"/>
      <c r="M183" s="208" t="s">
        <v>0</v>
      </c>
      <c r="N183" s="209"/>
      <c r="O183" s="209"/>
      <c r="P183" s="209"/>
      <c r="Q183" s="210"/>
      <c r="R183" s="209"/>
      <c r="S183" s="209"/>
      <c r="T183" s="209"/>
      <c r="U183" s="209"/>
      <c r="V183" s="323"/>
      <c r="W183" s="324"/>
      <c r="X183" s="730">
        <f>X181+X182</f>
        <v>27972.300000000003</v>
      </c>
      <c r="Y183" s="730">
        <f>Y181+Y182</f>
        <v>25306</v>
      </c>
      <c r="Z183" s="733">
        <f>Z181+Z182</f>
        <v>26857.7</v>
      </c>
      <c r="AA183" s="3"/>
      <c r="AB183" s="2"/>
    </row>
    <row r="184" spans="1:28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3"/>
      <c r="R184" s="3"/>
      <c r="S184" s="3"/>
      <c r="T184" s="3"/>
      <c r="U184" s="3"/>
      <c r="V184" s="3"/>
      <c r="W184" s="3"/>
      <c r="X184" s="2"/>
      <c r="Y184" s="4"/>
      <c r="Z184" s="3"/>
      <c r="AA184" s="3"/>
      <c r="AB184" s="2"/>
    </row>
  </sheetData>
  <mergeCells count="119">
    <mergeCell ref="R182:U182"/>
    <mergeCell ref="R12:U12"/>
    <mergeCell ref="R13:U13"/>
    <mergeCell ref="C14:M14"/>
    <mergeCell ref="D15:M15"/>
    <mergeCell ref="D70:M70"/>
    <mergeCell ref="D77:M77"/>
    <mergeCell ref="I24:M24"/>
    <mergeCell ref="I29:M29"/>
    <mergeCell ref="I54:M54"/>
    <mergeCell ref="I57:M57"/>
    <mergeCell ref="D182:M182"/>
    <mergeCell ref="E17:M17"/>
    <mergeCell ref="E26:M26"/>
    <mergeCell ref="E52:M52"/>
    <mergeCell ref="E71:M71"/>
    <mergeCell ref="E78:M78"/>
    <mergeCell ref="E119:M119"/>
    <mergeCell ref="E127:M127"/>
    <mergeCell ref="F83:M83"/>
    <mergeCell ref="F89:M89"/>
    <mergeCell ref="F100:M100"/>
    <mergeCell ref="F110:M110"/>
    <mergeCell ref="D98:M98"/>
    <mergeCell ref="F23:M23"/>
    <mergeCell ref="F27:M27"/>
    <mergeCell ref="F53:M53"/>
    <mergeCell ref="F72:M72"/>
    <mergeCell ref="F79:M79"/>
    <mergeCell ref="E82:M82"/>
    <mergeCell ref="E88:M88"/>
    <mergeCell ref="E99:M99"/>
    <mergeCell ref="E109:M109"/>
    <mergeCell ref="G84:M84"/>
    <mergeCell ref="G90:M90"/>
    <mergeCell ref="G101:M101"/>
    <mergeCell ref="J60:M60"/>
    <mergeCell ref="H73:M73"/>
    <mergeCell ref="J25:M25"/>
    <mergeCell ref="J30:M30"/>
    <mergeCell ref="J31:M31"/>
    <mergeCell ref="J55:M55"/>
    <mergeCell ref="J58:M58"/>
    <mergeCell ref="J59:M59"/>
    <mergeCell ref="H28:M28"/>
    <mergeCell ref="H102:M102"/>
    <mergeCell ref="H105:M105"/>
    <mergeCell ref="J104:M104"/>
    <mergeCell ref="H146:M146"/>
    <mergeCell ref="H150:M150"/>
    <mergeCell ref="J114:M114"/>
    <mergeCell ref="J117:M117"/>
    <mergeCell ref="J124:M124"/>
    <mergeCell ref="J132:M132"/>
    <mergeCell ref="J138:M138"/>
    <mergeCell ref="I131:M131"/>
    <mergeCell ref="I137:M137"/>
    <mergeCell ref="G129:M129"/>
    <mergeCell ref="G135:M135"/>
    <mergeCell ref="H122:M122"/>
    <mergeCell ref="H130:M130"/>
    <mergeCell ref="I116:M116"/>
    <mergeCell ref="I123:M123"/>
    <mergeCell ref="H136:M136"/>
    <mergeCell ref="E133:M133"/>
    <mergeCell ref="E143:M143"/>
    <mergeCell ref="D142:M142"/>
    <mergeCell ref="G149:M149"/>
    <mergeCell ref="J141:M141"/>
    <mergeCell ref="J148:M148"/>
    <mergeCell ref="F134:M134"/>
    <mergeCell ref="D156:M156"/>
    <mergeCell ref="H85:M85"/>
    <mergeCell ref="H91:M91"/>
    <mergeCell ref="J108:M108"/>
    <mergeCell ref="F120:M120"/>
    <mergeCell ref="F128:M128"/>
    <mergeCell ref="D118:M118"/>
    <mergeCell ref="I74:M74"/>
    <mergeCell ref="I80:M80"/>
    <mergeCell ref="I86:M86"/>
    <mergeCell ref="I92:M92"/>
    <mergeCell ref="I103:M103"/>
    <mergeCell ref="I106:M106"/>
    <mergeCell ref="J81:M81"/>
    <mergeCell ref="J87:M87"/>
    <mergeCell ref="J93:M93"/>
    <mergeCell ref="J75:M75"/>
    <mergeCell ref="J76:M76"/>
    <mergeCell ref="H112:M112"/>
    <mergeCell ref="H115:M115"/>
    <mergeCell ref="G111:M111"/>
    <mergeCell ref="G121:M121"/>
    <mergeCell ref="I113:M113"/>
    <mergeCell ref="H139:M139"/>
    <mergeCell ref="M7:Z9"/>
    <mergeCell ref="R61:U61"/>
    <mergeCell ref="R62:U62"/>
    <mergeCell ref="R64:U64"/>
    <mergeCell ref="R66:U66"/>
    <mergeCell ref="R63:U63"/>
    <mergeCell ref="J168:M168"/>
    <mergeCell ref="G165:M165"/>
    <mergeCell ref="G145:M145"/>
    <mergeCell ref="H166:M166"/>
    <mergeCell ref="I147:M147"/>
    <mergeCell ref="I151:M151"/>
    <mergeCell ref="I161:M161"/>
    <mergeCell ref="I167:M167"/>
    <mergeCell ref="I140:M140"/>
    <mergeCell ref="F164:M164"/>
    <mergeCell ref="G159:M159"/>
    <mergeCell ref="E157:M157"/>
    <mergeCell ref="E163:M163"/>
    <mergeCell ref="H160:M160"/>
    <mergeCell ref="J152:M152"/>
    <mergeCell ref="J162:M162"/>
    <mergeCell ref="F144:M144"/>
    <mergeCell ref="F158:M158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4"/>
  <sheetViews>
    <sheetView showGridLines="0" zoomScale="90" zoomScaleNormal="90" workbookViewId="0">
      <selection activeCell="P8" sqref="P8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555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552</v>
      </c>
      <c r="W6" s="76"/>
      <c r="X6" s="2"/>
      <c r="Y6" s="75"/>
      <c r="Z6" s="2"/>
      <c r="AA6" s="3"/>
      <c r="AB6" s="2"/>
    </row>
    <row r="7" spans="1:28" ht="55.5" customHeight="1" x14ac:dyDescent="0.25">
      <c r="A7" s="7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943" t="s">
        <v>471</v>
      </c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3"/>
      <c r="AB7" s="2"/>
    </row>
    <row r="8" spans="1:28" ht="12.75" customHeight="1" thickBo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7"/>
      <c r="Z8" s="131" t="s">
        <v>465</v>
      </c>
      <c r="AA8" s="3"/>
      <c r="AB8" s="2"/>
    </row>
    <row r="9" spans="1:28" ht="42" customHeight="1" thickBot="1" x14ac:dyDescent="0.25">
      <c r="A9" s="7"/>
      <c r="B9" s="167"/>
      <c r="C9" s="167"/>
      <c r="D9" s="167"/>
      <c r="E9" s="167"/>
      <c r="F9" s="167"/>
      <c r="G9" s="167"/>
      <c r="H9" s="167"/>
      <c r="I9" s="167"/>
      <c r="J9" s="167"/>
      <c r="K9" s="168"/>
      <c r="L9" s="169"/>
      <c r="M9" s="122" t="s">
        <v>179</v>
      </c>
      <c r="N9" s="62" t="s">
        <v>178</v>
      </c>
      <c r="O9" s="61" t="s">
        <v>177</v>
      </c>
      <c r="P9" s="61" t="s">
        <v>176</v>
      </c>
      <c r="Q9" s="63" t="s">
        <v>175</v>
      </c>
      <c r="R9" s="885" t="s">
        <v>174</v>
      </c>
      <c r="S9" s="885"/>
      <c r="T9" s="885"/>
      <c r="U9" s="885"/>
      <c r="V9" s="62" t="s">
        <v>173</v>
      </c>
      <c r="W9" s="61" t="s">
        <v>172</v>
      </c>
      <c r="X9" s="61">
        <v>2022</v>
      </c>
      <c r="Y9" s="122">
        <v>2023</v>
      </c>
      <c r="Z9" s="136">
        <v>2024</v>
      </c>
      <c r="AA9" s="58"/>
      <c r="AB9" s="3"/>
    </row>
    <row r="10" spans="1:28" ht="15.75" customHeight="1" thickBot="1" x14ac:dyDescent="0.25">
      <c r="A10" s="170"/>
      <c r="B10" s="55"/>
      <c r="C10" s="171"/>
      <c r="D10" s="54"/>
      <c r="E10" s="172"/>
      <c r="F10" s="55"/>
      <c r="G10" s="55"/>
      <c r="H10" s="55"/>
      <c r="I10" s="55"/>
      <c r="J10" s="55"/>
      <c r="K10" s="55"/>
      <c r="L10" s="171"/>
      <c r="M10" s="54">
        <v>1</v>
      </c>
      <c r="N10" s="54">
        <v>2</v>
      </c>
      <c r="O10" s="54">
        <v>2</v>
      </c>
      <c r="P10" s="54">
        <v>3</v>
      </c>
      <c r="Q10" s="53">
        <v>5</v>
      </c>
      <c r="R10" s="910">
        <v>4</v>
      </c>
      <c r="S10" s="910"/>
      <c r="T10" s="910"/>
      <c r="U10" s="910"/>
      <c r="V10" s="137">
        <v>5</v>
      </c>
      <c r="W10" s="54">
        <v>7</v>
      </c>
      <c r="X10" s="54">
        <v>6</v>
      </c>
      <c r="Y10" s="54">
        <v>7</v>
      </c>
      <c r="Z10" s="54">
        <v>8</v>
      </c>
      <c r="AA10" s="49"/>
      <c r="AB10" s="3"/>
    </row>
    <row r="11" spans="1:28" ht="15" customHeight="1" x14ac:dyDescent="0.2">
      <c r="A11" s="21"/>
      <c r="B11" s="173"/>
      <c r="C11" s="174"/>
      <c r="D11" s="906" t="s">
        <v>171</v>
      </c>
      <c r="E11" s="911"/>
      <c r="F11" s="911"/>
      <c r="G11" s="911"/>
      <c r="H11" s="911"/>
      <c r="I11" s="911"/>
      <c r="J11" s="911"/>
      <c r="K11" s="911"/>
      <c r="L11" s="911"/>
      <c r="M11" s="911"/>
      <c r="N11" s="912"/>
      <c r="O11" s="193">
        <v>1</v>
      </c>
      <c r="P11" s="194" t="s">
        <v>1</v>
      </c>
      <c r="Q11" s="195" t="s">
        <v>1</v>
      </c>
      <c r="R11" s="196" t="s">
        <v>1</v>
      </c>
      <c r="S11" s="197" t="s">
        <v>1</v>
      </c>
      <c r="T11" s="196" t="s">
        <v>1</v>
      </c>
      <c r="U11" s="198" t="s">
        <v>1</v>
      </c>
      <c r="V11" s="199" t="s">
        <v>1</v>
      </c>
      <c r="W11" s="200"/>
      <c r="X11" s="329">
        <f>X12+X16+X41+X36+X38</f>
        <v>13071.199999999999</v>
      </c>
      <c r="Y11" s="329">
        <f>Y12+Y16+Y41</f>
        <v>12648.3</v>
      </c>
      <c r="Z11" s="330">
        <f>Z12+Z16+Z41</f>
        <v>12621.1</v>
      </c>
      <c r="AA11" s="8"/>
      <c r="AB11" s="3"/>
    </row>
    <row r="12" spans="1:28" ht="29.25" customHeight="1" x14ac:dyDescent="0.2">
      <c r="A12" s="21"/>
      <c r="B12" s="173"/>
      <c r="C12" s="174"/>
      <c r="D12" s="201"/>
      <c r="E12" s="869" t="s">
        <v>170</v>
      </c>
      <c r="F12" s="870"/>
      <c r="G12" s="870"/>
      <c r="H12" s="870"/>
      <c r="I12" s="870"/>
      <c r="J12" s="870"/>
      <c r="K12" s="870"/>
      <c r="L12" s="870"/>
      <c r="M12" s="870"/>
      <c r="N12" s="871"/>
      <c r="O12" s="95">
        <v>1</v>
      </c>
      <c r="P12" s="96">
        <v>2</v>
      </c>
      <c r="Q12" s="188" t="s">
        <v>1</v>
      </c>
      <c r="R12" s="97" t="s">
        <v>1</v>
      </c>
      <c r="S12" s="98" t="s">
        <v>1</v>
      </c>
      <c r="T12" s="97" t="s">
        <v>1</v>
      </c>
      <c r="U12" s="99" t="s">
        <v>1</v>
      </c>
      <c r="V12" s="100" t="s">
        <v>1</v>
      </c>
      <c r="W12" s="189"/>
      <c r="X12" s="331">
        <f t="shared" ref="X12:Z14" si="0">X13</f>
        <v>1282.7</v>
      </c>
      <c r="Y12" s="331">
        <f t="shared" si="0"/>
        <v>1320.7</v>
      </c>
      <c r="Z12" s="332">
        <f t="shared" si="0"/>
        <v>1320.7</v>
      </c>
      <c r="AA12" s="8"/>
      <c r="AB12" s="3"/>
    </row>
    <row r="13" spans="1:28" ht="46.5" customHeight="1" x14ac:dyDescent="0.2">
      <c r="A13" s="21"/>
      <c r="B13" s="173"/>
      <c r="C13" s="174"/>
      <c r="D13" s="201"/>
      <c r="E13" s="177"/>
      <c r="F13" s="866" t="s">
        <v>458</v>
      </c>
      <c r="G13" s="866"/>
      <c r="H13" s="867"/>
      <c r="I13" s="867"/>
      <c r="J13" s="867"/>
      <c r="K13" s="867"/>
      <c r="L13" s="867"/>
      <c r="M13" s="867"/>
      <c r="N13" s="868"/>
      <c r="O13" s="27">
        <v>1</v>
      </c>
      <c r="P13" s="26">
        <v>2</v>
      </c>
      <c r="Q13" s="175" t="s">
        <v>134</v>
      </c>
      <c r="R13" s="24">
        <v>86</v>
      </c>
      <c r="S13" s="25" t="s">
        <v>6</v>
      </c>
      <c r="T13" s="24" t="s">
        <v>5</v>
      </c>
      <c r="U13" s="23" t="s">
        <v>4</v>
      </c>
      <c r="V13" s="22" t="s">
        <v>1</v>
      </c>
      <c r="W13" s="176"/>
      <c r="X13" s="333">
        <f t="shared" si="0"/>
        <v>1282.7</v>
      </c>
      <c r="Y13" s="333">
        <f t="shared" si="0"/>
        <v>1320.7</v>
      </c>
      <c r="Z13" s="334">
        <f t="shared" si="0"/>
        <v>1320.7</v>
      </c>
      <c r="AA13" s="8"/>
      <c r="AB13" s="3"/>
    </row>
    <row r="14" spans="1:28" ht="15" customHeight="1" x14ac:dyDescent="0.2">
      <c r="A14" s="21"/>
      <c r="B14" s="173"/>
      <c r="C14" s="174"/>
      <c r="D14" s="201"/>
      <c r="E14" s="178"/>
      <c r="F14" s="179"/>
      <c r="G14" s="180"/>
      <c r="H14" s="16"/>
      <c r="I14" s="866" t="s">
        <v>169</v>
      </c>
      <c r="J14" s="867"/>
      <c r="K14" s="867"/>
      <c r="L14" s="867"/>
      <c r="M14" s="867"/>
      <c r="N14" s="868"/>
      <c r="O14" s="27">
        <v>1</v>
      </c>
      <c r="P14" s="26">
        <v>2</v>
      </c>
      <c r="Q14" s="175" t="s">
        <v>168</v>
      </c>
      <c r="R14" s="24">
        <v>86</v>
      </c>
      <c r="S14" s="25" t="s">
        <v>6</v>
      </c>
      <c r="T14" s="24" t="s">
        <v>5</v>
      </c>
      <c r="U14" s="23" t="s">
        <v>167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29.25" customHeight="1" x14ac:dyDescent="0.2">
      <c r="A15" s="21"/>
      <c r="B15" s="173"/>
      <c r="C15" s="174"/>
      <c r="D15" s="201"/>
      <c r="E15" s="181"/>
      <c r="F15" s="124"/>
      <c r="G15" s="182"/>
      <c r="H15" s="125"/>
      <c r="I15" s="126"/>
      <c r="J15" s="864" t="s">
        <v>143</v>
      </c>
      <c r="K15" s="864"/>
      <c r="L15" s="864"/>
      <c r="M15" s="864"/>
      <c r="N15" s="865"/>
      <c r="O15" s="14">
        <v>1</v>
      </c>
      <c r="P15" s="13">
        <v>2</v>
      </c>
      <c r="Q15" s="175" t="s">
        <v>168</v>
      </c>
      <c r="R15" s="10">
        <v>86</v>
      </c>
      <c r="S15" s="11" t="s">
        <v>6</v>
      </c>
      <c r="T15" s="10" t="s">
        <v>5</v>
      </c>
      <c r="U15" s="9" t="s">
        <v>167</v>
      </c>
      <c r="V15" s="158" t="s">
        <v>142</v>
      </c>
      <c r="W15" s="176"/>
      <c r="X15" s="285">
        <v>1282.7</v>
      </c>
      <c r="Y15" s="285">
        <v>1320.7</v>
      </c>
      <c r="Z15" s="286">
        <v>1320.7</v>
      </c>
      <c r="AA15" s="8"/>
      <c r="AB15" s="3"/>
    </row>
    <row r="16" spans="1:28" ht="51" customHeight="1" x14ac:dyDescent="0.2">
      <c r="A16" s="21"/>
      <c r="B16" s="173"/>
      <c r="C16" s="174"/>
      <c r="D16" s="201"/>
      <c r="E16" s="869" t="s">
        <v>166</v>
      </c>
      <c r="F16" s="870"/>
      <c r="G16" s="870"/>
      <c r="H16" s="870"/>
      <c r="I16" s="870"/>
      <c r="J16" s="872"/>
      <c r="K16" s="872"/>
      <c r="L16" s="872"/>
      <c r="M16" s="872"/>
      <c r="N16" s="873"/>
      <c r="O16" s="466">
        <v>1</v>
      </c>
      <c r="P16" s="466">
        <v>4</v>
      </c>
      <c r="Q16" s="188" t="s">
        <v>1</v>
      </c>
      <c r="R16" s="468" t="s">
        <v>1</v>
      </c>
      <c r="S16" s="469" t="s">
        <v>1</v>
      </c>
      <c r="T16" s="468" t="s">
        <v>1</v>
      </c>
      <c r="U16" s="470" t="s">
        <v>1</v>
      </c>
      <c r="V16" s="465" t="s">
        <v>1</v>
      </c>
      <c r="W16" s="699"/>
      <c r="X16" s="700">
        <f>X22+X17</f>
        <v>3623.1</v>
      </c>
      <c r="Y16" s="700">
        <f>Y22</f>
        <v>3656.4</v>
      </c>
      <c r="Z16" s="700">
        <f>Z22</f>
        <v>3661.1000000000004</v>
      </c>
      <c r="AA16" s="8"/>
      <c r="AB16" s="3"/>
    </row>
    <row r="17" spans="1:28" ht="60" customHeight="1" x14ac:dyDescent="0.2">
      <c r="A17" s="21"/>
      <c r="B17" s="173"/>
      <c r="C17" s="174"/>
      <c r="D17" s="201"/>
      <c r="E17" s="698"/>
      <c r="F17" s="690"/>
      <c r="G17" s="690"/>
      <c r="H17" s="690"/>
      <c r="I17" s="690"/>
      <c r="J17" s="691"/>
      <c r="K17" s="691"/>
      <c r="L17" s="691"/>
      <c r="M17" s="701" t="s">
        <v>455</v>
      </c>
      <c r="N17" s="692"/>
      <c r="O17" s="13">
        <v>1</v>
      </c>
      <c r="P17" s="13">
        <v>4</v>
      </c>
      <c r="Q17" s="175"/>
      <c r="R17" s="695"/>
      <c r="S17" s="11"/>
      <c r="T17" s="695"/>
      <c r="U17" s="459"/>
      <c r="V17" s="696"/>
      <c r="W17" s="696"/>
      <c r="X17" s="645">
        <f>X18</f>
        <v>33</v>
      </c>
      <c r="Y17" s="645"/>
      <c r="Z17" s="645"/>
      <c r="AA17" s="8"/>
      <c r="AB17" s="3"/>
    </row>
    <row r="18" spans="1:28" ht="24" customHeight="1" x14ac:dyDescent="0.2">
      <c r="A18" s="21"/>
      <c r="B18" s="173"/>
      <c r="C18" s="174"/>
      <c r="D18" s="201"/>
      <c r="E18" s="698"/>
      <c r="F18" s="690"/>
      <c r="G18" s="690"/>
      <c r="H18" s="690"/>
      <c r="I18" s="690"/>
      <c r="J18" s="691"/>
      <c r="K18" s="691"/>
      <c r="L18" s="691"/>
      <c r="M18" s="701" t="s">
        <v>95</v>
      </c>
      <c r="N18" s="692"/>
      <c r="O18" s="13">
        <v>1</v>
      </c>
      <c r="P18" s="13">
        <v>4</v>
      </c>
      <c r="Q18" s="175"/>
      <c r="R18" s="695">
        <v>86</v>
      </c>
      <c r="S18" s="11">
        <v>0</v>
      </c>
      <c r="T18" s="695">
        <v>0</v>
      </c>
      <c r="U18" s="459">
        <v>0</v>
      </c>
      <c r="V18" s="696"/>
      <c r="W18" s="696"/>
      <c r="X18" s="645">
        <f>X19</f>
        <v>33</v>
      </c>
      <c r="Y18" s="645"/>
      <c r="Z18" s="645"/>
      <c r="AA18" s="8"/>
      <c r="AB18" s="3"/>
    </row>
    <row r="19" spans="1:28" ht="33.75" customHeight="1" x14ac:dyDescent="0.2">
      <c r="A19" s="21"/>
      <c r="B19" s="173"/>
      <c r="C19" s="174"/>
      <c r="D19" s="201"/>
      <c r="E19" s="698"/>
      <c r="F19" s="690"/>
      <c r="G19" s="690"/>
      <c r="H19" s="690"/>
      <c r="I19" s="690"/>
      <c r="J19" s="691"/>
      <c r="K19" s="691"/>
      <c r="L19" s="691"/>
      <c r="M19" s="701" t="s">
        <v>456</v>
      </c>
      <c r="N19" s="692"/>
      <c r="O19" s="13">
        <v>1</v>
      </c>
      <c r="P19" s="13">
        <v>4</v>
      </c>
      <c r="Q19" s="175"/>
      <c r="R19" s="695">
        <v>86</v>
      </c>
      <c r="S19" s="11">
        <v>0</v>
      </c>
      <c r="T19" s="695">
        <v>10</v>
      </c>
      <c r="U19" s="459">
        <v>0</v>
      </c>
      <c r="V19" s="696"/>
      <c r="W19" s="696"/>
      <c r="X19" s="645">
        <f>X20</f>
        <v>33</v>
      </c>
      <c r="Y19" s="645"/>
      <c r="Z19" s="645"/>
      <c r="AA19" s="8"/>
      <c r="AB19" s="3"/>
    </row>
    <row r="20" spans="1:28" ht="18" customHeight="1" x14ac:dyDescent="0.2">
      <c r="A20" s="21"/>
      <c r="B20" s="173"/>
      <c r="C20" s="174"/>
      <c r="D20" s="201"/>
      <c r="E20" s="698"/>
      <c r="F20" s="690"/>
      <c r="G20" s="690"/>
      <c r="H20" s="690"/>
      <c r="I20" s="690"/>
      <c r="J20" s="691"/>
      <c r="K20" s="691"/>
      <c r="L20" s="691"/>
      <c r="M20" s="701" t="s">
        <v>457</v>
      </c>
      <c r="N20" s="692"/>
      <c r="O20" s="13">
        <v>1</v>
      </c>
      <c r="P20" s="13">
        <v>4</v>
      </c>
      <c r="Q20" s="175"/>
      <c r="R20" s="695">
        <v>86</v>
      </c>
      <c r="S20" s="11">
        <v>0</v>
      </c>
      <c r="T20" s="695">
        <v>10</v>
      </c>
      <c r="U20" s="459">
        <v>60004</v>
      </c>
      <c r="V20" s="696"/>
      <c r="W20" s="696"/>
      <c r="X20" s="645">
        <f>X21</f>
        <v>33</v>
      </c>
      <c r="Y20" s="645"/>
      <c r="Z20" s="645"/>
      <c r="AA20" s="8"/>
      <c r="AB20" s="3"/>
    </row>
    <row r="21" spans="1:28" ht="21" customHeight="1" x14ac:dyDescent="0.2">
      <c r="A21" s="21"/>
      <c r="B21" s="173"/>
      <c r="C21" s="174"/>
      <c r="D21" s="201"/>
      <c r="E21" s="698"/>
      <c r="F21" s="690"/>
      <c r="G21" s="690"/>
      <c r="H21" s="690"/>
      <c r="I21" s="690"/>
      <c r="J21" s="691"/>
      <c r="K21" s="691"/>
      <c r="L21" s="691"/>
      <c r="M21" s="701" t="s">
        <v>339</v>
      </c>
      <c r="N21" s="692"/>
      <c r="O21" s="13">
        <v>1</v>
      </c>
      <c r="P21" s="13">
        <v>4</v>
      </c>
      <c r="Q21" s="175"/>
      <c r="R21" s="114">
        <v>86</v>
      </c>
      <c r="S21" s="115">
        <v>0</v>
      </c>
      <c r="T21" s="114">
        <v>10</v>
      </c>
      <c r="U21" s="116">
        <v>60004</v>
      </c>
      <c r="V21" s="696">
        <v>540</v>
      </c>
      <c r="W21" s="696"/>
      <c r="X21" s="602">
        <v>33</v>
      </c>
      <c r="Y21" s="602"/>
      <c r="Z21" s="602"/>
      <c r="AA21" s="8"/>
      <c r="AB21" s="3"/>
    </row>
    <row r="22" spans="1:28" ht="43.5" customHeight="1" x14ac:dyDescent="0.2">
      <c r="A22" s="21"/>
      <c r="B22" s="173"/>
      <c r="C22" s="174"/>
      <c r="D22" s="201"/>
      <c r="E22" s="177"/>
      <c r="F22" s="866" t="s">
        <v>532</v>
      </c>
      <c r="G22" s="866"/>
      <c r="H22" s="867"/>
      <c r="I22" s="867"/>
      <c r="J22" s="867"/>
      <c r="K22" s="867"/>
      <c r="L22" s="867"/>
      <c r="M22" s="867"/>
      <c r="N22" s="868"/>
      <c r="O22" s="27">
        <v>1</v>
      </c>
      <c r="P22" s="26">
        <v>4</v>
      </c>
      <c r="Q22" s="175" t="s">
        <v>147</v>
      </c>
      <c r="R22" s="24" t="s">
        <v>140</v>
      </c>
      <c r="S22" s="25" t="s">
        <v>6</v>
      </c>
      <c r="T22" s="24" t="s">
        <v>5</v>
      </c>
      <c r="U22" s="23" t="s">
        <v>4</v>
      </c>
      <c r="V22" s="22" t="s">
        <v>1</v>
      </c>
      <c r="W22" s="176"/>
      <c r="X22" s="333">
        <f>X23+X30+X33</f>
        <v>3590.1</v>
      </c>
      <c r="Y22" s="333">
        <f>Y23+Y30</f>
        <v>3656.4</v>
      </c>
      <c r="Z22" s="334">
        <f>Z23+Z30</f>
        <v>3661.1000000000004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78"/>
      <c r="F23" s="179"/>
      <c r="G23" s="180"/>
      <c r="H23" s="866" t="s">
        <v>165</v>
      </c>
      <c r="I23" s="867"/>
      <c r="J23" s="867"/>
      <c r="K23" s="867"/>
      <c r="L23" s="867"/>
      <c r="M23" s="867"/>
      <c r="N23" s="868"/>
      <c r="O23" s="27">
        <v>1</v>
      </c>
      <c r="P23" s="26">
        <v>4</v>
      </c>
      <c r="Q23" s="175" t="s">
        <v>164</v>
      </c>
      <c r="R23" s="24" t="s">
        <v>140</v>
      </c>
      <c r="S23" s="25" t="s">
        <v>6</v>
      </c>
      <c r="T23" s="24" t="s">
        <v>9</v>
      </c>
      <c r="U23" s="23" t="s">
        <v>4</v>
      </c>
      <c r="V23" s="22" t="s">
        <v>1</v>
      </c>
      <c r="W23" s="176"/>
      <c r="X23" s="333">
        <f>X24</f>
        <v>3564.7</v>
      </c>
      <c r="Y23" s="333">
        <f>Y24</f>
        <v>3631.4</v>
      </c>
      <c r="Z23" s="334">
        <f>Z24</f>
        <v>3636.1000000000004</v>
      </c>
      <c r="AA23" s="8"/>
      <c r="AB23" s="3"/>
    </row>
    <row r="24" spans="1:28" ht="15" customHeight="1" x14ac:dyDescent="0.2">
      <c r="A24" s="21"/>
      <c r="B24" s="173"/>
      <c r="C24" s="174"/>
      <c r="D24" s="201"/>
      <c r="E24" s="178"/>
      <c r="F24" s="123"/>
      <c r="G24" s="183"/>
      <c r="H24" s="16"/>
      <c r="I24" s="866" t="s">
        <v>163</v>
      </c>
      <c r="J24" s="867"/>
      <c r="K24" s="867"/>
      <c r="L24" s="867"/>
      <c r="M24" s="867"/>
      <c r="N24" s="868"/>
      <c r="O24" s="27">
        <v>1</v>
      </c>
      <c r="P24" s="26">
        <v>4</v>
      </c>
      <c r="Q24" s="175" t="s">
        <v>162</v>
      </c>
      <c r="R24" s="24" t="s">
        <v>140</v>
      </c>
      <c r="S24" s="25" t="s">
        <v>6</v>
      </c>
      <c r="T24" s="24" t="s">
        <v>9</v>
      </c>
      <c r="U24" s="23" t="s">
        <v>161</v>
      </c>
      <c r="V24" s="22" t="s">
        <v>1</v>
      </c>
      <c r="W24" s="176"/>
      <c r="X24" s="333">
        <f>X25+X26+X27</f>
        <v>3564.7</v>
      </c>
      <c r="Y24" s="333">
        <f>Y25+Y26</f>
        <v>3631.4</v>
      </c>
      <c r="Z24" s="334">
        <f>Z25+Z26</f>
        <v>3636.1000000000004</v>
      </c>
      <c r="AA24" s="8"/>
      <c r="AB24" s="3"/>
    </row>
    <row r="25" spans="1:28" ht="29.25" customHeight="1" x14ac:dyDescent="0.2">
      <c r="A25" s="21"/>
      <c r="B25" s="173"/>
      <c r="C25" s="174"/>
      <c r="D25" s="201"/>
      <c r="E25" s="178"/>
      <c r="F25" s="123"/>
      <c r="G25" s="183"/>
      <c r="H25" s="17"/>
      <c r="I25" s="16"/>
      <c r="J25" s="878" t="s">
        <v>143</v>
      </c>
      <c r="K25" s="878"/>
      <c r="L25" s="878"/>
      <c r="M25" s="878"/>
      <c r="N25" s="879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142</v>
      </c>
      <c r="W25" s="176"/>
      <c r="X25" s="287">
        <v>3374.6</v>
      </c>
      <c r="Y25" s="287">
        <v>3474.8</v>
      </c>
      <c r="Z25" s="288">
        <v>3474.8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81"/>
      <c r="F26" s="124"/>
      <c r="G26" s="182"/>
      <c r="H26" s="125"/>
      <c r="I26" s="125"/>
      <c r="J26" s="864" t="s">
        <v>57</v>
      </c>
      <c r="K26" s="864"/>
      <c r="L26" s="864"/>
      <c r="M26" s="864"/>
      <c r="N26" s="865"/>
      <c r="O26" s="14">
        <v>1</v>
      </c>
      <c r="P26" s="13">
        <v>4</v>
      </c>
      <c r="Q26" s="175" t="s">
        <v>162</v>
      </c>
      <c r="R26" s="10" t="s">
        <v>140</v>
      </c>
      <c r="S26" s="11" t="s">
        <v>6</v>
      </c>
      <c r="T26" s="10" t="s">
        <v>9</v>
      </c>
      <c r="U26" s="9" t="s">
        <v>161</v>
      </c>
      <c r="V26" s="158" t="s">
        <v>52</v>
      </c>
      <c r="W26" s="176"/>
      <c r="X26" s="285">
        <v>189.1</v>
      </c>
      <c r="Y26" s="285">
        <v>156.6</v>
      </c>
      <c r="Z26" s="286">
        <v>161.30000000000001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709"/>
      <c r="G27" s="182"/>
      <c r="H27" s="710"/>
      <c r="I27" s="710"/>
      <c r="J27" s="85"/>
      <c r="K27" s="85"/>
      <c r="L27" s="85"/>
      <c r="M27" s="713" t="s">
        <v>466</v>
      </c>
      <c r="N27" s="86"/>
      <c r="O27" s="714">
        <v>1</v>
      </c>
      <c r="P27" s="13">
        <v>4</v>
      </c>
      <c r="Q27" s="175"/>
      <c r="R27" s="715">
        <v>86</v>
      </c>
      <c r="S27" s="11">
        <v>0</v>
      </c>
      <c r="T27" s="715">
        <v>5</v>
      </c>
      <c r="U27" s="9">
        <v>0</v>
      </c>
      <c r="V27" s="717"/>
      <c r="W27" s="176"/>
      <c r="X27" s="492">
        <f>X28</f>
        <v>1</v>
      </c>
      <c r="Y27" s="492"/>
      <c r="Z27" s="492"/>
      <c r="AA27" s="8"/>
      <c r="AB27" s="3"/>
    </row>
    <row r="28" spans="1:28" ht="23.25" customHeight="1" x14ac:dyDescent="0.2">
      <c r="A28" s="21"/>
      <c r="B28" s="173"/>
      <c r="C28" s="174"/>
      <c r="D28" s="201"/>
      <c r="E28" s="181"/>
      <c r="F28" s="709"/>
      <c r="G28" s="182"/>
      <c r="H28" s="710"/>
      <c r="I28" s="710"/>
      <c r="J28" s="85"/>
      <c r="K28" s="85"/>
      <c r="L28" s="85"/>
      <c r="M28" s="713" t="s">
        <v>467</v>
      </c>
      <c r="N28" s="86"/>
      <c r="O28" s="714">
        <v>1</v>
      </c>
      <c r="P28" s="13">
        <v>4</v>
      </c>
      <c r="Q28" s="175"/>
      <c r="R28" s="715">
        <v>86</v>
      </c>
      <c r="S28" s="11">
        <v>0</v>
      </c>
      <c r="T28" s="715">
        <v>5</v>
      </c>
      <c r="U28" s="9">
        <v>7</v>
      </c>
      <c r="V28" s="717"/>
      <c r="W28" s="176"/>
      <c r="X28" s="492">
        <f>X29</f>
        <v>1</v>
      </c>
      <c r="Y28" s="492"/>
      <c r="Z28" s="492"/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709"/>
      <c r="G29" s="182"/>
      <c r="H29" s="710"/>
      <c r="I29" s="710"/>
      <c r="J29" s="85"/>
      <c r="K29" s="85"/>
      <c r="L29" s="85"/>
      <c r="M29" s="713" t="s">
        <v>57</v>
      </c>
      <c r="N29" s="86"/>
      <c r="O29" s="714">
        <v>1</v>
      </c>
      <c r="P29" s="13">
        <v>4</v>
      </c>
      <c r="Q29" s="175"/>
      <c r="R29" s="715">
        <v>86</v>
      </c>
      <c r="S29" s="11">
        <v>0</v>
      </c>
      <c r="T29" s="715">
        <v>5</v>
      </c>
      <c r="U29" s="9">
        <v>7</v>
      </c>
      <c r="V29" s="717">
        <v>240</v>
      </c>
      <c r="W29" s="176"/>
      <c r="X29" s="285">
        <v>1</v>
      </c>
      <c r="Y29" s="285"/>
      <c r="Z29" s="285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640"/>
      <c r="G30" s="182"/>
      <c r="H30" s="641"/>
      <c r="I30" s="641"/>
      <c r="J30" s="85"/>
      <c r="K30" s="85"/>
      <c r="L30" s="85"/>
      <c r="M30" s="639" t="s">
        <v>431</v>
      </c>
      <c r="N30" s="86"/>
      <c r="O30" s="637">
        <v>1</v>
      </c>
      <c r="P30" s="13">
        <v>4</v>
      </c>
      <c r="Q30" s="175"/>
      <c r="R30" s="638">
        <v>86</v>
      </c>
      <c r="S30" s="11">
        <v>0</v>
      </c>
      <c r="T30" s="638">
        <v>6</v>
      </c>
      <c r="U30" s="9">
        <v>0</v>
      </c>
      <c r="V30" s="642"/>
      <c r="W30" s="176"/>
      <c r="X30" s="492">
        <f t="shared" ref="X30:Z31" si="1">X31</f>
        <v>21.4</v>
      </c>
      <c r="Y30" s="492">
        <f t="shared" si="1"/>
        <v>25</v>
      </c>
      <c r="Z30" s="645">
        <f t="shared" si="1"/>
        <v>25</v>
      </c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40"/>
      <c r="G31" s="182"/>
      <c r="H31" s="641"/>
      <c r="I31" s="641"/>
      <c r="J31" s="85"/>
      <c r="K31" s="85"/>
      <c r="L31" s="85"/>
      <c r="M31" s="639" t="s">
        <v>432</v>
      </c>
      <c r="N31" s="86"/>
      <c r="O31" s="637">
        <v>1</v>
      </c>
      <c r="P31" s="13">
        <v>4</v>
      </c>
      <c r="Q31" s="175"/>
      <c r="R31" s="638">
        <v>86</v>
      </c>
      <c r="S31" s="11">
        <v>0</v>
      </c>
      <c r="T31" s="638">
        <v>6</v>
      </c>
      <c r="U31" s="9">
        <v>90008</v>
      </c>
      <c r="V31" s="642"/>
      <c r="W31" s="176"/>
      <c r="X31" s="492">
        <f t="shared" si="1"/>
        <v>21.4</v>
      </c>
      <c r="Y31" s="492">
        <f t="shared" si="1"/>
        <v>25</v>
      </c>
      <c r="Z31" s="645">
        <f t="shared" si="1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40"/>
      <c r="G32" s="182"/>
      <c r="H32" s="641"/>
      <c r="I32" s="641"/>
      <c r="J32" s="85"/>
      <c r="K32" s="85"/>
      <c r="L32" s="85"/>
      <c r="M32" s="639" t="s">
        <v>57</v>
      </c>
      <c r="N32" s="86"/>
      <c r="O32" s="637">
        <v>1</v>
      </c>
      <c r="P32" s="13">
        <v>4</v>
      </c>
      <c r="Q32" s="175"/>
      <c r="R32" s="638">
        <v>86</v>
      </c>
      <c r="S32" s="11">
        <v>0</v>
      </c>
      <c r="T32" s="638">
        <v>6</v>
      </c>
      <c r="U32" s="9">
        <v>9008</v>
      </c>
      <c r="V32" s="642">
        <v>240</v>
      </c>
      <c r="W32" s="176"/>
      <c r="X32" s="285">
        <v>21.4</v>
      </c>
      <c r="Y32" s="285">
        <v>25</v>
      </c>
      <c r="Z32" s="285"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55"/>
      <c r="G33" s="182"/>
      <c r="H33" s="656"/>
      <c r="I33" s="656"/>
      <c r="J33" s="85"/>
      <c r="K33" s="85"/>
      <c r="L33" s="85"/>
      <c r="M33" s="654" t="s">
        <v>433</v>
      </c>
      <c r="N33" s="86"/>
      <c r="O33" s="650">
        <v>1</v>
      </c>
      <c r="P33" s="13">
        <v>4</v>
      </c>
      <c r="Q33" s="175"/>
      <c r="R33" s="651">
        <v>86</v>
      </c>
      <c r="S33" s="11">
        <v>0</v>
      </c>
      <c r="T33" s="651">
        <v>10</v>
      </c>
      <c r="U33" s="9">
        <v>0</v>
      </c>
      <c r="V33" s="657"/>
      <c r="W33" s="176"/>
      <c r="X33" s="492">
        <f>X34</f>
        <v>4</v>
      </c>
      <c r="Y33" s="492"/>
      <c r="Z33" s="645"/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55"/>
      <c r="G34" s="182"/>
      <c r="H34" s="656"/>
      <c r="I34" s="656"/>
      <c r="J34" s="85"/>
      <c r="K34" s="85"/>
      <c r="L34" s="85"/>
      <c r="M34" s="654" t="s">
        <v>406</v>
      </c>
      <c r="N34" s="86"/>
      <c r="O34" s="650">
        <v>1</v>
      </c>
      <c r="P34" s="13">
        <v>4</v>
      </c>
      <c r="Q34" s="175"/>
      <c r="R34" s="651">
        <v>86</v>
      </c>
      <c r="S34" s="11">
        <v>0</v>
      </c>
      <c r="T34" s="651">
        <v>10</v>
      </c>
      <c r="U34" s="9">
        <v>10040</v>
      </c>
      <c r="V34" s="657"/>
      <c r="W34" s="176"/>
      <c r="X34" s="492">
        <f>X35</f>
        <v>4</v>
      </c>
      <c r="Y34" s="492"/>
      <c r="Z34" s="645"/>
      <c r="AA34" s="8"/>
      <c r="AB34" s="3"/>
    </row>
    <row r="35" spans="1:28" ht="19.5" customHeight="1" x14ac:dyDescent="0.2">
      <c r="A35" s="21"/>
      <c r="B35" s="173"/>
      <c r="C35" s="174"/>
      <c r="D35" s="201"/>
      <c r="E35" s="181"/>
      <c r="F35" s="655"/>
      <c r="G35" s="182"/>
      <c r="H35" s="656"/>
      <c r="I35" s="656"/>
      <c r="J35" s="85"/>
      <c r="K35" s="85"/>
      <c r="L35" s="85"/>
      <c r="M35" s="654" t="s">
        <v>339</v>
      </c>
      <c r="N35" s="86"/>
      <c r="O35" s="650">
        <v>1</v>
      </c>
      <c r="P35" s="13">
        <v>4</v>
      </c>
      <c r="Q35" s="175"/>
      <c r="R35" s="651">
        <v>86</v>
      </c>
      <c r="S35" s="11">
        <v>0</v>
      </c>
      <c r="T35" s="651">
        <v>10</v>
      </c>
      <c r="U35" s="9">
        <v>10040</v>
      </c>
      <c r="V35" s="657">
        <v>540</v>
      </c>
      <c r="W35" s="176"/>
      <c r="X35" s="285">
        <v>4</v>
      </c>
      <c r="Y35" s="285"/>
      <c r="Z35" s="602"/>
      <c r="AA35" s="8"/>
      <c r="AB35" s="3"/>
    </row>
    <row r="36" spans="1:28" ht="29.25" customHeight="1" x14ac:dyDescent="0.25">
      <c r="A36" s="21"/>
      <c r="B36" s="173"/>
      <c r="C36" s="174"/>
      <c r="D36" s="201"/>
      <c r="E36" s="181"/>
      <c r="F36" s="582"/>
      <c r="G36" s="182"/>
      <c r="H36" s="583"/>
      <c r="I36" s="583"/>
      <c r="J36" s="85"/>
      <c r="K36" s="85"/>
      <c r="L36" s="85"/>
      <c r="M36" s="613" t="s">
        <v>405</v>
      </c>
      <c r="N36" s="603"/>
      <c r="O36" s="83">
        <v>1</v>
      </c>
      <c r="P36" s="83">
        <v>6</v>
      </c>
      <c r="Q36" s="482"/>
      <c r="R36" s="585"/>
      <c r="S36" s="461"/>
      <c r="T36" s="586"/>
      <c r="U36" s="604"/>
      <c r="V36" s="589"/>
      <c r="W36" s="484"/>
      <c r="X36" s="605">
        <f>X37</f>
        <v>55.4</v>
      </c>
      <c r="Y36" s="605"/>
      <c r="Z36" s="605"/>
      <c r="AA36" s="8"/>
      <c r="AB36" s="3"/>
    </row>
    <row r="37" spans="1:28" ht="24" customHeight="1" x14ac:dyDescent="0.2">
      <c r="A37" s="21"/>
      <c r="B37" s="173"/>
      <c r="C37" s="174"/>
      <c r="D37" s="201"/>
      <c r="E37" s="181"/>
      <c r="F37" s="582"/>
      <c r="G37" s="182"/>
      <c r="H37" s="583"/>
      <c r="I37" s="583"/>
      <c r="J37" s="85"/>
      <c r="K37" s="85"/>
      <c r="L37" s="85"/>
      <c r="M37" s="580" t="s">
        <v>339</v>
      </c>
      <c r="N37" s="86"/>
      <c r="O37" s="13">
        <v>1</v>
      </c>
      <c r="P37" s="13">
        <v>6</v>
      </c>
      <c r="Q37" s="175"/>
      <c r="R37" s="578">
        <v>75</v>
      </c>
      <c r="S37" s="11">
        <v>0</v>
      </c>
      <c r="T37" s="579">
        <v>0</v>
      </c>
      <c r="U37" s="459">
        <v>61002</v>
      </c>
      <c r="V37" s="592">
        <v>540</v>
      </c>
      <c r="W37" s="176"/>
      <c r="X37" s="602">
        <v>55.4</v>
      </c>
      <c r="Y37" s="602"/>
      <c r="Z37" s="602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798"/>
      <c r="G38" s="182"/>
      <c r="H38" s="799"/>
      <c r="I38" s="799"/>
      <c r="J38" s="85"/>
      <c r="K38" s="85"/>
      <c r="L38" s="85"/>
      <c r="M38" s="812" t="s">
        <v>540</v>
      </c>
      <c r="N38" s="813"/>
      <c r="O38" s="815">
        <v>1</v>
      </c>
      <c r="P38" s="816">
        <v>7</v>
      </c>
      <c r="Q38" s="175"/>
      <c r="R38" s="817">
        <v>75</v>
      </c>
      <c r="S38" s="818">
        <v>0</v>
      </c>
      <c r="T38" s="817">
        <v>0</v>
      </c>
      <c r="U38" s="819">
        <v>0</v>
      </c>
      <c r="V38" s="823"/>
      <c r="W38" s="176"/>
      <c r="X38" s="827">
        <f>X39</f>
        <v>77.2</v>
      </c>
      <c r="Y38" s="826"/>
      <c r="Z38" s="826"/>
      <c r="AA38" s="8"/>
      <c r="AB38" s="3"/>
    </row>
    <row r="39" spans="1:28" ht="34.5" customHeight="1" x14ac:dyDescent="0.2">
      <c r="A39" s="21"/>
      <c r="B39" s="173"/>
      <c r="C39" s="174"/>
      <c r="D39" s="201"/>
      <c r="E39" s="181"/>
      <c r="F39" s="798"/>
      <c r="G39" s="182"/>
      <c r="H39" s="799"/>
      <c r="I39" s="799"/>
      <c r="J39" s="85"/>
      <c r="K39" s="85"/>
      <c r="L39" s="85"/>
      <c r="M39" s="801" t="s">
        <v>541</v>
      </c>
      <c r="N39" s="802"/>
      <c r="O39" s="803">
        <v>1</v>
      </c>
      <c r="P39" s="13">
        <v>7</v>
      </c>
      <c r="Q39" s="175"/>
      <c r="R39" s="804">
        <v>75</v>
      </c>
      <c r="S39" s="11">
        <v>0</v>
      </c>
      <c r="T39" s="804">
        <v>0</v>
      </c>
      <c r="U39" s="9">
        <v>90006</v>
      </c>
      <c r="V39" s="807"/>
      <c r="W39" s="176"/>
      <c r="X39" s="492">
        <f>X40</f>
        <v>77.2</v>
      </c>
      <c r="Y39" s="492"/>
      <c r="Z39" s="492"/>
      <c r="AA39" s="8"/>
      <c r="AB39" s="3"/>
    </row>
    <row r="40" spans="1:28" ht="19.5" customHeight="1" x14ac:dyDescent="0.2">
      <c r="A40" s="21"/>
      <c r="B40" s="173"/>
      <c r="C40" s="174"/>
      <c r="D40" s="201"/>
      <c r="E40" s="181"/>
      <c r="F40" s="798"/>
      <c r="G40" s="182"/>
      <c r="H40" s="799"/>
      <c r="I40" s="799"/>
      <c r="J40" s="85"/>
      <c r="K40" s="85"/>
      <c r="L40" s="85"/>
      <c r="M40" s="801" t="s">
        <v>542</v>
      </c>
      <c r="N40" s="802"/>
      <c r="O40" s="803">
        <v>1</v>
      </c>
      <c r="P40" s="13">
        <v>7</v>
      </c>
      <c r="Q40" s="175"/>
      <c r="R40" s="804">
        <v>75</v>
      </c>
      <c r="S40" s="11">
        <v>0</v>
      </c>
      <c r="T40" s="804">
        <v>0</v>
      </c>
      <c r="U40" s="9">
        <v>90006</v>
      </c>
      <c r="V40" s="807">
        <v>880</v>
      </c>
      <c r="W40" s="176"/>
      <c r="X40" s="285">
        <v>77.2</v>
      </c>
      <c r="Y40" s="285"/>
      <c r="Z40" s="285"/>
      <c r="AA40" s="8"/>
      <c r="AB40" s="3"/>
    </row>
    <row r="41" spans="1:28" ht="15" customHeight="1" x14ac:dyDescent="0.2">
      <c r="A41" s="21"/>
      <c r="B41" s="173"/>
      <c r="C41" s="174"/>
      <c r="D41" s="201"/>
      <c r="E41" s="869" t="s">
        <v>160</v>
      </c>
      <c r="F41" s="870"/>
      <c r="G41" s="870"/>
      <c r="H41" s="870"/>
      <c r="I41" s="870"/>
      <c r="J41" s="872"/>
      <c r="K41" s="872"/>
      <c r="L41" s="872"/>
      <c r="M41" s="872"/>
      <c r="N41" s="873"/>
      <c r="O41" s="90">
        <v>1</v>
      </c>
      <c r="P41" s="91">
        <v>13</v>
      </c>
      <c r="Q41" s="824" t="s">
        <v>1</v>
      </c>
      <c r="R41" s="111" t="s">
        <v>1</v>
      </c>
      <c r="S41" s="112" t="s">
        <v>1</v>
      </c>
      <c r="T41" s="111" t="s">
        <v>1</v>
      </c>
      <c r="U41" s="113" t="s">
        <v>1</v>
      </c>
      <c r="V41" s="93" t="s">
        <v>1</v>
      </c>
      <c r="W41" s="825"/>
      <c r="X41" s="335">
        <f>X42+X50</f>
        <v>8032.7999999999993</v>
      </c>
      <c r="Y41" s="335">
        <f>Y42+Y50</f>
        <v>7671.2</v>
      </c>
      <c r="Z41" s="336">
        <f>Z42+Z50</f>
        <v>7639.3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7"/>
      <c r="F42" s="866" t="s">
        <v>135</v>
      </c>
      <c r="G42" s="866"/>
      <c r="H42" s="866"/>
      <c r="I42" s="867"/>
      <c r="J42" s="867"/>
      <c r="K42" s="867"/>
      <c r="L42" s="867"/>
      <c r="M42" s="867"/>
      <c r="N42" s="868"/>
      <c r="O42" s="27">
        <v>1</v>
      </c>
      <c r="P42" s="26">
        <v>13</v>
      </c>
      <c r="Q42" s="175" t="s">
        <v>134</v>
      </c>
      <c r="R42" s="24" t="s">
        <v>131</v>
      </c>
      <c r="S42" s="25" t="s">
        <v>6</v>
      </c>
      <c r="T42" s="24" t="s">
        <v>5</v>
      </c>
      <c r="U42" s="23" t="s">
        <v>4</v>
      </c>
      <c r="V42" s="22" t="s">
        <v>1</v>
      </c>
      <c r="W42" s="176"/>
      <c r="X42" s="333">
        <f>X43+X46</f>
        <v>20.5</v>
      </c>
      <c r="Y42" s="333">
        <f>Y43+Y46</f>
        <v>45.3</v>
      </c>
      <c r="Z42" s="334">
        <f>Z43+Z46</f>
        <v>45.3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179"/>
      <c r="G43" s="180"/>
      <c r="H43" s="16"/>
      <c r="I43" s="866" t="s">
        <v>159</v>
      </c>
      <c r="J43" s="867"/>
      <c r="K43" s="867"/>
      <c r="L43" s="867"/>
      <c r="M43" s="867"/>
      <c r="N43" s="868"/>
      <c r="O43" s="27">
        <v>1</v>
      </c>
      <c r="P43" s="26">
        <v>13</v>
      </c>
      <c r="Q43" s="175" t="s">
        <v>158</v>
      </c>
      <c r="R43" s="24" t="s">
        <v>131</v>
      </c>
      <c r="S43" s="25" t="s">
        <v>6</v>
      </c>
      <c r="T43" s="24" t="s">
        <v>5</v>
      </c>
      <c r="U43" s="23" t="s">
        <v>157</v>
      </c>
      <c r="V43" s="22" t="s">
        <v>1</v>
      </c>
      <c r="W43" s="176"/>
      <c r="X43" s="333">
        <f>X44+X45</f>
        <v>6.5</v>
      </c>
      <c r="Y43" s="333">
        <f>Y44+Y45</f>
        <v>5.3</v>
      </c>
      <c r="Z43" s="334">
        <f>Z44+Z45</f>
        <v>5.3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126"/>
      <c r="J44" s="864" t="s">
        <v>153</v>
      </c>
      <c r="K44" s="864"/>
      <c r="L44" s="864"/>
      <c r="M44" s="864"/>
      <c r="N44" s="865"/>
      <c r="O44" s="14">
        <v>1</v>
      </c>
      <c r="P44" s="13">
        <v>13</v>
      </c>
      <c r="Q44" s="175" t="s">
        <v>158</v>
      </c>
      <c r="R44" s="10" t="s">
        <v>131</v>
      </c>
      <c r="S44" s="11" t="s">
        <v>6</v>
      </c>
      <c r="T44" s="10" t="s">
        <v>5</v>
      </c>
      <c r="U44" s="9" t="s">
        <v>157</v>
      </c>
      <c r="V44" s="158" t="s">
        <v>150</v>
      </c>
      <c r="W44" s="176"/>
      <c r="X44" s="285">
        <v>6.5</v>
      </c>
      <c r="Y44" s="285">
        <v>5.3</v>
      </c>
      <c r="Z44" s="286">
        <v>5.3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427"/>
      <c r="G45" s="183"/>
      <c r="H45" s="17"/>
      <c r="I45" s="430"/>
      <c r="J45" s="85"/>
      <c r="K45" s="85"/>
      <c r="L45" s="85"/>
      <c r="M45" s="431" t="s">
        <v>153</v>
      </c>
      <c r="N45" s="86"/>
      <c r="O45" s="13">
        <v>1</v>
      </c>
      <c r="P45" s="13">
        <v>13</v>
      </c>
      <c r="Q45" s="175"/>
      <c r="R45" s="449">
        <v>75</v>
      </c>
      <c r="S45" s="11">
        <v>0</v>
      </c>
      <c r="T45" s="449">
        <v>0</v>
      </c>
      <c r="U45" s="459">
        <v>90009</v>
      </c>
      <c r="V45" s="435">
        <v>850</v>
      </c>
      <c r="W45" s="176"/>
      <c r="X45" s="285"/>
      <c r="Y45" s="285"/>
      <c r="Z45" s="286"/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866" t="s">
        <v>156</v>
      </c>
      <c r="J46" s="880"/>
      <c r="K46" s="880"/>
      <c r="L46" s="880"/>
      <c r="M46" s="880"/>
      <c r="N46" s="881"/>
      <c r="O46" s="41">
        <v>1</v>
      </c>
      <c r="P46" s="40">
        <v>13</v>
      </c>
      <c r="Q46" s="175" t="s">
        <v>152</v>
      </c>
      <c r="R46" s="114" t="s">
        <v>131</v>
      </c>
      <c r="S46" s="115" t="s">
        <v>6</v>
      </c>
      <c r="T46" s="114" t="s">
        <v>5</v>
      </c>
      <c r="U46" s="116" t="s">
        <v>151</v>
      </c>
      <c r="V46" s="39" t="s">
        <v>1</v>
      </c>
      <c r="W46" s="480"/>
      <c r="X46" s="337">
        <f>X47+X48+X49</f>
        <v>14</v>
      </c>
      <c r="Y46" s="337">
        <f>Y47+Y48+Y49</f>
        <v>40</v>
      </c>
      <c r="Z46" s="338">
        <f>Z47+Z48+Z49</f>
        <v>40</v>
      </c>
      <c r="AA46" s="8"/>
      <c r="AB46" s="3"/>
    </row>
    <row r="47" spans="1:28" ht="29.25" customHeight="1" x14ac:dyDescent="0.2">
      <c r="A47" s="21"/>
      <c r="B47" s="173"/>
      <c r="C47" s="174"/>
      <c r="D47" s="201"/>
      <c r="E47" s="178"/>
      <c r="F47" s="123"/>
      <c r="G47" s="183"/>
      <c r="H47" s="17"/>
      <c r="I47" s="16"/>
      <c r="J47" s="878" t="s">
        <v>57</v>
      </c>
      <c r="K47" s="878"/>
      <c r="L47" s="878"/>
      <c r="M47" s="878"/>
      <c r="N47" s="879"/>
      <c r="O47" s="27">
        <v>1</v>
      </c>
      <c r="P47" s="26">
        <v>13</v>
      </c>
      <c r="Q47" s="175" t="s">
        <v>152</v>
      </c>
      <c r="R47" s="24" t="s">
        <v>131</v>
      </c>
      <c r="S47" s="25" t="s">
        <v>6</v>
      </c>
      <c r="T47" s="24" t="s">
        <v>5</v>
      </c>
      <c r="U47" s="23" t="s">
        <v>151</v>
      </c>
      <c r="V47" s="22" t="s">
        <v>52</v>
      </c>
      <c r="W47" s="176"/>
      <c r="X47" s="287">
        <v>14</v>
      </c>
      <c r="Y47" s="287">
        <v>40</v>
      </c>
      <c r="Z47" s="288">
        <v>40</v>
      </c>
      <c r="AA47" s="8"/>
      <c r="AB47" s="3"/>
    </row>
    <row r="48" spans="1:28" ht="15" customHeight="1" x14ac:dyDescent="0.2">
      <c r="A48" s="21"/>
      <c r="B48" s="173"/>
      <c r="C48" s="174"/>
      <c r="D48" s="201"/>
      <c r="E48" s="178"/>
      <c r="F48" s="123"/>
      <c r="G48" s="183"/>
      <c r="H48" s="17"/>
      <c r="I48" s="17"/>
      <c r="J48" s="878" t="s">
        <v>155</v>
      </c>
      <c r="K48" s="878"/>
      <c r="L48" s="878"/>
      <c r="M48" s="878"/>
      <c r="N48" s="879"/>
      <c r="O48" s="27">
        <v>1</v>
      </c>
      <c r="P48" s="26">
        <v>13</v>
      </c>
      <c r="Q48" s="175" t="s">
        <v>152</v>
      </c>
      <c r="R48" s="24" t="s">
        <v>131</v>
      </c>
      <c r="S48" s="25" t="s">
        <v>6</v>
      </c>
      <c r="T48" s="24" t="s">
        <v>5</v>
      </c>
      <c r="U48" s="23">
        <v>90009</v>
      </c>
      <c r="V48" s="22" t="s">
        <v>154</v>
      </c>
      <c r="W48" s="176"/>
      <c r="X48" s="287"/>
      <c r="Y48" s="287"/>
      <c r="Z48" s="288"/>
      <c r="AA48" s="8"/>
      <c r="AB48" s="3"/>
    </row>
    <row r="49" spans="1:28" ht="15" customHeight="1" x14ac:dyDescent="0.2">
      <c r="A49" s="21"/>
      <c r="B49" s="173"/>
      <c r="C49" s="174"/>
      <c r="D49" s="202"/>
      <c r="E49" s="181"/>
      <c r="F49" s="124"/>
      <c r="G49" s="182"/>
      <c r="H49" s="125"/>
      <c r="I49" s="125"/>
      <c r="J49" s="864" t="s">
        <v>153</v>
      </c>
      <c r="K49" s="864"/>
      <c r="L49" s="864"/>
      <c r="M49" s="864"/>
      <c r="N49" s="865"/>
      <c r="O49" s="14">
        <v>1</v>
      </c>
      <c r="P49" s="13">
        <v>13</v>
      </c>
      <c r="Q49" s="175" t="s">
        <v>152</v>
      </c>
      <c r="R49" s="10" t="s">
        <v>131</v>
      </c>
      <c r="S49" s="11" t="s">
        <v>6</v>
      </c>
      <c r="T49" s="10" t="s">
        <v>5</v>
      </c>
      <c r="U49" s="9">
        <v>90009</v>
      </c>
      <c r="V49" s="158" t="s">
        <v>150</v>
      </c>
      <c r="W49" s="176"/>
      <c r="X49" s="285"/>
      <c r="Y49" s="285"/>
      <c r="Z49" s="286"/>
      <c r="AA49" s="8"/>
      <c r="AB49" s="3"/>
    </row>
    <row r="50" spans="1:28" ht="45.75" customHeight="1" x14ac:dyDescent="0.2">
      <c r="A50" s="21"/>
      <c r="B50" s="173"/>
      <c r="C50" s="174"/>
      <c r="D50" s="202"/>
      <c r="E50" s="181"/>
      <c r="F50" s="428"/>
      <c r="G50" s="182"/>
      <c r="H50" s="429"/>
      <c r="I50" s="429"/>
      <c r="J50" s="85"/>
      <c r="K50" s="85"/>
      <c r="L50" s="85"/>
      <c r="M50" s="464" t="s">
        <v>531</v>
      </c>
      <c r="N50" s="485"/>
      <c r="O50" s="486">
        <v>1</v>
      </c>
      <c r="P50" s="466">
        <v>13</v>
      </c>
      <c r="Q50" s="487"/>
      <c r="R50" s="468"/>
      <c r="S50" s="469"/>
      <c r="T50" s="468"/>
      <c r="U50" s="488"/>
      <c r="V50" s="465"/>
      <c r="W50" s="489"/>
      <c r="X50" s="490">
        <f>X51+X56+X54</f>
        <v>8012.2999999999993</v>
      </c>
      <c r="Y50" s="490">
        <f>Y51+Y56</f>
        <v>7625.9</v>
      </c>
      <c r="Z50" s="491">
        <f>Z51+Z56</f>
        <v>7594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28"/>
      <c r="G51" s="182"/>
      <c r="H51" s="429"/>
      <c r="I51" s="429"/>
      <c r="J51" s="85"/>
      <c r="K51" s="85"/>
      <c r="L51" s="85"/>
      <c r="M51" s="431" t="s">
        <v>386</v>
      </c>
      <c r="N51" s="432"/>
      <c r="O51" s="448">
        <v>1</v>
      </c>
      <c r="P51" s="13">
        <v>13</v>
      </c>
      <c r="Q51" s="175"/>
      <c r="R51" s="449">
        <v>86</v>
      </c>
      <c r="S51" s="11">
        <v>0</v>
      </c>
      <c r="T51" s="449">
        <v>3</v>
      </c>
      <c r="U51" s="9">
        <v>0</v>
      </c>
      <c r="V51" s="435"/>
      <c r="W51" s="176"/>
      <c r="X51" s="492">
        <f>X52</f>
        <v>6899.4</v>
      </c>
      <c r="Y51" s="492">
        <f>Y52</f>
        <v>7258.5</v>
      </c>
      <c r="Z51" s="493">
        <f>Z52</f>
        <v>7263.5</v>
      </c>
      <c r="AA51" s="8"/>
      <c r="AB51" s="3"/>
    </row>
    <row r="52" spans="1:28" ht="30" customHeight="1" x14ac:dyDescent="0.2">
      <c r="A52" s="21"/>
      <c r="B52" s="173"/>
      <c r="C52" s="174"/>
      <c r="D52" s="202"/>
      <c r="E52" s="181"/>
      <c r="F52" s="428"/>
      <c r="G52" s="182"/>
      <c r="H52" s="429"/>
      <c r="I52" s="429"/>
      <c r="J52" s="85"/>
      <c r="K52" s="85"/>
      <c r="L52" s="85"/>
      <c r="M52" s="431" t="s">
        <v>371</v>
      </c>
      <c r="N52" s="432"/>
      <c r="O52" s="448">
        <v>1</v>
      </c>
      <c r="P52" s="13">
        <v>13</v>
      </c>
      <c r="Q52" s="175"/>
      <c r="R52" s="449">
        <v>86</v>
      </c>
      <c r="S52" s="11">
        <v>0</v>
      </c>
      <c r="T52" s="449">
        <v>3</v>
      </c>
      <c r="U52" s="9">
        <v>70003</v>
      </c>
      <c r="V52" s="435"/>
      <c r="W52" s="176"/>
      <c r="X52" s="492">
        <f>X53+X55</f>
        <v>6899.4</v>
      </c>
      <c r="Y52" s="492">
        <f>Y53+Y55</f>
        <v>7258.5</v>
      </c>
      <c r="Z52" s="493">
        <f>Z53+Z55</f>
        <v>7263.5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143</v>
      </c>
      <c r="N53" s="432"/>
      <c r="O53" s="448">
        <v>1</v>
      </c>
      <c r="P53" s="13">
        <v>13</v>
      </c>
      <c r="Q53" s="175"/>
      <c r="R53" s="449">
        <v>86</v>
      </c>
      <c r="S53" s="11">
        <v>0</v>
      </c>
      <c r="T53" s="449">
        <v>3</v>
      </c>
      <c r="U53" s="9">
        <v>70003</v>
      </c>
      <c r="V53" s="435">
        <v>110</v>
      </c>
      <c r="W53" s="176"/>
      <c r="X53" s="285">
        <v>5512.9</v>
      </c>
      <c r="Y53" s="285">
        <v>6086.6</v>
      </c>
      <c r="Z53" s="286">
        <v>6086.6</v>
      </c>
      <c r="AA53" s="8"/>
      <c r="AB53" s="3"/>
    </row>
    <row r="54" spans="1:28" ht="33" customHeight="1" x14ac:dyDescent="0.2">
      <c r="A54" s="21"/>
      <c r="B54" s="173"/>
      <c r="C54" s="174"/>
      <c r="D54" s="202"/>
      <c r="E54" s="181"/>
      <c r="F54" s="679"/>
      <c r="G54" s="182"/>
      <c r="H54" s="680"/>
      <c r="I54" s="680"/>
      <c r="J54" s="85"/>
      <c r="K54" s="85"/>
      <c r="L54" s="85"/>
      <c r="M54" s="677" t="s">
        <v>448</v>
      </c>
      <c r="N54" s="678"/>
      <c r="O54" s="674">
        <v>1</v>
      </c>
      <c r="P54" s="13">
        <v>13</v>
      </c>
      <c r="Q54" s="175"/>
      <c r="R54" s="24">
        <v>86</v>
      </c>
      <c r="S54" s="25">
        <v>0</v>
      </c>
      <c r="T54" s="24">
        <v>1</v>
      </c>
      <c r="U54" s="23">
        <v>71111</v>
      </c>
      <c r="V54" s="683">
        <v>110</v>
      </c>
      <c r="W54" s="176"/>
      <c r="X54" s="285">
        <v>395</v>
      </c>
      <c r="Y54" s="285"/>
      <c r="Z54" s="286"/>
      <c r="AA54" s="8"/>
      <c r="AB54" s="3"/>
    </row>
    <row r="55" spans="1:28" ht="33.75" customHeight="1" x14ac:dyDescent="0.2">
      <c r="A55" s="21"/>
      <c r="B55" s="173"/>
      <c r="C55" s="174"/>
      <c r="D55" s="202"/>
      <c r="E55" s="181"/>
      <c r="F55" s="428"/>
      <c r="G55" s="182"/>
      <c r="H55" s="429"/>
      <c r="I55" s="429"/>
      <c r="J55" s="85"/>
      <c r="K55" s="85"/>
      <c r="L55" s="85"/>
      <c r="M55" s="431" t="s">
        <v>57</v>
      </c>
      <c r="N55" s="432"/>
      <c r="O55" s="448">
        <v>1</v>
      </c>
      <c r="P55" s="13">
        <v>13</v>
      </c>
      <c r="Q55" s="175"/>
      <c r="R55" s="24">
        <v>86</v>
      </c>
      <c r="S55" s="25">
        <v>0</v>
      </c>
      <c r="T55" s="24">
        <v>3</v>
      </c>
      <c r="U55" s="23">
        <v>70003</v>
      </c>
      <c r="V55" s="435">
        <v>240</v>
      </c>
      <c r="W55" s="176"/>
      <c r="X55" s="285">
        <v>1386.5</v>
      </c>
      <c r="Y55" s="285">
        <v>1171.9000000000001</v>
      </c>
      <c r="Z55" s="286">
        <v>1176.9000000000001</v>
      </c>
      <c r="AA55" s="8"/>
      <c r="AB55" s="3"/>
    </row>
    <row r="56" spans="1:28" ht="33.75" customHeight="1" x14ac:dyDescent="0.2">
      <c r="A56" s="21"/>
      <c r="B56" s="173"/>
      <c r="C56" s="174"/>
      <c r="D56" s="202"/>
      <c r="E56" s="181"/>
      <c r="F56" s="619"/>
      <c r="G56" s="182"/>
      <c r="H56" s="620"/>
      <c r="I56" s="620"/>
      <c r="J56" s="85"/>
      <c r="K56" s="85"/>
      <c r="L56" s="85"/>
      <c r="M56" s="617" t="s">
        <v>422</v>
      </c>
      <c r="N56" s="623">
        <v>616</v>
      </c>
      <c r="O56" s="13">
        <v>1</v>
      </c>
      <c r="P56" s="13">
        <v>13</v>
      </c>
      <c r="Q56" s="458"/>
      <c r="R56" s="628">
        <v>86</v>
      </c>
      <c r="S56" s="629">
        <v>0</v>
      </c>
      <c r="T56" s="629" t="s">
        <v>425</v>
      </c>
      <c r="U56" s="630" t="s">
        <v>4</v>
      </c>
      <c r="V56" s="627"/>
      <c r="W56" s="446"/>
      <c r="X56" s="463">
        <f t="shared" ref="X56:Z57" si="2">X57</f>
        <v>717.9</v>
      </c>
      <c r="Y56" s="463">
        <f t="shared" si="2"/>
        <v>367.4</v>
      </c>
      <c r="Z56" s="463">
        <f t="shared" si="2"/>
        <v>330.5</v>
      </c>
      <c r="AA56" s="8"/>
      <c r="AB56" s="3"/>
    </row>
    <row r="57" spans="1:28" ht="21" customHeight="1" x14ac:dyDescent="0.2">
      <c r="A57" s="21"/>
      <c r="B57" s="173"/>
      <c r="C57" s="174"/>
      <c r="D57" s="202"/>
      <c r="E57" s="181"/>
      <c r="F57" s="619"/>
      <c r="G57" s="182"/>
      <c r="H57" s="620"/>
      <c r="I57" s="620"/>
      <c r="J57" s="85"/>
      <c r="K57" s="85"/>
      <c r="L57" s="85"/>
      <c r="M57" s="617" t="s">
        <v>423</v>
      </c>
      <c r="N57" s="623">
        <v>616</v>
      </c>
      <c r="O57" s="13">
        <v>1</v>
      </c>
      <c r="P57" s="13">
        <v>13</v>
      </c>
      <c r="Q57" s="458"/>
      <c r="R57" s="628">
        <v>86</v>
      </c>
      <c r="S57" s="631">
        <v>0</v>
      </c>
      <c r="T57" s="631" t="s">
        <v>425</v>
      </c>
      <c r="U57" s="632">
        <v>95555</v>
      </c>
      <c r="V57" s="627"/>
      <c r="W57" s="446"/>
      <c r="X57" s="463">
        <f t="shared" si="2"/>
        <v>717.9</v>
      </c>
      <c r="Y57" s="463">
        <f t="shared" si="2"/>
        <v>367.4</v>
      </c>
      <c r="Z57" s="463">
        <f t="shared" si="2"/>
        <v>330.5</v>
      </c>
      <c r="AA57" s="8"/>
      <c r="AB57" s="3"/>
    </row>
    <row r="58" spans="1:28" ht="21" customHeight="1" x14ac:dyDescent="0.2">
      <c r="A58" s="21"/>
      <c r="B58" s="173"/>
      <c r="C58" s="174"/>
      <c r="D58" s="202"/>
      <c r="E58" s="181"/>
      <c r="F58" s="619"/>
      <c r="G58" s="182"/>
      <c r="H58" s="620"/>
      <c r="I58" s="620"/>
      <c r="J58" s="85"/>
      <c r="K58" s="85"/>
      <c r="L58" s="85"/>
      <c r="M58" s="617" t="s">
        <v>424</v>
      </c>
      <c r="N58" s="623">
        <v>616</v>
      </c>
      <c r="O58" s="13">
        <v>1</v>
      </c>
      <c r="P58" s="13">
        <v>13</v>
      </c>
      <c r="Q58" s="458"/>
      <c r="R58" s="628">
        <v>86</v>
      </c>
      <c r="S58" s="631">
        <v>0</v>
      </c>
      <c r="T58" s="631" t="s">
        <v>425</v>
      </c>
      <c r="U58" s="632" t="s">
        <v>426</v>
      </c>
      <c r="V58" s="474">
        <v>850</v>
      </c>
      <c r="W58" s="446"/>
      <c r="X58" s="447">
        <v>717.9</v>
      </c>
      <c r="Y58" s="447">
        <v>367.4</v>
      </c>
      <c r="Z58" s="447">
        <v>330.5</v>
      </c>
      <c r="AA58" s="8"/>
      <c r="AB58" s="3"/>
    </row>
    <row r="59" spans="1:28" ht="15" customHeight="1" x14ac:dyDescent="0.2">
      <c r="A59" s="21"/>
      <c r="B59" s="173"/>
      <c r="C59" s="174"/>
      <c r="D59" s="891" t="s">
        <v>149</v>
      </c>
      <c r="E59" s="875"/>
      <c r="F59" s="875"/>
      <c r="G59" s="875"/>
      <c r="H59" s="875"/>
      <c r="I59" s="875"/>
      <c r="J59" s="876"/>
      <c r="K59" s="876"/>
      <c r="L59" s="876"/>
      <c r="M59" s="876"/>
      <c r="N59" s="877"/>
      <c r="O59" s="33">
        <v>2</v>
      </c>
      <c r="P59" s="32" t="s">
        <v>1</v>
      </c>
      <c r="Q59" s="481" t="s">
        <v>1</v>
      </c>
      <c r="R59" s="117" t="s">
        <v>1</v>
      </c>
      <c r="S59" s="118" t="s">
        <v>1</v>
      </c>
      <c r="T59" s="117" t="s">
        <v>1</v>
      </c>
      <c r="U59" s="119" t="s">
        <v>1</v>
      </c>
      <c r="V59" s="31" t="s">
        <v>1</v>
      </c>
      <c r="W59" s="480"/>
      <c r="X59" s="722">
        <f t="shared" ref="X59:Z62" si="3">X60</f>
        <v>261.7</v>
      </c>
      <c r="Y59" s="722">
        <f t="shared" si="3"/>
        <v>270.5</v>
      </c>
      <c r="Z59" s="723">
        <f t="shared" si="3"/>
        <v>280.10000000000002</v>
      </c>
      <c r="AA59" s="8"/>
      <c r="AB59" s="3"/>
    </row>
    <row r="60" spans="1:28" ht="15" customHeight="1" x14ac:dyDescent="0.2">
      <c r="A60" s="21"/>
      <c r="B60" s="173"/>
      <c r="C60" s="174"/>
      <c r="D60" s="201"/>
      <c r="E60" s="869" t="s">
        <v>148</v>
      </c>
      <c r="F60" s="870"/>
      <c r="G60" s="870"/>
      <c r="H60" s="870"/>
      <c r="I60" s="870"/>
      <c r="J60" s="870"/>
      <c r="K60" s="870"/>
      <c r="L60" s="870"/>
      <c r="M60" s="870"/>
      <c r="N60" s="871"/>
      <c r="O60" s="95">
        <v>2</v>
      </c>
      <c r="P60" s="96">
        <v>3</v>
      </c>
      <c r="Q60" s="188" t="s">
        <v>1</v>
      </c>
      <c r="R60" s="97" t="s">
        <v>1</v>
      </c>
      <c r="S60" s="98" t="s">
        <v>1</v>
      </c>
      <c r="T60" s="97" t="s">
        <v>1</v>
      </c>
      <c r="U60" s="99" t="s">
        <v>1</v>
      </c>
      <c r="V60" s="100" t="s">
        <v>1</v>
      </c>
      <c r="W60" s="189"/>
      <c r="X60" s="724">
        <f t="shared" si="3"/>
        <v>261.7</v>
      </c>
      <c r="Y60" s="724">
        <f t="shared" si="3"/>
        <v>270.5</v>
      </c>
      <c r="Z60" s="725">
        <f t="shared" si="3"/>
        <v>280.10000000000002</v>
      </c>
      <c r="AA60" s="8"/>
      <c r="AB60" s="3"/>
    </row>
    <row r="61" spans="1:28" ht="43.5" customHeight="1" x14ac:dyDescent="0.2">
      <c r="A61" s="21"/>
      <c r="B61" s="173"/>
      <c r="C61" s="174"/>
      <c r="D61" s="201"/>
      <c r="E61" s="177"/>
      <c r="F61" s="866" t="s">
        <v>531</v>
      </c>
      <c r="G61" s="866"/>
      <c r="H61" s="867"/>
      <c r="I61" s="867"/>
      <c r="J61" s="867"/>
      <c r="K61" s="867"/>
      <c r="L61" s="867"/>
      <c r="M61" s="867"/>
      <c r="N61" s="868"/>
      <c r="O61" s="27">
        <v>2</v>
      </c>
      <c r="P61" s="26">
        <v>3</v>
      </c>
      <c r="Q61" s="175" t="s">
        <v>147</v>
      </c>
      <c r="R61" s="24" t="s">
        <v>140</v>
      </c>
      <c r="S61" s="25" t="s">
        <v>6</v>
      </c>
      <c r="T61" s="24" t="s">
        <v>5</v>
      </c>
      <c r="U61" s="23" t="s">
        <v>4</v>
      </c>
      <c r="V61" s="22" t="s">
        <v>1</v>
      </c>
      <c r="W61" s="176"/>
      <c r="X61" s="726">
        <f t="shared" si="3"/>
        <v>261.7</v>
      </c>
      <c r="Y61" s="726">
        <f t="shared" si="3"/>
        <v>270.5</v>
      </c>
      <c r="Z61" s="727">
        <f t="shared" si="3"/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79"/>
      <c r="G62" s="180"/>
      <c r="H62" s="866" t="s">
        <v>146</v>
      </c>
      <c r="I62" s="867"/>
      <c r="J62" s="867"/>
      <c r="K62" s="867"/>
      <c r="L62" s="867"/>
      <c r="M62" s="867"/>
      <c r="N62" s="868"/>
      <c r="O62" s="27">
        <v>2</v>
      </c>
      <c r="P62" s="26">
        <v>3</v>
      </c>
      <c r="Q62" s="175" t="s">
        <v>145</v>
      </c>
      <c r="R62" s="24" t="s">
        <v>140</v>
      </c>
      <c r="S62" s="25" t="s">
        <v>6</v>
      </c>
      <c r="T62" s="24" t="s">
        <v>139</v>
      </c>
      <c r="U62" s="23" t="s">
        <v>4</v>
      </c>
      <c r="V62" s="22" t="s">
        <v>1</v>
      </c>
      <c r="W62" s="176"/>
      <c r="X62" s="726">
        <f t="shared" si="3"/>
        <v>261.7</v>
      </c>
      <c r="Y62" s="726">
        <f t="shared" si="3"/>
        <v>270.5</v>
      </c>
      <c r="Z62" s="727">
        <f t="shared" si="3"/>
        <v>280.10000000000002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23"/>
      <c r="G63" s="183"/>
      <c r="H63" s="16"/>
      <c r="I63" s="866" t="s">
        <v>144</v>
      </c>
      <c r="J63" s="867"/>
      <c r="K63" s="867"/>
      <c r="L63" s="867"/>
      <c r="M63" s="867"/>
      <c r="N63" s="868"/>
      <c r="O63" s="27">
        <v>2</v>
      </c>
      <c r="P63" s="26">
        <v>3</v>
      </c>
      <c r="Q63" s="175" t="s">
        <v>141</v>
      </c>
      <c r="R63" s="24" t="s">
        <v>140</v>
      </c>
      <c r="S63" s="25" t="s">
        <v>6</v>
      </c>
      <c r="T63" s="24" t="s">
        <v>139</v>
      </c>
      <c r="U63" s="23" t="s">
        <v>138</v>
      </c>
      <c r="V63" s="22" t="s">
        <v>1</v>
      </c>
      <c r="W63" s="176"/>
      <c r="X63" s="726">
        <f>X65+X64</f>
        <v>261.7</v>
      </c>
      <c r="Y63" s="726">
        <f>Y65+Y64</f>
        <v>270.5</v>
      </c>
      <c r="Z63" s="727">
        <f>Z65+Z64</f>
        <v>280.10000000000002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23"/>
      <c r="G64" s="183"/>
      <c r="H64" s="17"/>
      <c r="I64" s="16"/>
      <c r="J64" s="878" t="s">
        <v>143</v>
      </c>
      <c r="K64" s="878"/>
      <c r="L64" s="878"/>
      <c r="M64" s="878"/>
      <c r="N64" s="879"/>
      <c r="O64" s="27">
        <v>2</v>
      </c>
      <c r="P64" s="26">
        <v>3</v>
      </c>
      <c r="Q64" s="175" t="s">
        <v>141</v>
      </c>
      <c r="R64" s="24" t="s">
        <v>140</v>
      </c>
      <c r="S64" s="25" t="s">
        <v>6</v>
      </c>
      <c r="T64" s="24" t="s">
        <v>139</v>
      </c>
      <c r="U64" s="23" t="s">
        <v>138</v>
      </c>
      <c r="V64" s="22" t="s">
        <v>142</v>
      </c>
      <c r="W64" s="176"/>
      <c r="X64" s="720" t="s">
        <v>550</v>
      </c>
      <c r="Y64" s="720" t="s">
        <v>535</v>
      </c>
      <c r="Z64" s="721" t="s">
        <v>536</v>
      </c>
      <c r="AA64" s="8"/>
      <c r="AB64" s="3"/>
    </row>
    <row r="65" spans="1:28" ht="29.25" customHeight="1" x14ac:dyDescent="0.2">
      <c r="A65" s="21"/>
      <c r="B65" s="173"/>
      <c r="C65" s="174"/>
      <c r="D65" s="202"/>
      <c r="E65" s="181"/>
      <c r="F65" s="124"/>
      <c r="G65" s="182"/>
      <c r="H65" s="125"/>
      <c r="I65" s="125"/>
      <c r="J65" s="864" t="s">
        <v>57</v>
      </c>
      <c r="K65" s="864"/>
      <c r="L65" s="864"/>
      <c r="M65" s="864"/>
      <c r="N65" s="865"/>
      <c r="O65" s="14">
        <v>2</v>
      </c>
      <c r="P65" s="13">
        <v>3</v>
      </c>
      <c r="Q65" s="175" t="s">
        <v>141</v>
      </c>
      <c r="R65" s="10" t="s">
        <v>140</v>
      </c>
      <c r="S65" s="11" t="s">
        <v>6</v>
      </c>
      <c r="T65" s="10" t="s">
        <v>139</v>
      </c>
      <c r="U65" s="9" t="s">
        <v>138</v>
      </c>
      <c r="V65" s="158" t="s">
        <v>52</v>
      </c>
      <c r="W65" s="176"/>
      <c r="X65" s="285"/>
      <c r="Y65" s="285"/>
      <c r="Z65" s="286"/>
      <c r="AA65" s="8"/>
      <c r="AB65" s="3"/>
    </row>
    <row r="66" spans="1:28" ht="29.25" customHeight="1" x14ac:dyDescent="0.2">
      <c r="A66" s="21"/>
      <c r="B66" s="173"/>
      <c r="C66" s="174"/>
      <c r="D66" s="891" t="s">
        <v>137</v>
      </c>
      <c r="E66" s="875"/>
      <c r="F66" s="875"/>
      <c r="G66" s="875"/>
      <c r="H66" s="875"/>
      <c r="I66" s="875"/>
      <c r="J66" s="876"/>
      <c r="K66" s="876"/>
      <c r="L66" s="876"/>
      <c r="M66" s="876"/>
      <c r="N66" s="877"/>
      <c r="O66" s="33">
        <v>3</v>
      </c>
      <c r="P66" s="32" t="s">
        <v>1</v>
      </c>
      <c r="Q66" s="175" t="s">
        <v>1</v>
      </c>
      <c r="R66" s="117" t="s">
        <v>1</v>
      </c>
      <c r="S66" s="118" t="s">
        <v>1</v>
      </c>
      <c r="T66" s="117" t="s">
        <v>1</v>
      </c>
      <c r="U66" s="119" t="s">
        <v>1</v>
      </c>
      <c r="V66" s="31" t="s">
        <v>1</v>
      </c>
      <c r="W66" s="176"/>
      <c r="X66" s="339">
        <f>X67+X71+X77+X83</f>
        <v>318.89999999999998</v>
      </c>
      <c r="Y66" s="339">
        <f>Y67+Y71+Y77+Y83</f>
        <v>376.5</v>
      </c>
      <c r="Z66" s="340">
        <f>Z67+Z71+Z77+Z83</f>
        <v>376.5</v>
      </c>
      <c r="AA66" s="8"/>
      <c r="AB66" s="3"/>
    </row>
    <row r="67" spans="1:28" ht="15" customHeight="1" x14ac:dyDescent="0.2">
      <c r="A67" s="21"/>
      <c r="B67" s="173"/>
      <c r="C67" s="174"/>
      <c r="D67" s="201"/>
      <c r="E67" s="869" t="s">
        <v>136</v>
      </c>
      <c r="F67" s="870"/>
      <c r="G67" s="870"/>
      <c r="H67" s="870"/>
      <c r="I67" s="870"/>
      <c r="J67" s="870"/>
      <c r="K67" s="870"/>
      <c r="L67" s="870"/>
      <c r="M67" s="870"/>
      <c r="N67" s="871"/>
      <c r="O67" s="95">
        <v>3</v>
      </c>
      <c r="P67" s="96">
        <v>4</v>
      </c>
      <c r="Q67" s="188" t="s">
        <v>1</v>
      </c>
      <c r="R67" s="97" t="s">
        <v>1</v>
      </c>
      <c r="S67" s="98" t="s">
        <v>1</v>
      </c>
      <c r="T67" s="97" t="s">
        <v>1</v>
      </c>
      <c r="U67" s="99" t="s">
        <v>1</v>
      </c>
      <c r="V67" s="100" t="s">
        <v>1</v>
      </c>
      <c r="W67" s="189"/>
      <c r="X67" s="331">
        <f t="shared" ref="X67:Z69" si="4">X68</f>
        <v>23.5</v>
      </c>
      <c r="Y67" s="331">
        <f t="shared" si="4"/>
        <v>23.5</v>
      </c>
      <c r="Z67" s="332">
        <f t="shared" si="4"/>
        <v>23.5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177"/>
      <c r="F68" s="866" t="s">
        <v>135</v>
      </c>
      <c r="G68" s="866"/>
      <c r="H68" s="866"/>
      <c r="I68" s="867"/>
      <c r="J68" s="867"/>
      <c r="K68" s="867"/>
      <c r="L68" s="867"/>
      <c r="M68" s="867"/>
      <c r="N68" s="868"/>
      <c r="O68" s="27">
        <v>3</v>
      </c>
      <c r="P68" s="26">
        <v>4</v>
      </c>
      <c r="Q68" s="175" t="s">
        <v>134</v>
      </c>
      <c r="R68" s="24">
        <v>75</v>
      </c>
      <c r="S68" s="25" t="s">
        <v>6</v>
      </c>
      <c r="T68" s="24" t="s">
        <v>5</v>
      </c>
      <c r="U68" s="23" t="s">
        <v>4</v>
      </c>
      <c r="V68" s="22" t="s">
        <v>1</v>
      </c>
      <c r="W68" s="176"/>
      <c r="X68" s="333">
        <f t="shared" si="4"/>
        <v>23.5</v>
      </c>
      <c r="Y68" s="333">
        <f t="shared" si="4"/>
        <v>23.5</v>
      </c>
      <c r="Z68" s="334">
        <f t="shared" si="4"/>
        <v>23.5</v>
      </c>
      <c r="AA68" s="8"/>
      <c r="AB68" s="3"/>
    </row>
    <row r="69" spans="1:28" ht="86.25" customHeight="1" x14ac:dyDescent="0.2">
      <c r="A69" s="21"/>
      <c r="B69" s="173"/>
      <c r="C69" s="174"/>
      <c r="D69" s="201"/>
      <c r="E69" s="178"/>
      <c r="F69" s="179"/>
      <c r="G69" s="180"/>
      <c r="H69" s="16"/>
      <c r="I69" s="866" t="s">
        <v>133</v>
      </c>
      <c r="J69" s="867"/>
      <c r="K69" s="867"/>
      <c r="L69" s="867"/>
      <c r="M69" s="867"/>
      <c r="N69" s="868"/>
      <c r="O69" s="27">
        <v>3</v>
      </c>
      <c r="P69" s="26">
        <v>4</v>
      </c>
      <c r="Q69" s="175" t="s">
        <v>132</v>
      </c>
      <c r="R69" s="24">
        <v>75</v>
      </c>
      <c r="S69" s="25" t="s">
        <v>6</v>
      </c>
      <c r="T69" s="24" t="s">
        <v>5</v>
      </c>
      <c r="U69" s="23">
        <v>59302</v>
      </c>
      <c r="V69" s="22" t="s">
        <v>1</v>
      </c>
      <c r="W69" s="176"/>
      <c r="X69" s="333">
        <f t="shared" si="4"/>
        <v>23.5</v>
      </c>
      <c r="Y69" s="333">
        <f t="shared" si="4"/>
        <v>23.5</v>
      </c>
      <c r="Z69" s="334">
        <f t="shared" si="4"/>
        <v>23.5</v>
      </c>
      <c r="AA69" s="8"/>
      <c r="AB69" s="3"/>
    </row>
    <row r="70" spans="1:28" ht="29.25" customHeight="1" x14ac:dyDescent="0.2">
      <c r="A70" s="21"/>
      <c r="B70" s="173"/>
      <c r="C70" s="174"/>
      <c r="D70" s="201"/>
      <c r="E70" s="181"/>
      <c r="F70" s="124"/>
      <c r="G70" s="182"/>
      <c r="H70" s="125"/>
      <c r="I70" s="126"/>
      <c r="J70" s="864" t="s">
        <v>57</v>
      </c>
      <c r="K70" s="864"/>
      <c r="L70" s="864"/>
      <c r="M70" s="864"/>
      <c r="N70" s="865"/>
      <c r="O70" s="14">
        <v>3</v>
      </c>
      <c r="P70" s="13">
        <v>4</v>
      </c>
      <c r="Q70" s="175" t="s">
        <v>132</v>
      </c>
      <c r="R70" s="10">
        <v>75</v>
      </c>
      <c r="S70" s="11" t="s">
        <v>6</v>
      </c>
      <c r="T70" s="10" t="s">
        <v>5</v>
      </c>
      <c r="U70" s="9">
        <v>59302</v>
      </c>
      <c r="V70" s="158" t="s">
        <v>52</v>
      </c>
      <c r="W70" s="176"/>
      <c r="X70" s="285">
        <v>23.5</v>
      </c>
      <c r="Y70" s="285">
        <v>23.5</v>
      </c>
      <c r="Z70" s="286">
        <v>23.5</v>
      </c>
      <c r="AA70" s="8"/>
      <c r="AB70" s="3"/>
    </row>
    <row r="71" spans="1:28" ht="23.25" customHeight="1" x14ac:dyDescent="0.2">
      <c r="A71" s="21"/>
      <c r="B71" s="173"/>
      <c r="C71" s="174"/>
      <c r="D71" s="201"/>
      <c r="E71" s="869" t="s">
        <v>461</v>
      </c>
      <c r="F71" s="870"/>
      <c r="G71" s="870"/>
      <c r="H71" s="870"/>
      <c r="I71" s="870"/>
      <c r="J71" s="872"/>
      <c r="K71" s="872"/>
      <c r="L71" s="872"/>
      <c r="M71" s="872"/>
      <c r="N71" s="873"/>
      <c r="O71" s="90">
        <v>3</v>
      </c>
      <c r="P71" s="91">
        <v>9</v>
      </c>
      <c r="Q71" s="188" t="s">
        <v>1</v>
      </c>
      <c r="R71" s="111" t="s">
        <v>1</v>
      </c>
      <c r="S71" s="112" t="s">
        <v>1</v>
      </c>
      <c r="T71" s="111" t="s">
        <v>1</v>
      </c>
      <c r="U71" s="113" t="s">
        <v>1</v>
      </c>
      <c r="V71" s="93" t="s">
        <v>1</v>
      </c>
      <c r="W71" s="189"/>
      <c r="X71" s="335">
        <f t="shared" ref="X71:Z75" si="5">X72</f>
        <v>0</v>
      </c>
      <c r="Y71" s="335">
        <f t="shared" si="5"/>
        <v>0</v>
      </c>
      <c r="Z71" s="336">
        <f t="shared" si="5"/>
        <v>0</v>
      </c>
      <c r="AA71" s="8"/>
      <c r="AB71" s="3"/>
    </row>
    <row r="72" spans="1:28" ht="57.75" customHeight="1" x14ac:dyDescent="0.2">
      <c r="A72" s="21"/>
      <c r="B72" s="173"/>
      <c r="C72" s="174"/>
      <c r="D72" s="201"/>
      <c r="E72" s="177"/>
      <c r="F72" s="866" t="s">
        <v>20</v>
      </c>
      <c r="G72" s="867"/>
      <c r="H72" s="867"/>
      <c r="I72" s="867"/>
      <c r="J72" s="867"/>
      <c r="K72" s="867"/>
      <c r="L72" s="867"/>
      <c r="M72" s="867"/>
      <c r="N72" s="868"/>
      <c r="O72" s="27">
        <v>3</v>
      </c>
      <c r="P72" s="26">
        <v>9</v>
      </c>
      <c r="Q72" s="175" t="s">
        <v>19</v>
      </c>
      <c r="R72" s="24" t="s">
        <v>11</v>
      </c>
      <c r="S72" s="25" t="s">
        <v>6</v>
      </c>
      <c r="T72" s="24" t="s">
        <v>5</v>
      </c>
      <c r="U72" s="23" t="s">
        <v>4</v>
      </c>
      <c r="V72" s="22" t="s">
        <v>1</v>
      </c>
      <c r="W72" s="176"/>
      <c r="X72" s="333">
        <f t="shared" si="5"/>
        <v>0</v>
      </c>
      <c r="Y72" s="333">
        <f t="shared" si="5"/>
        <v>0</v>
      </c>
      <c r="Z72" s="334">
        <f t="shared" si="5"/>
        <v>0</v>
      </c>
      <c r="AA72" s="8"/>
      <c r="AB72" s="3"/>
    </row>
    <row r="73" spans="1:28" ht="43.5" customHeight="1" x14ac:dyDescent="0.2">
      <c r="A73" s="21"/>
      <c r="B73" s="173"/>
      <c r="C73" s="174"/>
      <c r="D73" s="201"/>
      <c r="E73" s="178"/>
      <c r="F73" s="16"/>
      <c r="G73" s="866" t="s">
        <v>128</v>
      </c>
      <c r="H73" s="867"/>
      <c r="I73" s="867"/>
      <c r="J73" s="867"/>
      <c r="K73" s="867"/>
      <c r="L73" s="867"/>
      <c r="M73" s="867"/>
      <c r="N73" s="868"/>
      <c r="O73" s="27">
        <v>3</v>
      </c>
      <c r="P73" s="26">
        <v>9</v>
      </c>
      <c r="Q73" s="175" t="s">
        <v>127</v>
      </c>
      <c r="R73" s="24" t="s">
        <v>11</v>
      </c>
      <c r="S73" s="25" t="s">
        <v>122</v>
      </c>
      <c r="T73" s="24" t="s">
        <v>5</v>
      </c>
      <c r="U73" s="23" t="s">
        <v>4</v>
      </c>
      <c r="V73" s="22" t="s">
        <v>1</v>
      </c>
      <c r="W73" s="176"/>
      <c r="X73" s="333">
        <f t="shared" si="5"/>
        <v>0</v>
      </c>
      <c r="Y73" s="333">
        <f t="shared" si="5"/>
        <v>0</v>
      </c>
      <c r="Z73" s="334">
        <f t="shared" si="5"/>
        <v>0</v>
      </c>
      <c r="AA73" s="8"/>
      <c r="AB73" s="3"/>
    </row>
    <row r="74" spans="1:28" ht="29.25" customHeight="1" x14ac:dyDescent="0.2">
      <c r="A74" s="21"/>
      <c r="B74" s="173"/>
      <c r="C74" s="174"/>
      <c r="D74" s="201"/>
      <c r="E74" s="178"/>
      <c r="F74" s="123"/>
      <c r="G74" s="180"/>
      <c r="H74" s="866" t="s">
        <v>126</v>
      </c>
      <c r="I74" s="867"/>
      <c r="J74" s="867"/>
      <c r="K74" s="867"/>
      <c r="L74" s="867"/>
      <c r="M74" s="867"/>
      <c r="N74" s="868"/>
      <c r="O74" s="27">
        <v>3</v>
      </c>
      <c r="P74" s="26">
        <v>9</v>
      </c>
      <c r="Q74" s="175" t="s">
        <v>125</v>
      </c>
      <c r="R74" s="24" t="s">
        <v>11</v>
      </c>
      <c r="S74" s="25" t="s">
        <v>122</v>
      </c>
      <c r="T74" s="24" t="s">
        <v>9</v>
      </c>
      <c r="U74" s="23" t="s">
        <v>4</v>
      </c>
      <c r="V74" s="22" t="s">
        <v>1</v>
      </c>
      <c r="W74" s="176"/>
      <c r="X74" s="333">
        <f t="shared" si="5"/>
        <v>0</v>
      </c>
      <c r="Y74" s="333">
        <f t="shared" si="5"/>
        <v>0</v>
      </c>
      <c r="Z74" s="334">
        <f t="shared" si="5"/>
        <v>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3"/>
      <c r="H75" s="16"/>
      <c r="I75" s="866" t="s">
        <v>124</v>
      </c>
      <c r="J75" s="867"/>
      <c r="K75" s="867"/>
      <c r="L75" s="867"/>
      <c r="M75" s="867"/>
      <c r="N75" s="868"/>
      <c r="O75" s="27">
        <v>3</v>
      </c>
      <c r="P75" s="26">
        <v>9</v>
      </c>
      <c r="Q75" s="175" t="s">
        <v>123</v>
      </c>
      <c r="R75" s="24" t="s">
        <v>11</v>
      </c>
      <c r="S75" s="25" t="s">
        <v>122</v>
      </c>
      <c r="T75" s="24" t="s">
        <v>9</v>
      </c>
      <c r="U75" s="23" t="s">
        <v>121</v>
      </c>
      <c r="V75" s="22" t="s">
        <v>1</v>
      </c>
      <c r="W75" s="176"/>
      <c r="X75" s="333">
        <f t="shared" si="5"/>
        <v>0</v>
      </c>
      <c r="Y75" s="333">
        <f t="shared" si="5"/>
        <v>0</v>
      </c>
      <c r="Z75" s="334">
        <f t="shared" si="5"/>
        <v>0</v>
      </c>
      <c r="AA75" s="8"/>
      <c r="AB75" s="3"/>
    </row>
    <row r="76" spans="1:28" ht="30.75" customHeight="1" x14ac:dyDescent="0.2">
      <c r="A76" s="21"/>
      <c r="B76" s="173"/>
      <c r="C76" s="174"/>
      <c r="D76" s="201"/>
      <c r="E76" s="181"/>
      <c r="F76" s="124"/>
      <c r="G76" s="182"/>
      <c r="H76" s="125"/>
      <c r="I76" s="126"/>
      <c r="J76" s="864" t="s">
        <v>57</v>
      </c>
      <c r="K76" s="864"/>
      <c r="L76" s="864"/>
      <c r="M76" s="864"/>
      <c r="N76" s="865"/>
      <c r="O76" s="14">
        <v>3</v>
      </c>
      <c r="P76" s="13">
        <v>9</v>
      </c>
      <c r="Q76" s="175" t="s">
        <v>123</v>
      </c>
      <c r="R76" s="10" t="s">
        <v>11</v>
      </c>
      <c r="S76" s="11" t="s">
        <v>122</v>
      </c>
      <c r="T76" s="10" t="s">
        <v>9</v>
      </c>
      <c r="U76" s="9" t="s">
        <v>121</v>
      </c>
      <c r="V76" s="158" t="s">
        <v>52</v>
      </c>
      <c r="W76" s="176"/>
      <c r="X76" s="285"/>
      <c r="Y76" s="285"/>
      <c r="Z76" s="286"/>
      <c r="AA76" s="8"/>
      <c r="AB76" s="3"/>
    </row>
    <row r="77" spans="1:28" ht="31.5" customHeight="1" x14ac:dyDescent="0.2">
      <c r="A77" s="21"/>
      <c r="B77" s="173"/>
      <c r="C77" s="174"/>
      <c r="D77" s="201"/>
      <c r="E77" s="869" t="s">
        <v>462</v>
      </c>
      <c r="F77" s="870"/>
      <c r="G77" s="870"/>
      <c r="H77" s="870"/>
      <c r="I77" s="870"/>
      <c r="J77" s="872"/>
      <c r="K77" s="872"/>
      <c r="L77" s="872"/>
      <c r="M77" s="872"/>
      <c r="N77" s="873"/>
      <c r="O77" s="90">
        <v>3</v>
      </c>
      <c r="P77" s="91">
        <v>10</v>
      </c>
      <c r="Q77" s="188" t="s">
        <v>1</v>
      </c>
      <c r="R77" s="111" t="s">
        <v>1</v>
      </c>
      <c r="S77" s="112" t="s">
        <v>1</v>
      </c>
      <c r="T77" s="111" t="s">
        <v>1</v>
      </c>
      <c r="U77" s="113" t="s">
        <v>1</v>
      </c>
      <c r="V77" s="93" t="s">
        <v>1</v>
      </c>
      <c r="W77" s="189"/>
      <c r="X77" s="335">
        <f t="shared" ref="X77:Z81" si="6">X78</f>
        <v>295.39999999999998</v>
      </c>
      <c r="Y77" s="335">
        <f t="shared" si="6"/>
        <v>353</v>
      </c>
      <c r="Z77" s="336">
        <f t="shared" si="6"/>
        <v>353</v>
      </c>
      <c r="AA77" s="8"/>
      <c r="AB77" s="3"/>
    </row>
    <row r="78" spans="1:28" ht="62.25" customHeight="1" x14ac:dyDescent="0.2">
      <c r="A78" s="21"/>
      <c r="B78" s="173"/>
      <c r="C78" s="174"/>
      <c r="D78" s="201"/>
      <c r="E78" s="177"/>
      <c r="F78" s="866" t="s">
        <v>459</v>
      </c>
      <c r="G78" s="867"/>
      <c r="H78" s="867"/>
      <c r="I78" s="867"/>
      <c r="J78" s="867"/>
      <c r="K78" s="867"/>
      <c r="L78" s="867"/>
      <c r="M78" s="867"/>
      <c r="N78" s="868"/>
      <c r="O78" s="27">
        <v>3</v>
      </c>
      <c r="P78" s="26">
        <v>10</v>
      </c>
      <c r="Q78" s="175" t="s">
        <v>19</v>
      </c>
      <c r="R78" s="24" t="s">
        <v>11</v>
      </c>
      <c r="S78" s="25" t="s">
        <v>6</v>
      </c>
      <c r="T78" s="24" t="s">
        <v>5</v>
      </c>
      <c r="U78" s="23" t="s">
        <v>4</v>
      </c>
      <c r="V78" s="22" t="s">
        <v>1</v>
      </c>
      <c r="W78" s="176"/>
      <c r="X78" s="333">
        <f t="shared" si="6"/>
        <v>295.39999999999998</v>
      </c>
      <c r="Y78" s="333">
        <f t="shared" si="6"/>
        <v>353</v>
      </c>
      <c r="Z78" s="334">
        <f t="shared" si="6"/>
        <v>353</v>
      </c>
      <c r="AA78" s="8"/>
      <c r="AB78" s="3"/>
    </row>
    <row r="79" spans="1:28" ht="15" customHeight="1" x14ac:dyDescent="0.2">
      <c r="A79" s="21"/>
      <c r="B79" s="173"/>
      <c r="C79" s="174"/>
      <c r="D79" s="201"/>
      <c r="E79" s="178"/>
      <c r="F79" s="16"/>
      <c r="G79" s="866" t="s">
        <v>119</v>
      </c>
      <c r="H79" s="867"/>
      <c r="I79" s="867"/>
      <c r="J79" s="867"/>
      <c r="K79" s="867"/>
      <c r="L79" s="867"/>
      <c r="M79" s="867"/>
      <c r="N79" s="868"/>
      <c r="O79" s="27">
        <v>3</v>
      </c>
      <c r="P79" s="26">
        <v>10</v>
      </c>
      <c r="Q79" s="175" t="s">
        <v>118</v>
      </c>
      <c r="R79" s="24" t="s">
        <v>11</v>
      </c>
      <c r="S79" s="25">
        <v>0</v>
      </c>
      <c r="T79" s="24" t="s">
        <v>5</v>
      </c>
      <c r="U79" s="23" t="s">
        <v>4</v>
      </c>
      <c r="V79" s="22" t="s">
        <v>1</v>
      </c>
      <c r="W79" s="176"/>
      <c r="X79" s="333">
        <f t="shared" si="6"/>
        <v>295.39999999999998</v>
      </c>
      <c r="Y79" s="333">
        <f t="shared" si="6"/>
        <v>353</v>
      </c>
      <c r="Z79" s="334">
        <f t="shared" si="6"/>
        <v>353</v>
      </c>
      <c r="AA79" s="8"/>
      <c r="AB79" s="3"/>
    </row>
    <row r="80" spans="1:28" ht="29.25" customHeight="1" x14ac:dyDescent="0.2">
      <c r="A80" s="21"/>
      <c r="B80" s="173"/>
      <c r="C80" s="174"/>
      <c r="D80" s="201"/>
      <c r="E80" s="178"/>
      <c r="F80" s="123"/>
      <c r="G80" s="180"/>
      <c r="H80" s="866" t="s">
        <v>117</v>
      </c>
      <c r="I80" s="867"/>
      <c r="J80" s="867"/>
      <c r="K80" s="867"/>
      <c r="L80" s="867"/>
      <c r="M80" s="867"/>
      <c r="N80" s="868"/>
      <c r="O80" s="27">
        <v>3</v>
      </c>
      <c r="P80" s="26">
        <v>10</v>
      </c>
      <c r="Q80" s="175" t="s">
        <v>116</v>
      </c>
      <c r="R80" s="24" t="s">
        <v>11</v>
      </c>
      <c r="S80" s="25">
        <v>0</v>
      </c>
      <c r="T80" s="24" t="s">
        <v>9</v>
      </c>
      <c r="U80" s="23" t="s">
        <v>4</v>
      </c>
      <c r="V80" s="22" t="s">
        <v>1</v>
      </c>
      <c r="W80" s="176"/>
      <c r="X80" s="333">
        <f t="shared" si="6"/>
        <v>295.39999999999998</v>
      </c>
      <c r="Y80" s="333">
        <f t="shared" si="6"/>
        <v>353</v>
      </c>
      <c r="Z80" s="334">
        <f t="shared" si="6"/>
        <v>353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3"/>
      <c r="H81" s="16"/>
      <c r="I81" s="866" t="s">
        <v>115</v>
      </c>
      <c r="J81" s="867"/>
      <c r="K81" s="867"/>
      <c r="L81" s="867"/>
      <c r="M81" s="867"/>
      <c r="N81" s="868"/>
      <c r="O81" s="27">
        <v>3</v>
      </c>
      <c r="P81" s="26">
        <v>10</v>
      </c>
      <c r="Q81" s="175" t="s">
        <v>114</v>
      </c>
      <c r="R81" s="24" t="s">
        <v>11</v>
      </c>
      <c r="S81" s="25">
        <v>9</v>
      </c>
      <c r="T81" s="24" t="s">
        <v>9</v>
      </c>
      <c r="U81" s="23">
        <v>90053</v>
      </c>
      <c r="V81" s="22" t="s">
        <v>1</v>
      </c>
      <c r="W81" s="176"/>
      <c r="X81" s="333">
        <f t="shared" si="6"/>
        <v>295.39999999999998</v>
      </c>
      <c r="Y81" s="333">
        <f t="shared" si="6"/>
        <v>353</v>
      </c>
      <c r="Z81" s="334">
        <f t="shared" si="6"/>
        <v>353</v>
      </c>
      <c r="AA81" s="8"/>
      <c r="AB81" s="3"/>
    </row>
    <row r="82" spans="1:28" ht="29.25" customHeight="1" x14ac:dyDescent="0.2">
      <c r="A82" s="21"/>
      <c r="B82" s="173"/>
      <c r="C82" s="174"/>
      <c r="D82" s="202"/>
      <c r="E82" s="181"/>
      <c r="F82" s="124"/>
      <c r="G82" s="182"/>
      <c r="H82" s="125"/>
      <c r="I82" s="126"/>
      <c r="J82" s="864" t="s">
        <v>57</v>
      </c>
      <c r="K82" s="864"/>
      <c r="L82" s="864"/>
      <c r="M82" s="864"/>
      <c r="N82" s="865"/>
      <c r="O82" s="14">
        <v>3</v>
      </c>
      <c r="P82" s="13">
        <v>10</v>
      </c>
      <c r="Q82" s="175" t="s">
        <v>114</v>
      </c>
      <c r="R82" s="10" t="s">
        <v>11</v>
      </c>
      <c r="S82" s="11">
        <v>9</v>
      </c>
      <c r="T82" s="10" t="s">
        <v>9</v>
      </c>
      <c r="U82" s="9">
        <v>90053</v>
      </c>
      <c r="V82" s="158" t="s">
        <v>52</v>
      </c>
      <c r="W82" s="176"/>
      <c r="X82" s="285">
        <v>295.39999999999998</v>
      </c>
      <c r="Y82" s="285">
        <v>353</v>
      </c>
      <c r="Z82" s="286">
        <v>353</v>
      </c>
      <c r="AA82" s="8"/>
      <c r="AB82" s="3"/>
    </row>
    <row r="83" spans="1:28" ht="29.25" customHeight="1" x14ac:dyDescent="0.2">
      <c r="A83" s="21"/>
      <c r="B83" s="173"/>
      <c r="C83" s="174"/>
      <c r="D83" s="202"/>
      <c r="E83" s="181"/>
      <c r="F83" s="428"/>
      <c r="G83" s="182"/>
      <c r="H83" s="429"/>
      <c r="I83" s="430"/>
      <c r="J83" s="85"/>
      <c r="K83" s="85"/>
      <c r="L83" s="85"/>
      <c r="M83" s="464" t="s">
        <v>379</v>
      </c>
      <c r="N83" s="485"/>
      <c r="O83" s="486">
        <v>3</v>
      </c>
      <c r="P83" s="466">
        <v>14</v>
      </c>
      <c r="Q83" s="487"/>
      <c r="R83" s="468"/>
      <c r="S83" s="469"/>
      <c r="T83" s="468"/>
      <c r="U83" s="488"/>
      <c r="V83" s="465"/>
      <c r="W83" s="489"/>
      <c r="X83" s="490">
        <f t="shared" ref="X83:Z85" si="7">X84</f>
        <v>0</v>
      </c>
      <c r="Y83" s="490">
        <f t="shared" si="7"/>
        <v>0</v>
      </c>
      <c r="Z83" s="491">
        <f t="shared" si="7"/>
        <v>0</v>
      </c>
      <c r="AA83" s="8"/>
      <c r="AB83" s="3"/>
    </row>
    <row r="84" spans="1:28" ht="19.5" customHeight="1" x14ac:dyDescent="0.2">
      <c r="A84" s="21"/>
      <c r="B84" s="173"/>
      <c r="C84" s="174"/>
      <c r="D84" s="202"/>
      <c r="E84" s="181"/>
      <c r="F84" s="428"/>
      <c r="G84" s="182"/>
      <c r="H84" s="429"/>
      <c r="I84" s="430"/>
      <c r="J84" s="85"/>
      <c r="K84" s="85"/>
      <c r="L84" s="85"/>
      <c r="M84" s="431" t="s">
        <v>380</v>
      </c>
      <c r="N84" s="432"/>
      <c r="O84" s="448">
        <v>3</v>
      </c>
      <c r="P84" s="13">
        <v>14</v>
      </c>
      <c r="Q84" s="175"/>
      <c r="R84" s="449">
        <v>75</v>
      </c>
      <c r="S84" s="11">
        <v>0</v>
      </c>
      <c r="T84" s="449">
        <v>0</v>
      </c>
      <c r="U84" s="9">
        <v>0</v>
      </c>
      <c r="V84" s="435"/>
      <c r="W84" s="176"/>
      <c r="X84" s="492">
        <f t="shared" si="7"/>
        <v>0</v>
      </c>
      <c r="Y84" s="492">
        <f t="shared" si="7"/>
        <v>0</v>
      </c>
      <c r="Z84" s="493">
        <f t="shared" si="7"/>
        <v>0</v>
      </c>
      <c r="AA84" s="8"/>
      <c r="AB84" s="3"/>
    </row>
    <row r="85" spans="1:28" ht="45" customHeight="1" x14ac:dyDescent="0.2">
      <c r="A85" s="21"/>
      <c r="B85" s="173"/>
      <c r="C85" s="174"/>
      <c r="D85" s="202"/>
      <c r="E85" s="181"/>
      <c r="F85" s="428"/>
      <c r="G85" s="182"/>
      <c r="H85" s="429"/>
      <c r="I85" s="430"/>
      <c r="J85" s="85"/>
      <c r="K85" s="85"/>
      <c r="L85" s="85"/>
      <c r="M85" s="431" t="s">
        <v>381</v>
      </c>
      <c r="N85" s="432"/>
      <c r="O85" s="448">
        <v>3</v>
      </c>
      <c r="P85" s="13">
        <v>14</v>
      </c>
      <c r="Q85" s="175"/>
      <c r="R85" s="449">
        <v>75</v>
      </c>
      <c r="S85" s="11">
        <v>0</v>
      </c>
      <c r="T85" s="449">
        <v>0</v>
      </c>
      <c r="U85" s="9">
        <v>90003</v>
      </c>
      <c r="V85" s="435"/>
      <c r="W85" s="176"/>
      <c r="X85" s="492">
        <f t="shared" si="7"/>
        <v>0</v>
      </c>
      <c r="Y85" s="492">
        <f t="shared" si="7"/>
        <v>0</v>
      </c>
      <c r="Z85" s="493">
        <f t="shared" si="7"/>
        <v>0</v>
      </c>
      <c r="AA85" s="8"/>
      <c r="AB85" s="3"/>
    </row>
    <row r="86" spans="1:28" ht="29.25" customHeight="1" x14ac:dyDescent="0.2">
      <c r="A86" s="21"/>
      <c r="B86" s="173"/>
      <c r="C86" s="174"/>
      <c r="D86" s="202"/>
      <c r="E86" s="181"/>
      <c r="F86" s="428"/>
      <c r="G86" s="182"/>
      <c r="H86" s="429"/>
      <c r="I86" s="430"/>
      <c r="J86" s="85"/>
      <c r="K86" s="85"/>
      <c r="L86" s="85"/>
      <c r="M86" s="431" t="s">
        <v>57</v>
      </c>
      <c r="N86" s="432"/>
      <c r="O86" s="448">
        <v>3</v>
      </c>
      <c r="P86" s="13">
        <v>14</v>
      </c>
      <c r="Q86" s="175"/>
      <c r="R86" s="449">
        <v>75</v>
      </c>
      <c r="S86" s="11">
        <v>0</v>
      </c>
      <c r="T86" s="449">
        <v>0</v>
      </c>
      <c r="U86" s="9">
        <v>90003</v>
      </c>
      <c r="V86" s="435">
        <v>240</v>
      </c>
      <c r="W86" s="176"/>
      <c r="X86" s="285"/>
      <c r="Y86" s="285"/>
      <c r="Z86" s="286"/>
      <c r="AA86" s="8"/>
      <c r="AB86" s="3"/>
    </row>
    <row r="87" spans="1:28" ht="15" customHeight="1" x14ac:dyDescent="0.2">
      <c r="A87" s="21"/>
      <c r="B87" s="173"/>
      <c r="C87" s="174"/>
      <c r="D87" s="891" t="s">
        <v>112</v>
      </c>
      <c r="E87" s="875"/>
      <c r="F87" s="875"/>
      <c r="G87" s="875"/>
      <c r="H87" s="875"/>
      <c r="I87" s="875"/>
      <c r="J87" s="876"/>
      <c r="K87" s="876"/>
      <c r="L87" s="876"/>
      <c r="M87" s="876"/>
      <c r="N87" s="877"/>
      <c r="O87" s="33">
        <v>4</v>
      </c>
      <c r="P87" s="32" t="s">
        <v>1</v>
      </c>
      <c r="Q87" s="481" t="s">
        <v>1</v>
      </c>
      <c r="R87" s="117" t="s">
        <v>1</v>
      </c>
      <c r="S87" s="118" t="s">
        <v>1</v>
      </c>
      <c r="T87" s="117" t="s">
        <v>1</v>
      </c>
      <c r="U87" s="119" t="s">
        <v>1</v>
      </c>
      <c r="V87" s="31" t="s">
        <v>1</v>
      </c>
      <c r="W87" s="480"/>
      <c r="X87" s="339">
        <f>X88+X98</f>
        <v>3969.6</v>
      </c>
      <c r="Y87" s="339">
        <f>Y88+Y98</f>
        <v>5078</v>
      </c>
      <c r="Z87" s="340">
        <f>Z88+Z98</f>
        <v>5481.1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869" t="s">
        <v>111</v>
      </c>
      <c r="F88" s="870"/>
      <c r="G88" s="870"/>
      <c r="H88" s="870"/>
      <c r="I88" s="870"/>
      <c r="J88" s="870"/>
      <c r="K88" s="870"/>
      <c r="L88" s="870"/>
      <c r="M88" s="870"/>
      <c r="N88" s="871"/>
      <c r="O88" s="95">
        <v>4</v>
      </c>
      <c r="P88" s="96">
        <v>9</v>
      </c>
      <c r="Q88" s="188" t="s">
        <v>1</v>
      </c>
      <c r="R88" s="97" t="s">
        <v>1</v>
      </c>
      <c r="S88" s="98" t="s">
        <v>1</v>
      </c>
      <c r="T88" s="97" t="s">
        <v>1</v>
      </c>
      <c r="U88" s="99" t="s">
        <v>1</v>
      </c>
      <c r="V88" s="100" t="s">
        <v>1</v>
      </c>
      <c r="W88" s="189"/>
      <c r="X88" s="331">
        <f t="shared" ref="X88:Z89" si="8">X89</f>
        <v>3543.2</v>
      </c>
      <c r="Y88" s="331">
        <f t="shared" si="8"/>
        <v>4878</v>
      </c>
      <c r="Z88" s="332">
        <f t="shared" si="8"/>
        <v>4929</v>
      </c>
      <c r="AA88" s="8"/>
      <c r="AB88" s="3"/>
    </row>
    <row r="89" spans="1:28" ht="57.75" customHeight="1" x14ac:dyDescent="0.2">
      <c r="A89" s="21"/>
      <c r="B89" s="173"/>
      <c r="C89" s="174"/>
      <c r="D89" s="201"/>
      <c r="E89" s="177"/>
      <c r="F89" s="866" t="s">
        <v>455</v>
      </c>
      <c r="G89" s="867"/>
      <c r="H89" s="867"/>
      <c r="I89" s="867"/>
      <c r="J89" s="867"/>
      <c r="K89" s="867"/>
      <c r="L89" s="867"/>
      <c r="M89" s="867"/>
      <c r="N89" s="868"/>
      <c r="O89" s="27">
        <v>4</v>
      </c>
      <c r="P89" s="26">
        <v>9</v>
      </c>
      <c r="Q89" s="175" t="s">
        <v>19</v>
      </c>
      <c r="R89" s="24" t="s">
        <v>11</v>
      </c>
      <c r="S89" s="25" t="s">
        <v>6</v>
      </c>
      <c r="T89" s="24" t="s">
        <v>5</v>
      </c>
      <c r="U89" s="23" t="s">
        <v>4</v>
      </c>
      <c r="V89" s="22" t="s">
        <v>1</v>
      </c>
      <c r="W89" s="176"/>
      <c r="X89" s="333">
        <f t="shared" si="8"/>
        <v>3543.2</v>
      </c>
      <c r="Y89" s="333">
        <f t="shared" si="8"/>
        <v>4878</v>
      </c>
      <c r="Z89" s="334">
        <f t="shared" si="8"/>
        <v>4929</v>
      </c>
      <c r="AA89" s="8"/>
      <c r="AB89" s="3"/>
    </row>
    <row r="90" spans="1:28" ht="15" customHeight="1" x14ac:dyDescent="0.2">
      <c r="A90" s="21"/>
      <c r="B90" s="173"/>
      <c r="C90" s="174"/>
      <c r="D90" s="201"/>
      <c r="E90" s="178"/>
      <c r="F90" s="16"/>
      <c r="G90" s="866" t="s">
        <v>110</v>
      </c>
      <c r="H90" s="867"/>
      <c r="I90" s="867"/>
      <c r="J90" s="867"/>
      <c r="K90" s="867"/>
      <c r="L90" s="867"/>
      <c r="M90" s="867"/>
      <c r="N90" s="868"/>
      <c r="O90" s="27">
        <v>4</v>
      </c>
      <c r="P90" s="26">
        <v>9</v>
      </c>
      <c r="Q90" s="175" t="s">
        <v>109</v>
      </c>
      <c r="R90" s="24" t="s">
        <v>11</v>
      </c>
      <c r="S90" s="25" t="s">
        <v>32</v>
      </c>
      <c r="T90" s="24" t="s">
        <v>5</v>
      </c>
      <c r="U90" s="23" t="s">
        <v>4</v>
      </c>
      <c r="V90" s="22" t="s">
        <v>1</v>
      </c>
      <c r="W90" s="176"/>
      <c r="X90" s="333">
        <f>X91+X94</f>
        <v>3543.2</v>
      </c>
      <c r="Y90" s="333">
        <f>Y91+Y94</f>
        <v>4878</v>
      </c>
      <c r="Z90" s="334">
        <f>Z91+Z94</f>
        <v>4929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0"/>
      <c r="H91" s="866" t="s">
        <v>108</v>
      </c>
      <c r="I91" s="867"/>
      <c r="J91" s="867"/>
      <c r="K91" s="867"/>
      <c r="L91" s="867"/>
      <c r="M91" s="867"/>
      <c r="N91" s="868"/>
      <c r="O91" s="27">
        <v>4</v>
      </c>
      <c r="P91" s="26">
        <v>9</v>
      </c>
      <c r="Q91" s="175" t="s">
        <v>107</v>
      </c>
      <c r="R91" s="24" t="s">
        <v>11</v>
      </c>
      <c r="S91" s="25" t="s">
        <v>32</v>
      </c>
      <c r="T91" s="24" t="s">
        <v>104</v>
      </c>
      <c r="U91" s="23" t="s">
        <v>4</v>
      </c>
      <c r="V91" s="22" t="s">
        <v>1</v>
      </c>
      <c r="W91" s="176"/>
      <c r="X91" s="333">
        <f t="shared" ref="X91:Z92" si="9">X92</f>
        <v>0</v>
      </c>
      <c r="Y91" s="333">
        <f t="shared" si="9"/>
        <v>2463</v>
      </c>
      <c r="Z91" s="334">
        <f t="shared" si="9"/>
        <v>2463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16"/>
      <c r="I92" s="866" t="s">
        <v>106</v>
      </c>
      <c r="J92" s="867"/>
      <c r="K92" s="867"/>
      <c r="L92" s="867"/>
      <c r="M92" s="867"/>
      <c r="N92" s="868"/>
      <c r="O92" s="27">
        <v>4</v>
      </c>
      <c r="P92" s="26">
        <v>9</v>
      </c>
      <c r="Q92" s="175" t="s">
        <v>105</v>
      </c>
      <c r="R92" s="24" t="s">
        <v>11</v>
      </c>
      <c r="S92" s="25" t="s">
        <v>32</v>
      </c>
      <c r="T92" s="24" t="s">
        <v>104</v>
      </c>
      <c r="U92" s="23" t="s">
        <v>103</v>
      </c>
      <c r="V92" s="22" t="s">
        <v>1</v>
      </c>
      <c r="W92" s="176"/>
      <c r="X92" s="333">
        <f t="shared" si="9"/>
        <v>0</v>
      </c>
      <c r="Y92" s="333">
        <f t="shared" si="9"/>
        <v>2463</v>
      </c>
      <c r="Z92" s="334">
        <f t="shared" si="9"/>
        <v>2463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25"/>
      <c r="I93" s="126"/>
      <c r="J93" s="864" t="s">
        <v>57</v>
      </c>
      <c r="K93" s="864"/>
      <c r="L93" s="864"/>
      <c r="M93" s="864"/>
      <c r="N93" s="865"/>
      <c r="O93" s="14">
        <v>4</v>
      </c>
      <c r="P93" s="13">
        <v>9</v>
      </c>
      <c r="Q93" s="175" t="s">
        <v>105</v>
      </c>
      <c r="R93" s="10" t="s">
        <v>11</v>
      </c>
      <c r="S93" s="11" t="s">
        <v>32</v>
      </c>
      <c r="T93" s="10" t="s">
        <v>104</v>
      </c>
      <c r="U93" s="9" t="s">
        <v>103</v>
      </c>
      <c r="V93" s="158" t="s">
        <v>52</v>
      </c>
      <c r="W93" s="176"/>
      <c r="X93" s="305"/>
      <c r="Y93" s="305">
        <v>2463</v>
      </c>
      <c r="Z93" s="306">
        <v>2463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866" t="s">
        <v>102</v>
      </c>
      <c r="I94" s="867"/>
      <c r="J94" s="880"/>
      <c r="K94" s="880"/>
      <c r="L94" s="880"/>
      <c r="M94" s="880"/>
      <c r="N94" s="881"/>
      <c r="O94" s="41">
        <v>4</v>
      </c>
      <c r="P94" s="40">
        <v>9</v>
      </c>
      <c r="Q94" s="175" t="s">
        <v>101</v>
      </c>
      <c r="R94" s="114" t="s">
        <v>11</v>
      </c>
      <c r="S94" s="115" t="s">
        <v>32</v>
      </c>
      <c r="T94" s="114" t="s">
        <v>98</v>
      </c>
      <c r="U94" s="116" t="s">
        <v>4</v>
      </c>
      <c r="V94" s="39" t="s">
        <v>1</v>
      </c>
      <c r="W94" s="176"/>
      <c r="X94" s="337">
        <f>X95</f>
        <v>3543.2</v>
      </c>
      <c r="Y94" s="337">
        <f>Y95</f>
        <v>2415</v>
      </c>
      <c r="Z94" s="338">
        <f>Z95</f>
        <v>2466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16"/>
      <c r="I95" s="866" t="s">
        <v>100</v>
      </c>
      <c r="J95" s="867"/>
      <c r="K95" s="867"/>
      <c r="L95" s="867"/>
      <c r="M95" s="867"/>
      <c r="N95" s="868"/>
      <c r="O95" s="27">
        <v>4</v>
      </c>
      <c r="P95" s="26">
        <v>9</v>
      </c>
      <c r="Q95" s="175" t="s">
        <v>99</v>
      </c>
      <c r="R95" s="24" t="s">
        <v>11</v>
      </c>
      <c r="S95" s="25" t="s">
        <v>32</v>
      </c>
      <c r="T95" s="24" t="s">
        <v>98</v>
      </c>
      <c r="U95" s="23" t="s">
        <v>97</v>
      </c>
      <c r="V95" s="22" t="s">
        <v>1</v>
      </c>
      <c r="W95" s="176"/>
      <c r="X95" s="333">
        <f>X97+X96</f>
        <v>3543.2</v>
      </c>
      <c r="Y95" s="333">
        <f>Y97+Y96</f>
        <v>2415</v>
      </c>
      <c r="Z95" s="334">
        <f>Z97+Z96</f>
        <v>2466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81"/>
      <c r="F96" s="709"/>
      <c r="G96" s="182"/>
      <c r="H96" s="711"/>
      <c r="I96" s="711"/>
      <c r="J96" s="709"/>
      <c r="K96" s="709"/>
      <c r="L96" s="709"/>
      <c r="M96" s="709" t="s">
        <v>57</v>
      </c>
      <c r="N96" s="710"/>
      <c r="O96" s="716">
        <v>4</v>
      </c>
      <c r="P96" s="26">
        <v>9</v>
      </c>
      <c r="Q96" s="175"/>
      <c r="R96" s="24">
        <v>85</v>
      </c>
      <c r="S96" s="25">
        <v>6</v>
      </c>
      <c r="T96" s="24">
        <v>3</v>
      </c>
      <c r="U96" s="23">
        <v>90038</v>
      </c>
      <c r="V96" s="22">
        <v>240</v>
      </c>
      <c r="W96" s="176"/>
      <c r="X96" s="287">
        <v>1370</v>
      </c>
      <c r="Y96" s="287">
        <v>1863</v>
      </c>
      <c r="Z96" s="288">
        <v>1863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81"/>
      <c r="F97" s="124"/>
      <c r="G97" s="182"/>
      <c r="H97" s="125"/>
      <c r="I97" s="126"/>
      <c r="J97" s="864" t="s">
        <v>57</v>
      </c>
      <c r="K97" s="864"/>
      <c r="L97" s="864"/>
      <c r="M97" s="864"/>
      <c r="N97" s="865"/>
      <c r="O97" s="14">
        <v>4</v>
      </c>
      <c r="P97" s="13">
        <v>9</v>
      </c>
      <c r="Q97" s="175" t="s">
        <v>99</v>
      </c>
      <c r="R97" s="10" t="s">
        <v>11</v>
      </c>
      <c r="S97" s="11" t="s">
        <v>32</v>
      </c>
      <c r="T97" s="10" t="s">
        <v>98</v>
      </c>
      <c r="U97" s="9" t="s">
        <v>97</v>
      </c>
      <c r="V97" s="158" t="s">
        <v>52</v>
      </c>
      <c r="W97" s="176"/>
      <c r="X97" s="305">
        <v>2173.1999999999998</v>
      </c>
      <c r="Y97" s="305">
        <v>552</v>
      </c>
      <c r="Z97" s="306">
        <v>603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869" t="s">
        <v>96</v>
      </c>
      <c r="F98" s="870"/>
      <c r="G98" s="870"/>
      <c r="H98" s="870"/>
      <c r="I98" s="870"/>
      <c r="J98" s="872"/>
      <c r="K98" s="872"/>
      <c r="L98" s="872"/>
      <c r="M98" s="872"/>
      <c r="N98" s="873"/>
      <c r="O98" s="90">
        <v>4</v>
      </c>
      <c r="P98" s="91">
        <v>12</v>
      </c>
      <c r="Q98" s="188" t="s">
        <v>1</v>
      </c>
      <c r="R98" s="111" t="s">
        <v>1</v>
      </c>
      <c r="S98" s="112" t="s">
        <v>1</v>
      </c>
      <c r="T98" s="111" t="s">
        <v>1</v>
      </c>
      <c r="U98" s="113" t="s">
        <v>1</v>
      </c>
      <c r="V98" s="93" t="s">
        <v>1</v>
      </c>
      <c r="W98" s="189"/>
      <c r="X98" s="335">
        <f t="shared" ref="X98:Z99" si="10">X99</f>
        <v>426.4</v>
      </c>
      <c r="Y98" s="335">
        <f t="shared" si="10"/>
        <v>200</v>
      </c>
      <c r="Z98" s="336">
        <f t="shared" si="10"/>
        <v>552.1</v>
      </c>
      <c r="AA98" s="8"/>
      <c r="AB98" s="3"/>
    </row>
    <row r="99" spans="1:28" ht="60" customHeight="1" x14ac:dyDescent="0.2">
      <c r="A99" s="21"/>
      <c r="B99" s="173"/>
      <c r="C99" s="174"/>
      <c r="D99" s="201"/>
      <c r="E99" s="177"/>
      <c r="F99" s="866" t="s">
        <v>455</v>
      </c>
      <c r="G99" s="867"/>
      <c r="H99" s="867"/>
      <c r="I99" s="867"/>
      <c r="J99" s="867"/>
      <c r="K99" s="867"/>
      <c r="L99" s="867"/>
      <c r="M99" s="867"/>
      <c r="N99" s="868"/>
      <c r="O99" s="27">
        <v>4</v>
      </c>
      <c r="P99" s="26">
        <v>12</v>
      </c>
      <c r="Q99" s="175" t="s">
        <v>19</v>
      </c>
      <c r="R99" s="24" t="s">
        <v>11</v>
      </c>
      <c r="S99" s="25" t="s">
        <v>6</v>
      </c>
      <c r="T99" s="24" t="s">
        <v>5</v>
      </c>
      <c r="U99" s="23" t="s">
        <v>4</v>
      </c>
      <c r="V99" s="22" t="s">
        <v>1</v>
      </c>
      <c r="W99" s="176"/>
      <c r="X99" s="333">
        <f t="shared" si="10"/>
        <v>426.4</v>
      </c>
      <c r="Y99" s="333">
        <f t="shared" si="10"/>
        <v>200</v>
      </c>
      <c r="Z99" s="334">
        <f t="shared" si="10"/>
        <v>552.1</v>
      </c>
      <c r="AA99" s="8"/>
      <c r="AB99" s="3"/>
    </row>
    <row r="100" spans="1:28" ht="15" customHeight="1" x14ac:dyDescent="0.2">
      <c r="A100" s="21"/>
      <c r="B100" s="173"/>
      <c r="C100" s="174"/>
      <c r="D100" s="201"/>
      <c r="E100" s="178"/>
      <c r="F100" s="16"/>
      <c r="G100" s="866" t="s">
        <v>95</v>
      </c>
      <c r="H100" s="867"/>
      <c r="I100" s="867"/>
      <c r="J100" s="867"/>
      <c r="K100" s="867"/>
      <c r="L100" s="867"/>
      <c r="M100" s="867"/>
      <c r="N100" s="868"/>
      <c r="O100" s="27">
        <v>4</v>
      </c>
      <c r="P100" s="26">
        <v>12</v>
      </c>
      <c r="Q100" s="175" t="s">
        <v>94</v>
      </c>
      <c r="R100" s="24" t="s">
        <v>11</v>
      </c>
      <c r="S100" s="25" t="s">
        <v>89</v>
      </c>
      <c r="T100" s="24" t="s">
        <v>5</v>
      </c>
      <c r="U100" s="23" t="s">
        <v>4</v>
      </c>
      <c r="V100" s="22" t="s">
        <v>1</v>
      </c>
      <c r="W100" s="176"/>
      <c r="X100" s="333">
        <f>X101+X104</f>
        <v>426.4</v>
      </c>
      <c r="Y100" s="333">
        <f>Y101+Y104</f>
        <v>200</v>
      </c>
      <c r="Z100" s="334">
        <f>Z101+Z104</f>
        <v>552.1</v>
      </c>
      <c r="AA100" s="8"/>
      <c r="AB100" s="3"/>
    </row>
    <row r="101" spans="1:28" ht="21" customHeight="1" x14ac:dyDescent="0.2">
      <c r="A101" s="21"/>
      <c r="B101" s="173"/>
      <c r="C101" s="174"/>
      <c r="D101" s="201"/>
      <c r="E101" s="178"/>
      <c r="F101" s="123"/>
      <c r="G101" s="180"/>
      <c r="H101" s="866" t="s">
        <v>527</v>
      </c>
      <c r="I101" s="867"/>
      <c r="J101" s="867"/>
      <c r="K101" s="867"/>
      <c r="L101" s="867"/>
      <c r="M101" s="867"/>
      <c r="N101" s="868"/>
      <c r="O101" s="27">
        <v>4</v>
      </c>
      <c r="P101" s="26">
        <v>12</v>
      </c>
      <c r="Q101" s="175" t="s">
        <v>93</v>
      </c>
      <c r="R101" s="24" t="s">
        <v>11</v>
      </c>
      <c r="S101" s="25" t="s">
        <v>89</v>
      </c>
      <c r="T101" s="24">
        <v>3</v>
      </c>
      <c r="U101" s="23" t="s">
        <v>4</v>
      </c>
      <c r="V101" s="22" t="s">
        <v>1</v>
      </c>
      <c r="W101" s="176"/>
      <c r="X101" s="333">
        <f t="shared" ref="X101:Z102" si="11">X102</f>
        <v>0</v>
      </c>
      <c r="Y101" s="333">
        <f t="shared" si="11"/>
        <v>0</v>
      </c>
      <c r="Z101" s="334">
        <f t="shared" si="11"/>
        <v>352.1</v>
      </c>
      <c r="AA101" s="8"/>
      <c r="AB101" s="3"/>
    </row>
    <row r="102" spans="1:28" ht="36.75" customHeight="1" x14ac:dyDescent="0.2">
      <c r="A102" s="21"/>
      <c r="B102" s="173"/>
      <c r="C102" s="174"/>
      <c r="D102" s="201"/>
      <c r="E102" s="178"/>
      <c r="F102" s="123"/>
      <c r="G102" s="183"/>
      <c r="H102" s="16"/>
      <c r="I102" s="866" t="s">
        <v>528</v>
      </c>
      <c r="J102" s="867"/>
      <c r="K102" s="867"/>
      <c r="L102" s="867"/>
      <c r="M102" s="867"/>
      <c r="N102" s="868"/>
      <c r="O102" s="27">
        <v>4</v>
      </c>
      <c r="P102" s="26">
        <v>12</v>
      </c>
      <c r="Q102" s="175" t="s">
        <v>92</v>
      </c>
      <c r="R102" s="24" t="s">
        <v>11</v>
      </c>
      <c r="S102" s="25" t="s">
        <v>89</v>
      </c>
      <c r="T102" s="24">
        <v>3</v>
      </c>
      <c r="U102" s="23">
        <v>0</v>
      </c>
      <c r="V102" s="22" t="s">
        <v>1</v>
      </c>
      <c r="W102" s="176"/>
      <c r="X102" s="333">
        <f t="shared" si="11"/>
        <v>0</v>
      </c>
      <c r="Y102" s="333">
        <f t="shared" si="11"/>
        <v>0</v>
      </c>
      <c r="Z102" s="334">
        <f t="shared" si="11"/>
        <v>352.1</v>
      </c>
      <c r="AA102" s="8"/>
      <c r="AB102" s="3"/>
    </row>
    <row r="103" spans="1:28" ht="109.5" customHeight="1" x14ac:dyDescent="0.2">
      <c r="A103" s="21"/>
      <c r="B103" s="173"/>
      <c r="C103" s="174"/>
      <c r="D103" s="201"/>
      <c r="E103" s="178"/>
      <c r="F103" s="123"/>
      <c r="G103" s="183"/>
      <c r="H103" s="125"/>
      <c r="I103" s="126"/>
      <c r="J103" s="864" t="s">
        <v>526</v>
      </c>
      <c r="K103" s="864"/>
      <c r="L103" s="864"/>
      <c r="M103" s="864"/>
      <c r="N103" s="865"/>
      <c r="O103" s="14">
        <v>4</v>
      </c>
      <c r="P103" s="13">
        <v>12</v>
      </c>
      <c r="Q103" s="175" t="s">
        <v>92</v>
      </c>
      <c r="R103" s="10" t="s">
        <v>11</v>
      </c>
      <c r="S103" s="11" t="s">
        <v>89</v>
      </c>
      <c r="T103" s="10">
        <v>3</v>
      </c>
      <c r="U103" s="9" t="s">
        <v>529</v>
      </c>
      <c r="V103" s="158">
        <v>240</v>
      </c>
      <c r="W103" s="176"/>
      <c r="X103" s="285"/>
      <c r="Y103" s="285"/>
      <c r="Z103" s="286">
        <v>352.1</v>
      </c>
      <c r="AA103" s="8"/>
      <c r="AB103" s="3"/>
    </row>
    <row r="104" spans="1:28" ht="36" customHeight="1" x14ac:dyDescent="0.2">
      <c r="A104" s="21"/>
      <c r="B104" s="173"/>
      <c r="C104" s="174"/>
      <c r="D104" s="201"/>
      <c r="E104" s="178"/>
      <c r="F104" s="123"/>
      <c r="G104" s="183"/>
      <c r="H104" s="866" t="s">
        <v>382</v>
      </c>
      <c r="I104" s="867"/>
      <c r="J104" s="880"/>
      <c r="K104" s="880"/>
      <c r="L104" s="880"/>
      <c r="M104" s="880"/>
      <c r="N104" s="881"/>
      <c r="O104" s="41">
        <v>4</v>
      </c>
      <c r="P104" s="40">
        <v>12</v>
      </c>
      <c r="Q104" s="175" t="s">
        <v>91</v>
      </c>
      <c r="R104" s="114" t="s">
        <v>11</v>
      </c>
      <c r="S104" s="115">
        <v>1</v>
      </c>
      <c r="T104" s="114">
        <v>2</v>
      </c>
      <c r="U104" s="116" t="s">
        <v>4</v>
      </c>
      <c r="V104" s="39" t="s">
        <v>1</v>
      </c>
      <c r="W104" s="176"/>
      <c r="X104" s="337">
        <f t="shared" ref="X104:Z105" si="12">X105</f>
        <v>426.4</v>
      </c>
      <c r="Y104" s="337">
        <f t="shared" si="12"/>
        <v>200</v>
      </c>
      <c r="Z104" s="338">
        <f t="shared" si="12"/>
        <v>200</v>
      </c>
      <c r="AA104" s="8"/>
      <c r="AB104" s="3"/>
    </row>
    <row r="105" spans="1:28" ht="18" customHeight="1" x14ac:dyDescent="0.2">
      <c r="A105" s="21"/>
      <c r="B105" s="173"/>
      <c r="C105" s="174"/>
      <c r="D105" s="201"/>
      <c r="E105" s="178"/>
      <c r="F105" s="123"/>
      <c r="G105" s="183"/>
      <c r="H105" s="16"/>
      <c r="I105" s="866" t="s">
        <v>383</v>
      </c>
      <c r="J105" s="867"/>
      <c r="K105" s="867"/>
      <c r="L105" s="867"/>
      <c r="M105" s="867"/>
      <c r="N105" s="868"/>
      <c r="O105" s="27">
        <v>4</v>
      </c>
      <c r="P105" s="26">
        <v>12</v>
      </c>
      <c r="Q105" s="175" t="s">
        <v>90</v>
      </c>
      <c r="R105" s="24" t="s">
        <v>11</v>
      </c>
      <c r="S105" s="25">
        <v>1</v>
      </c>
      <c r="T105" s="24">
        <v>2</v>
      </c>
      <c r="U105" s="23">
        <v>90044</v>
      </c>
      <c r="V105" s="22" t="s">
        <v>1</v>
      </c>
      <c r="W105" s="176"/>
      <c r="X105" s="333">
        <f t="shared" si="12"/>
        <v>426.4</v>
      </c>
      <c r="Y105" s="333">
        <f t="shared" si="12"/>
        <v>200</v>
      </c>
      <c r="Z105" s="334">
        <f t="shared" si="12"/>
        <v>200</v>
      </c>
      <c r="AA105" s="8"/>
      <c r="AB105" s="3"/>
    </row>
    <row r="106" spans="1:28" ht="32.25" customHeight="1" x14ac:dyDescent="0.2">
      <c r="A106" s="21"/>
      <c r="B106" s="173"/>
      <c r="C106" s="174"/>
      <c r="D106" s="202"/>
      <c r="E106" s="181"/>
      <c r="F106" s="124"/>
      <c r="G106" s="182"/>
      <c r="H106" s="125"/>
      <c r="I106" s="126"/>
      <c r="J106" s="864" t="s">
        <v>57</v>
      </c>
      <c r="K106" s="864"/>
      <c r="L106" s="864"/>
      <c r="M106" s="864"/>
      <c r="N106" s="865"/>
      <c r="O106" s="14">
        <v>4</v>
      </c>
      <c r="P106" s="13">
        <v>12</v>
      </c>
      <c r="Q106" s="175" t="s">
        <v>90</v>
      </c>
      <c r="R106" s="10" t="s">
        <v>11</v>
      </c>
      <c r="S106" s="11">
        <v>1</v>
      </c>
      <c r="T106" s="10">
        <v>2</v>
      </c>
      <c r="U106" s="9">
        <v>90044</v>
      </c>
      <c r="V106" s="158">
        <v>240</v>
      </c>
      <c r="W106" s="176"/>
      <c r="X106" s="285">
        <v>426.4</v>
      </c>
      <c r="Y106" s="285">
        <v>200</v>
      </c>
      <c r="Z106" s="286">
        <v>200</v>
      </c>
      <c r="AA106" s="8"/>
      <c r="AB106" s="3"/>
    </row>
    <row r="107" spans="1:28" ht="15" customHeight="1" x14ac:dyDescent="0.2">
      <c r="A107" s="21"/>
      <c r="B107" s="173"/>
      <c r="C107" s="174"/>
      <c r="D107" s="891" t="s">
        <v>88</v>
      </c>
      <c r="E107" s="875"/>
      <c r="F107" s="875"/>
      <c r="G107" s="875"/>
      <c r="H107" s="875"/>
      <c r="I107" s="875"/>
      <c r="J107" s="876"/>
      <c r="K107" s="876"/>
      <c r="L107" s="876"/>
      <c r="M107" s="876"/>
      <c r="N107" s="877"/>
      <c r="O107" s="33">
        <v>5</v>
      </c>
      <c r="P107" s="32" t="s">
        <v>1</v>
      </c>
      <c r="Q107" s="175" t="s">
        <v>1</v>
      </c>
      <c r="R107" s="117" t="s">
        <v>1</v>
      </c>
      <c r="S107" s="118" t="s">
        <v>1</v>
      </c>
      <c r="T107" s="117" t="s">
        <v>1</v>
      </c>
      <c r="U107" s="119" t="s">
        <v>1</v>
      </c>
      <c r="V107" s="31" t="s">
        <v>1</v>
      </c>
      <c r="W107" s="176"/>
      <c r="X107" s="339">
        <f>X108+X116+X122</f>
        <v>1565.1999999999998</v>
      </c>
      <c r="Y107" s="339">
        <f>Y108+Y116+Y122</f>
        <v>2612.1000000000004</v>
      </c>
      <c r="Z107" s="339">
        <f>Z108+Z116+Z122</f>
        <v>3152.5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869" t="s">
        <v>87</v>
      </c>
      <c r="F108" s="870"/>
      <c r="G108" s="870"/>
      <c r="H108" s="870"/>
      <c r="I108" s="870"/>
      <c r="J108" s="870"/>
      <c r="K108" s="870"/>
      <c r="L108" s="870"/>
      <c r="M108" s="870"/>
      <c r="N108" s="871"/>
      <c r="O108" s="95">
        <v>5</v>
      </c>
      <c r="P108" s="96">
        <v>1</v>
      </c>
      <c r="Q108" s="188" t="s">
        <v>1</v>
      </c>
      <c r="R108" s="97" t="s">
        <v>1</v>
      </c>
      <c r="S108" s="98" t="s">
        <v>1</v>
      </c>
      <c r="T108" s="97" t="s">
        <v>1</v>
      </c>
      <c r="U108" s="99" t="s">
        <v>1</v>
      </c>
      <c r="V108" s="100" t="s">
        <v>1</v>
      </c>
      <c r="W108" s="189"/>
      <c r="X108" s="331">
        <f>X109</f>
        <v>4.5</v>
      </c>
      <c r="Y108" s="331">
        <f>Y109+Y114</f>
        <v>4.9000000000000004</v>
      </c>
      <c r="Z108" s="332">
        <f>Z109+Z114</f>
        <v>5</v>
      </c>
      <c r="AA108" s="8"/>
      <c r="AB108" s="3"/>
    </row>
    <row r="109" spans="1:28" ht="57.75" customHeight="1" x14ac:dyDescent="0.2">
      <c r="A109" s="21"/>
      <c r="B109" s="173"/>
      <c r="C109" s="174"/>
      <c r="D109" s="201"/>
      <c r="E109" s="177"/>
      <c r="F109" s="866" t="s">
        <v>455</v>
      </c>
      <c r="G109" s="867"/>
      <c r="H109" s="867"/>
      <c r="I109" s="867"/>
      <c r="J109" s="867"/>
      <c r="K109" s="867"/>
      <c r="L109" s="867"/>
      <c r="M109" s="867"/>
      <c r="N109" s="868"/>
      <c r="O109" s="27">
        <v>5</v>
      </c>
      <c r="P109" s="26">
        <v>1</v>
      </c>
      <c r="Q109" s="175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22" t="s">
        <v>1</v>
      </c>
      <c r="W109" s="176"/>
      <c r="X109" s="333">
        <f t="shared" ref="X109:Z111" si="13">X110</f>
        <v>4.5</v>
      </c>
      <c r="Y109" s="333">
        <f t="shared" si="13"/>
        <v>4.9000000000000004</v>
      </c>
      <c r="Z109" s="334">
        <f t="shared" si="13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6"/>
      <c r="G110" s="866" t="s">
        <v>86</v>
      </c>
      <c r="H110" s="867"/>
      <c r="I110" s="867"/>
      <c r="J110" s="867"/>
      <c r="K110" s="867"/>
      <c r="L110" s="867"/>
      <c r="M110" s="867"/>
      <c r="N110" s="868"/>
      <c r="O110" s="27">
        <v>5</v>
      </c>
      <c r="P110" s="26">
        <v>1</v>
      </c>
      <c r="Q110" s="175" t="s">
        <v>85</v>
      </c>
      <c r="R110" s="24" t="s">
        <v>11</v>
      </c>
      <c r="S110" s="25" t="s">
        <v>80</v>
      </c>
      <c r="T110" s="24" t="s">
        <v>5</v>
      </c>
      <c r="U110" s="23" t="s">
        <v>4</v>
      </c>
      <c r="V110" s="22" t="s">
        <v>1</v>
      </c>
      <c r="W110" s="176"/>
      <c r="X110" s="333">
        <f>X111+X114</f>
        <v>4.5</v>
      </c>
      <c r="Y110" s="333">
        <f t="shared" si="13"/>
        <v>4.9000000000000004</v>
      </c>
      <c r="Z110" s="334">
        <f t="shared" si="13"/>
        <v>5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23"/>
      <c r="G111" s="180"/>
      <c r="H111" s="866" t="s">
        <v>84</v>
      </c>
      <c r="I111" s="867"/>
      <c r="J111" s="867"/>
      <c r="K111" s="867"/>
      <c r="L111" s="867"/>
      <c r="M111" s="867"/>
      <c r="N111" s="868"/>
      <c r="O111" s="27">
        <v>5</v>
      </c>
      <c r="P111" s="26">
        <v>1</v>
      </c>
      <c r="Q111" s="175" t="s">
        <v>83</v>
      </c>
      <c r="R111" s="24" t="s">
        <v>11</v>
      </c>
      <c r="S111" s="25" t="s">
        <v>80</v>
      </c>
      <c r="T111" s="24" t="s">
        <v>79</v>
      </c>
      <c r="U111" s="23" t="s">
        <v>4</v>
      </c>
      <c r="V111" s="22" t="s">
        <v>1</v>
      </c>
      <c r="W111" s="176"/>
      <c r="X111" s="333">
        <f t="shared" si="13"/>
        <v>4.5</v>
      </c>
      <c r="Y111" s="333">
        <f t="shared" si="13"/>
        <v>4.9000000000000004</v>
      </c>
      <c r="Z111" s="334">
        <f t="shared" si="13"/>
        <v>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23"/>
      <c r="G112" s="183"/>
      <c r="H112" s="16"/>
      <c r="I112" s="866" t="s">
        <v>82</v>
      </c>
      <c r="J112" s="867"/>
      <c r="K112" s="867"/>
      <c r="L112" s="867"/>
      <c r="M112" s="867"/>
      <c r="N112" s="868"/>
      <c r="O112" s="27">
        <v>5</v>
      </c>
      <c r="P112" s="26">
        <v>1</v>
      </c>
      <c r="Q112" s="175" t="s">
        <v>81</v>
      </c>
      <c r="R112" s="24" t="s">
        <v>11</v>
      </c>
      <c r="S112" s="25" t="s">
        <v>80</v>
      </c>
      <c r="T112" s="24" t="s">
        <v>79</v>
      </c>
      <c r="U112" s="23" t="s">
        <v>78</v>
      </c>
      <c r="V112" s="22" t="s">
        <v>1</v>
      </c>
      <c r="W112" s="176"/>
      <c r="X112" s="333">
        <f>X113</f>
        <v>4.5</v>
      </c>
      <c r="Y112" s="333">
        <f>Y113</f>
        <v>4.9000000000000004</v>
      </c>
      <c r="Z112" s="334">
        <f>Z113</f>
        <v>5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124"/>
      <c r="G113" s="182"/>
      <c r="H113" s="125"/>
      <c r="I113" s="126"/>
      <c r="J113" s="864" t="s">
        <v>57</v>
      </c>
      <c r="K113" s="864"/>
      <c r="L113" s="864"/>
      <c r="M113" s="864"/>
      <c r="N113" s="865"/>
      <c r="O113" s="14">
        <v>5</v>
      </c>
      <c r="P113" s="13">
        <v>1</v>
      </c>
      <c r="Q113" s="175" t="s">
        <v>81</v>
      </c>
      <c r="R113" s="10" t="s">
        <v>11</v>
      </c>
      <c r="S113" s="11" t="s">
        <v>80</v>
      </c>
      <c r="T113" s="10" t="s">
        <v>79</v>
      </c>
      <c r="U113" s="9" t="s">
        <v>78</v>
      </c>
      <c r="V113" s="158" t="s">
        <v>52</v>
      </c>
      <c r="W113" s="176"/>
      <c r="X113" s="285">
        <v>4.5</v>
      </c>
      <c r="Y113" s="285">
        <v>4.9000000000000004</v>
      </c>
      <c r="Z113" s="286">
        <v>5</v>
      </c>
      <c r="AA113" s="8"/>
      <c r="AB113" s="3"/>
    </row>
    <row r="114" spans="1:28" ht="29.25" customHeight="1" x14ac:dyDescent="0.2">
      <c r="A114" s="21"/>
      <c r="B114" s="173"/>
      <c r="C114" s="174"/>
      <c r="D114" s="201"/>
      <c r="E114" s="181"/>
      <c r="F114" s="663"/>
      <c r="G114" s="182"/>
      <c r="H114" s="664"/>
      <c r="I114" s="665"/>
      <c r="J114" s="85"/>
      <c r="K114" s="85"/>
      <c r="L114" s="85"/>
      <c r="M114" s="666" t="s">
        <v>440</v>
      </c>
      <c r="N114" s="666"/>
      <c r="O114" s="667">
        <v>5</v>
      </c>
      <c r="P114" s="13">
        <v>1</v>
      </c>
      <c r="Q114" s="175"/>
      <c r="R114" s="668">
        <v>85</v>
      </c>
      <c r="S114" s="11">
        <v>4</v>
      </c>
      <c r="T114" s="668">
        <v>2</v>
      </c>
      <c r="U114" s="459" t="s">
        <v>441</v>
      </c>
      <c r="V114" s="669"/>
      <c r="W114" s="176"/>
      <c r="X114" s="645">
        <f>X115</f>
        <v>0</v>
      </c>
      <c r="Y114" s="645">
        <f>Y115</f>
        <v>0</v>
      </c>
      <c r="Z114" s="645">
        <f>Z115</f>
        <v>0</v>
      </c>
      <c r="AA114" s="8"/>
      <c r="AB114" s="3"/>
    </row>
    <row r="115" spans="1:28" ht="29.25" customHeight="1" x14ac:dyDescent="0.2">
      <c r="A115" s="21"/>
      <c r="B115" s="173"/>
      <c r="C115" s="174"/>
      <c r="D115" s="201"/>
      <c r="E115" s="181"/>
      <c r="F115" s="663"/>
      <c r="G115" s="182"/>
      <c r="H115" s="664"/>
      <c r="I115" s="665"/>
      <c r="J115" s="85"/>
      <c r="K115" s="85"/>
      <c r="L115" s="85"/>
      <c r="M115" s="666" t="s">
        <v>57</v>
      </c>
      <c r="N115" s="666"/>
      <c r="O115" s="667">
        <v>5</v>
      </c>
      <c r="P115" s="13">
        <v>1</v>
      </c>
      <c r="Q115" s="175"/>
      <c r="R115" s="668">
        <v>85</v>
      </c>
      <c r="S115" s="11">
        <v>4</v>
      </c>
      <c r="T115" s="668">
        <v>2</v>
      </c>
      <c r="U115" s="459" t="s">
        <v>442</v>
      </c>
      <c r="V115" s="669">
        <v>410</v>
      </c>
      <c r="W115" s="176"/>
      <c r="X115" s="602"/>
      <c r="Y115" s="602"/>
      <c r="Z115" s="602"/>
      <c r="AA115" s="8"/>
      <c r="AB115" s="3"/>
    </row>
    <row r="116" spans="1:28" ht="15" customHeight="1" x14ac:dyDescent="0.2">
      <c r="A116" s="21"/>
      <c r="B116" s="173"/>
      <c r="C116" s="174"/>
      <c r="D116" s="201"/>
      <c r="E116" s="913" t="s">
        <v>77</v>
      </c>
      <c r="F116" s="914"/>
      <c r="G116" s="914"/>
      <c r="H116" s="914"/>
      <c r="I116" s="914"/>
      <c r="J116" s="915"/>
      <c r="K116" s="915"/>
      <c r="L116" s="915"/>
      <c r="M116" s="915"/>
      <c r="N116" s="916"/>
      <c r="O116" s="90">
        <v>5</v>
      </c>
      <c r="P116" s="91">
        <v>2</v>
      </c>
      <c r="Q116" s="188" t="s">
        <v>1</v>
      </c>
      <c r="R116" s="111" t="s">
        <v>1</v>
      </c>
      <c r="S116" s="112" t="s">
        <v>1</v>
      </c>
      <c r="T116" s="111" t="s">
        <v>1</v>
      </c>
      <c r="U116" s="113" t="s">
        <v>1</v>
      </c>
      <c r="V116" s="93" t="s">
        <v>1</v>
      </c>
      <c r="W116" s="189"/>
      <c r="X116" s="335">
        <f t="shared" ref="X116:Z120" si="14">X117</f>
        <v>958.3</v>
      </c>
      <c r="Y116" s="335">
        <f t="shared" si="14"/>
        <v>1351</v>
      </c>
      <c r="Z116" s="336">
        <f t="shared" si="14"/>
        <v>1351</v>
      </c>
      <c r="AA116" s="8"/>
      <c r="AB116" s="3"/>
    </row>
    <row r="117" spans="1:28" ht="57.75" customHeight="1" x14ac:dyDescent="0.2">
      <c r="A117" s="21"/>
      <c r="B117" s="173"/>
      <c r="C117" s="174"/>
      <c r="D117" s="201"/>
      <c r="E117" s="177"/>
      <c r="F117" s="866" t="s">
        <v>455</v>
      </c>
      <c r="G117" s="867"/>
      <c r="H117" s="867"/>
      <c r="I117" s="867"/>
      <c r="J117" s="867"/>
      <c r="K117" s="867"/>
      <c r="L117" s="867"/>
      <c r="M117" s="867"/>
      <c r="N117" s="868"/>
      <c r="O117" s="27">
        <v>5</v>
      </c>
      <c r="P117" s="26">
        <v>2</v>
      </c>
      <c r="Q117" s="175" t="s">
        <v>19</v>
      </c>
      <c r="R117" s="24" t="s">
        <v>11</v>
      </c>
      <c r="S117" s="25" t="s">
        <v>6</v>
      </c>
      <c r="T117" s="24" t="s">
        <v>5</v>
      </c>
      <c r="U117" s="23" t="s">
        <v>4</v>
      </c>
      <c r="V117" s="22" t="s">
        <v>1</v>
      </c>
      <c r="W117" s="176"/>
      <c r="X117" s="333">
        <f t="shared" si="14"/>
        <v>958.3</v>
      </c>
      <c r="Y117" s="333">
        <f t="shared" si="14"/>
        <v>1351</v>
      </c>
      <c r="Z117" s="334">
        <f t="shared" si="14"/>
        <v>1351</v>
      </c>
      <c r="AA117" s="8"/>
      <c r="AB117" s="3"/>
    </row>
    <row r="118" spans="1:28" ht="29.25" customHeight="1" x14ac:dyDescent="0.2">
      <c r="A118" s="21"/>
      <c r="B118" s="173"/>
      <c r="C118" s="174"/>
      <c r="D118" s="201"/>
      <c r="E118" s="178"/>
      <c r="F118" s="16"/>
      <c r="G118" s="866" t="s">
        <v>76</v>
      </c>
      <c r="H118" s="867"/>
      <c r="I118" s="867"/>
      <c r="J118" s="867"/>
      <c r="K118" s="867"/>
      <c r="L118" s="867"/>
      <c r="M118" s="867"/>
      <c r="N118" s="868"/>
      <c r="O118" s="27">
        <v>5</v>
      </c>
      <c r="P118" s="26">
        <v>2</v>
      </c>
      <c r="Q118" s="175" t="s">
        <v>75</v>
      </c>
      <c r="R118" s="24" t="s">
        <v>11</v>
      </c>
      <c r="S118" s="25" t="s">
        <v>70</v>
      </c>
      <c r="T118" s="24" t="s">
        <v>5</v>
      </c>
      <c r="U118" s="23" t="s">
        <v>4</v>
      </c>
      <c r="V118" s="22" t="s">
        <v>1</v>
      </c>
      <c r="W118" s="176"/>
      <c r="X118" s="333">
        <f t="shared" si="14"/>
        <v>958.3</v>
      </c>
      <c r="Y118" s="333">
        <f t="shared" si="14"/>
        <v>1351</v>
      </c>
      <c r="Z118" s="334">
        <f t="shared" si="14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23"/>
      <c r="G119" s="180"/>
      <c r="H119" s="866" t="s">
        <v>74</v>
      </c>
      <c r="I119" s="867"/>
      <c r="J119" s="867"/>
      <c r="K119" s="867"/>
      <c r="L119" s="867"/>
      <c r="M119" s="867"/>
      <c r="N119" s="868"/>
      <c r="O119" s="27">
        <v>5</v>
      </c>
      <c r="P119" s="26">
        <v>2</v>
      </c>
      <c r="Q119" s="175" t="s">
        <v>73</v>
      </c>
      <c r="R119" s="24" t="s">
        <v>11</v>
      </c>
      <c r="S119" s="25" t="s">
        <v>70</v>
      </c>
      <c r="T119" s="24" t="s">
        <v>54</v>
      </c>
      <c r="U119" s="23" t="s">
        <v>4</v>
      </c>
      <c r="V119" s="22" t="s">
        <v>1</v>
      </c>
      <c r="W119" s="176"/>
      <c r="X119" s="333">
        <f t="shared" si="14"/>
        <v>958.3</v>
      </c>
      <c r="Y119" s="333">
        <f t="shared" si="14"/>
        <v>1351</v>
      </c>
      <c r="Z119" s="334">
        <f t="shared" si="14"/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178"/>
      <c r="F120" s="123"/>
      <c r="G120" s="183"/>
      <c r="H120" s="16"/>
      <c r="I120" s="866" t="s">
        <v>72</v>
      </c>
      <c r="J120" s="867"/>
      <c r="K120" s="867"/>
      <c r="L120" s="867"/>
      <c r="M120" s="867"/>
      <c r="N120" s="868"/>
      <c r="O120" s="27">
        <v>5</v>
      </c>
      <c r="P120" s="26">
        <v>2</v>
      </c>
      <c r="Q120" s="175" t="s">
        <v>71</v>
      </c>
      <c r="R120" s="24" t="s">
        <v>11</v>
      </c>
      <c r="S120" s="25" t="s">
        <v>70</v>
      </c>
      <c r="T120" s="24" t="s">
        <v>54</v>
      </c>
      <c r="U120" s="23" t="s">
        <v>69</v>
      </c>
      <c r="V120" s="22" t="s">
        <v>1</v>
      </c>
      <c r="W120" s="176"/>
      <c r="X120" s="333">
        <f t="shared" si="14"/>
        <v>958.3</v>
      </c>
      <c r="Y120" s="333">
        <f t="shared" si="14"/>
        <v>1351</v>
      </c>
      <c r="Z120" s="334">
        <f t="shared" si="14"/>
        <v>1351</v>
      </c>
      <c r="AA120" s="8"/>
      <c r="AB120" s="3"/>
    </row>
    <row r="121" spans="1:28" ht="29.25" customHeight="1" x14ac:dyDescent="0.2">
      <c r="A121" s="21"/>
      <c r="B121" s="173"/>
      <c r="C121" s="174"/>
      <c r="D121" s="201"/>
      <c r="E121" s="181"/>
      <c r="F121" s="124"/>
      <c r="G121" s="182"/>
      <c r="H121" s="125"/>
      <c r="I121" s="126"/>
      <c r="J121" s="864" t="s">
        <v>57</v>
      </c>
      <c r="K121" s="864"/>
      <c r="L121" s="864"/>
      <c r="M121" s="864"/>
      <c r="N121" s="865"/>
      <c r="O121" s="14">
        <v>5</v>
      </c>
      <c r="P121" s="13">
        <v>2</v>
      </c>
      <c r="Q121" s="175" t="s">
        <v>71</v>
      </c>
      <c r="R121" s="10" t="s">
        <v>11</v>
      </c>
      <c r="S121" s="11" t="s">
        <v>70</v>
      </c>
      <c r="T121" s="10" t="s">
        <v>54</v>
      </c>
      <c r="U121" s="9" t="s">
        <v>69</v>
      </c>
      <c r="V121" s="158" t="s">
        <v>52</v>
      </c>
      <c r="W121" s="176"/>
      <c r="X121" s="285">
        <v>958.3</v>
      </c>
      <c r="Y121" s="285">
        <v>1351</v>
      </c>
      <c r="Z121" s="286">
        <v>1351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869" t="s">
        <v>68</v>
      </c>
      <c r="F122" s="870"/>
      <c r="G122" s="870"/>
      <c r="H122" s="870"/>
      <c r="I122" s="870"/>
      <c r="J122" s="872"/>
      <c r="K122" s="872"/>
      <c r="L122" s="872"/>
      <c r="M122" s="872"/>
      <c r="N122" s="873"/>
      <c r="O122" s="90">
        <v>5</v>
      </c>
      <c r="P122" s="91">
        <v>3</v>
      </c>
      <c r="Q122" s="188" t="s">
        <v>1</v>
      </c>
      <c r="R122" s="111" t="s">
        <v>1</v>
      </c>
      <c r="S122" s="112" t="s">
        <v>1</v>
      </c>
      <c r="T122" s="111" t="s">
        <v>1</v>
      </c>
      <c r="U122" s="113" t="s">
        <v>1</v>
      </c>
      <c r="V122" s="93" t="s">
        <v>1</v>
      </c>
      <c r="W122" s="189"/>
      <c r="X122" s="335">
        <f t="shared" ref="X122:Z123" si="15">X123</f>
        <v>602.4</v>
      </c>
      <c r="Y122" s="335">
        <f t="shared" si="15"/>
        <v>1256.2</v>
      </c>
      <c r="Z122" s="336">
        <f t="shared" si="15"/>
        <v>1796.5</v>
      </c>
      <c r="AA122" s="8"/>
      <c r="AB122" s="3"/>
    </row>
    <row r="123" spans="1:28" ht="57.75" customHeight="1" x14ac:dyDescent="0.2">
      <c r="A123" s="21"/>
      <c r="B123" s="173"/>
      <c r="C123" s="174"/>
      <c r="D123" s="201"/>
      <c r="E123" s="177"/>
      <c r="F123" s="866" t="s">
        <v>455</v>
      </c>
      <c r="G123" s="867"/>
      <c r="H123" s="867"/>
      <c r="I123" s="867"/>
      <c r="J123" s="867"/>
      <c r="K123" s="867"/>
      <c r="L123" s="867"/>
      <c r="M123" s="867"/>
      <c r="N123" s="868"/>
      <c r="O123" s="27">
        <v>5</v>
      </c>
      <c r="P123" s="26">
        <v>3</v>
      </c>
      <c r="Q123" s="175" t="s">
        <v>19</v>
      </c>
      <c r="R123" s="24" t="s">
        <v>11</v>
      </c>
      <c r="S123" s="25" t="s">
        <v>6</v>
      </c>
      <c r="T123" s="24" t="s">
        <v>5</v>
      </c>
      <c r="U123" s="23" t="s">
        <v>4</v>
      </c>
      <c r="V123" s="22" t="s">
        <v>1</v>
      </c>
      <c r="W123" s="176"/>
      <c r="X123" s="333">
        <f t="shared" si="15"/>
        <v>602.4</v>
      </c>
      <c r="Y123" s="333">
        <f t="shared" si="15"/>
        <v>1256.2</v>
      </c>
      <c r="Z123" s="334">
        <f t="shared" si="15"/>
        <v>1796.5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6"/>
      <c r="G124" s="866" t="s">
        <v>67</v>
      </c>
      <c r="H124" s="867"/>
      <c r="I124" s="867"/>
      <c r="J124" s="867"/>
      <c r="K124" s="867"/>
      <c r="L124" s="867"/>
      <c r="M124" s="867"/>
      <c r="N124" s="868"/>
      <c r="O124" s="27">
        <v>5</v>
      </c>
      <c r="P124" s="26">
        <v>3</v>
      </c>
      <c r="Q124" s="175" t="s">
        <v>66</v>
      </c>
      <c r="R124" s="24" t="s">
        <v>11</v>
      </c>
      <c r="S124" s="25" t="s">
        <v>55</v>
      </c>
      <c r="T124" s="24" t="s">
        <v>5</v>
      </c>
      <c r="U124" s="23" t="s">
        <v>4</v>
      </c>
      <c r="V124" s="22" t="s">
        <v>1</v>
      </c>
      <c r="W124" s="176"/>
      <c r="X124" s="333">
        <f>X125+X128</f>
        <v>602.4</v>
      </c>
      <c r="Y124" s="333">
        <f>Y125+Y128</f>
        <v>1256.2</v>
      </c>
      <c r="Z124" s="334">
        <f>Z125+Z128</f>
        <v>1796.5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78"/>
      <c r="F125" s="123"/>
      <c r="G125" s="180"/>
      <c r="H125" s="866" t="s">
        <v>65</v>
      </c>
      <c r="I125" s="867"/>
      <c r="J125" s="867"/>
      <c r="K125" s="867"/>
      <c r="L125" s="867"/>
      <c r="M125" s="867"/>
      <c r="N125" s="868"/>
      <c r="O125" s="27">
        <v>5</v>
      </c>
      <c r="P125" s="26">
        <v>3</v>
      </c>
      <c r="Q125" s="175" t="s">
        <v>64</v>
      </c>
      <c r="R125" s="24" t="s">
        <v>11</v>
      </c>
      <c r="S125" s="25" t="s">
        <v>55</v>
      </c>
      <c r="T125" s="24" t="s">
        <v>9</v>
      </c>
      <c r="U125" s="23" t="s">
        <v>4</v>
      </c>
      <c r="V125" s="22" t="s">
        <v>1</v>
      </c>
      <c r="W125" s="176"/>
      <c r="X125" s="333">
        <f t="shared" ref="X125:Z126" si="16">X126</f>
        <v>32.4</v>
      </c>
      <c r="Y125" s="333">
        <f t="shared" si="16"/>
        <v>527.5</v>
      </c>
      <c r="Z125" s="334">
        <f t="shared" si="16"/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16"/>
      <c r="I126" s="866" t="s">
        <v>63</v>
      </c>
      <c r="J126" s="867"/>
      <c r="K126" s="867"/>
      <c r="L126" s="867"/>
      <c r="M126" s="867"/>
      <c r="N126" s="868"/>
      <c r="O126" s="27">
        <v>5</v>
      </c>
      <c r="P126" s="26">
        <v>3</v>
      </c>
      <c r="Q126" s="175" t="s">
        <v>62</v>
      </c>
      <c r="R126" s="24" t="s">
        <v>11</v>
      </c>
      <c r="S126" s="25" t="s">
        <v>55</v>
      </c>
      <c r="T126" s="24" t="s">
        <v>9</v>
      </c>
      <c r="U126" s="23" t="s">
        <v>61</v>
      </c>
      <c r="V126" s="22" t="s">
        <v>1</v>
      </c>
      <c r="W126" s="176"/>
      <c r="X126" s="333">
        <f t="shared" si="16"/>
        <v>32.4</v>
      </c>
      <c r="Y126" s="333">
        <f t="shared" si="16"/>
        <v>527.5</v>
      </c>
      <c r="Z126" s="334">
        <f t="shared" si="16"/>
        <v>1067.8</v>
      </c>
      <c r="AA126" s="8"/>
      <c r="AB126" s="3"/>
    </row>
    <row r="127" spans="1:28" ht="29.25" customHeight="1" x14ac:dyDescent="0.2">
      <c r="A127" s="21"/>
      <c r="B127" s="173"/>
      <c r="C127" s="174"/>
      <c r="D127" s="201"/>
      <c r="E127" s="178"/>
      <c r="F127" s="123"/>
      <c r="G127" s="183"/>
      <c r="H127" s="125"/>
      <c r="I127" s="126"/>
      <c r="J127" s="864" t="s">
        <v>57</v>
      </c>
      <c r="K127" s="864"/>
      <c r="L127" s="864"/>
      <c r="M127" s="864"/>
      <c r="N127" s="865"/>
      <c r="O127" s="14">
        <v>5</v>
      </c>
      <c r="P127" s="13">
        <v>3</v>
      </c>
      <c r="Q127" s="175" t="s">
        <v>62</v>
      </c>
      <c r="R127" s="10" t="s">
        <v>11</v>
      </c>
      <c r="S127" s="11" t="s">
        <v>55</v>
      </c>
      <c r="T127" s="10" t="s">
        <v>9</v>
      </c>
      <c r="U127" s="9" t="s">
        <v>61</v>
      </c>
      <c r="V127" s="158" t="s">
        <v>52</v>
      </c>
      <c r="W127" s="176"/>
      <c r="X127" s="305">
        <v>32.4</v>
      </c>
      <c r="Y127" s="305">
        <v>527.5</v>
      </c>
      <c r="Z127" s="306">
        <v>1067.8</v>
      </c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866" t="s">
        <v>60</v>
      </c>
      <c r="I128" s="867"/>
      <c r="J128" s="880"/>
      <c r="K128" s="880"/>
      <c r="L128" s="880"/>
      <c r="M128" s="880"/>
      <c r="N128" s="881"/>
      <c r="O128" s="41">
        <v>5</v>
      </c>
      <c r="P128" s="40">
        <v>3</v>
      </c>
      <c r="Q128" s="175" t="s">
        <v>59</v>
      </c>
      <c r="R128" s="114" t="s">
        <v>11</v>
      </c>
      <c r="S128" s="115" t="s">
        <v>55</v>
      </c>
      <c r="T128" s="114" t="s">
        <v>54</v>
      </c>
      <c r="U128" s="116" t="s">
        <v>4</v>
      </c>
      <c r="V128" s="39" t="s">
        <v>1</v>
      </c>
      <c r="W128" s="176"/>
      <c r="X128" s="337">
        <f t="shared" ref="X128:Z129" si="17">X129</f>
        <v>570</v>
      </c>
      <c r="Y128" s="337">
        <f t="shared" si="17"/>
        <v>728.7</v>
      </c>
      <c r="Z128" s="338">
        <f t="shared" si="17"/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3"/>
      <c r="H129" s="16"/>
      <c r="I129" s="866" t="s">
        <v>58</v>
      </c>
      <c r="J129" s="867"/>
      <c r="K129" s="867"/>
      <c r="L129" s="867"/>
      <c r="M129" s="867"/>
      <c r="N129" s="868"/>
      <c r="O129" s="27">
        <v>5</v>
      </c>
      <c r="P129" s="26">
        <v>3</v>
      </c>
      <c r="Q129" s="175" t="s">
        <v>56</v>
      </c>
      <c r="R129" s="24" t="s">
        <v>11</v>
      </c>
      <c r="S129" s="25" t="s">
        <v>55</v>
      </c>
      <c r="T129" s="24" t="s">
        <v>54</v>
      </c>
      <c r="U129" s="23" t="s">
        <v>53</v>
      </c>
      <c r="V129" s="22" t="s">
        <v>1</v>
      </c>
      <c r="W129" s="176"/>
      <c r="X129" s="333">
        <f t="shared" si="17"/>
        <v>570</v>
      </c>
      <c r="Y129" s="333">
        <f t="shared" si="17"/>
        <v>728.7</v>
      </c>
      <c r="Z129" s="334">
        <f t="shared" si="17"/>
        <v>728.7</v>
      </c>
      <c r="AA129" s="8"/>
      <c r="AB129" s="3"/>
    </row>
    <row r="130" spans="1:28" ht="29.25" customHeight="1" x14ac:dyDescent="0.2">
      <c r="A130" s="21"/>
      <c r="B130" s="173"/>
      <c r="C130" s="174"/>
      <c r="D130" s="202"/>
      <c r="E130" s="181"/>
      <c r="F130" s="124"/>
      <c r="G130" s="182"/>
      <c r="H130" s="125"/>
      <c r="I130" s="126"/>
      <c r="J130" s="864" t="s">
        <v>57</v>
      </c>
      <c r="K130" s="864"/>
      <c r="L130" s="864"/>
      <c r="M130" s="864"/>
      <c r="N130" s="865"/>
      <c r="O130" s="14">
        <v>5</v>
      </c>
      <c r="P130" s="13">
        <v>3</v>
      </c>
      <c r="Q130" s="175" t="s">
        <v>56</v>
      </c>
      <c r="R130" s="10" t="s">
        <v>11</v>
      </c>
      <c r="S130" s="11" t="s">
        <v>55</v>
      </c>
      <c r="T130" s="10" t="s">
        <v>54</v>
      </c>
      <c r="U130" s="9" t="s">
        <v>53</v>
      </c>
      <c r="V130" s="158" t="s">
        <v>52</v>
      </c>
      <c r="W130" s="176"/>
      <c r="X130" s="305">
        <v>570</v>
      </c>
      <c r="Y130" s="305">
        <v>728.7</v>
      </c>
      <c r="Z130" s="306">
        <v>728.7</v>
      </c>
      <c r="AA130" s="8"/>
      <c r="AB130" s="3"/>
    </row>
    <row r="131" spans="1:28" ht="15" customHeight="1" x14ac:dyDescent="0.2">
      <c r="A131" s="21"/>
      <c r="B131" s="173"/>
      <c r="C131" s="174"/>
      <c r="D131" s="891" t="s">
        <v>51</v>
      </c>
      <c r="E131" s="875"/>
      <c r="F131" s="875"/>
      <c r="G131" s="875"/>
      <c r="H131" s="875"/>
      <c r="I131" s="875"/>
      <c r="J131" s="876"/>
      <c r="K131" s="876"/>
      <c r="L131" s="876"/>
      <c r="M131" s="876"/>
      <c r="N131" s="877"/>
      <c r="O131" s="33">
        <v>8</v>
      </c>
      <c r="P131" s="32" t="s">
        <v>1</v>
      </c>
      <c r="Q131" s="175" t="s">
        <v>1</v>
      </c>
      <c r="R131" s="117" t="s">
        <v>1</v>
      </c>
      <c r="S131" s="118" t="s">
        <v>1</v>
      </c>
      <c r="T131" s="117" t="s">
        <v>1</v>
      </c>
      <c r="U131" s="119" t="s">
        <v>1</v>
      </c>
      <c r="V131" s="31" t="s">
        <v>1</v>
      </c>
      <c r="W131" s="176"/>
      <c r="X131" s="339">
        <f t="shared" ref="X131:Z132" si="18">X132</f>
        <v>8134.3</v>
      </c>
      <c r="Y131" s="339">
        <f t="shared" si="18"/>
        <v>3205.5</v>
      </c>
      <c r="Z131" s="340">
        <f t="shared" si="18"/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869" t="s">
        <v>50</v>
      </c>
      <c r="F132" s="870"/>
      <c r="G132" s="870"/>
      <c r="H132" s="870"/>
      <c r="I132" s="870"/>
      <c r="J132" s="870"/>
      <c r="K132" s="870"/>
      <c r="L132" s="870"/>
      <c r="M132" s="870"/>
      <c r="N132" s="871"/>
      <c r="O132" s="95">
        <v>8</v>
      </c>
      <c r="P132" s="96">
        <v>1</v>
      </c>
      <c r="Q132" s="188" t="s">
        <v>1</v>
      </c>
      <c r="R132" s="97" t="s">
        <v>1</v>
      </c>
      <c r="S132" s="98" t="s">
        <v>1</v>
      </c>
      <c r="T132" s="97" t="s">
        <v>1</v>
      </c>
      <c r="U132" s="99" t="s">
        <v>1</v>
      </c>
      <c r="V132" s="100" t="s">
        <v>1</v>
      </c>
      <c r="W132" s="189"/>
      <c r="X132" s="331">
        <f>X133+X144</f>
        <v>8134.3</v>
      </c>
      <c r="Y132" s="331">
        <f t="shared" si="18"/>
        <v>3205.5</v>
      </c>
      <c r="Z132" s="332">
        <f t="shared" si="18"/>
        <v>3208</v>
      </c>
      <c r="AA132" s="8"/>
      <c r="AB132" s="3"/>
    </row>
    <row r="133" spans="1:28" ht="29.25" customHeight="1" x14ac:dyDescent="0.2">
      <c r="A133" s="21"/>
      <c r="B133" s="173"/>
      <c r="C133" s="174"/>
      <c r="D133" s="201"/>
      <c r="E133" s="177"/>
      <c r="F133" s="866" t="s">
        <v>533</v>
      </c>
      <c r="G133" s="867"/>
      <c r="H133" s="867"/>
      <c r="I133" s="867"/>
      <c r="J133" s="867"/>
      <c r="K133" s="867"/>
      <c r="L133" s="867"/>
      <c r="M133" s="867"/>
      <c r="N133" s="868"/>
      <c r="O133" s="27">
        <v>8</v>
      </c>
      <c r="P133" s="26">
        <v>1</v>
      </c>
      <c r="Q133" s="175" t="s">
        <v>49</v>
      </c>
      <c r="R133" s="24" t="s">
        <v>33</v>
      </c>
      <c r="S133" s="25" t="s">
        <v>6</v>
      </c>
      <c r="T133" s="24" t="s">
        <v>5</v>
      </c>
      <c r="U133" s="23" t="s">
        <v>4</v>
      </c>
      <c r="V133" s="22" t="s">
        <v>1</v>
      </c>
      <c r="W133" s="176"/>
      <c r="X133" s="333">
        <f>X134+X138+X142</f>
        <v>3635.5</v>
      </c>
      <c r="Y133" s="333">
        <f>Y134+Y138+Y142</f>
        <v>3205.5</v>
      </c>
      <c r="Z133" s="334">
        <f>Z134+Z138+Z142</f>
        <v>3208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6"/>
      <c r="G134" s="866" t="s">
        <v>48</v>
      </c>
      <c r="H134" s="867"/>
      <c r="I134" s="867"/>
      <c r="J134" s="867"/>
      <c r="K134" s="867"/>
      <c r="L134" s="867"/>
      <c r="M134" s="867"/>
      <c r="N134" s="868"/>
      <c r="O134" s="27">
        <v>8</v>
      </c>
      <c r="P134" s="26">
        <v>1</v>
      </c>
      <c r="Q134" s="175" t="s">
        <v>47</v>
      </c>
      <c r="R134" s="24" t="s">
        <v>33</v>
      </c>
      <c r="S134" s="25" t="s">
        <v>42</v>
      </c>
      <c r="T134" s="24" t="s">
        <v>5</v>
      </c>
      <c r="U134" s="23" t="s">
        <v>4</v>
      </c>
      <c r="V134" s="22" t="s">
        <v>1</v>
      </c>
      <c r="W134" s="176"/>
      <c r="X134" s="333">
        <f t="shared" ref="X134:Z136" si="19">X135</f>
        <v>0</v>
      </c>
      <c r="Y134" s="333">
        <f t="shared" si="19"/>
        <v>0</v>
      </c>
      <c r="Z134" s="334">
        <f t="shared" si="19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0"/>
      <c r="H135" s="866" t="s">
        <v>46</v>
      </c>
      <c r="I135" s="867"/>
      <c r="J135" s="867"/>
      <c r="K135" s="867"/>
      <c r="L135" s="867"/>
      <c r="M135" s="867"/>
      <c r="N135" s="868"/>
      <c r="O135" s="27">
        <v>8</v>
      </c>
      <c r="P135" s="26">
        <v>1</v>
      </c>
      <c r="Q135" s="175" t="s">
        <v>45</v>
      </c>
      <c r="R135" s="24" t="s">
        <v>33</v>
      </c>
      <c r="S135" s="25" t="s">
        <v>42</v>
      </c>
      <c r="T135" s="24" t="s">
        <v>9</v>
      </c>
      <c r="U135" s="23" t="s">
        <v>4</v>
      </c>
      <c r="V135" s="22" t="s">
        <v>1</v>
      </c>
      <c r="W135" s="176"/>
      <c r="X135" s="333">
        <f t="shared" si="19"/>
        <v>0</v>
      </c>
      <c r="Y135" s="333">
        <f t="shared" si="19"/>
        <v>0</v>
      </c>
      <c r="Z135" s="334">
        <f t="shared" si="19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3"/>
      <c r="H136" s="16"/>
      <c r="I136" s="866" t="s">
        <v>44</v>
      </c>
      <c r="J136" s="867"/>
      <c r="K136" s="867"/>
      <c r="L136" s="867"/>
      <c r="M136" s="867"/>
      <c r="N136" s="868"/>
      <c r="O136" s="27">
        <v>8</v>
      </c>
      <c r="P136" s="26">
        <v>1</v>
      </c>
      <c r="Q136" s="175" t="s">
        <v>43</v>
      </c>
      <c r="R136" s="24" t="s">
        <v>33</v>
      </c>
      <c r="S136" s="25" t="s">
        <v>42</v>
      </c>
      <c r="T136" s="24" t="s">
        <v>9</v>
      </c>
      <c r="U136" s="23" t="s">
        <v>41</v>
      </c>
      <c r="V136" s="22" t="s">
        <v>1</v>
      </c>
      <c r="W136" s="176"/>
      <c r="X136" s="333">
        <f t="shared" si="19"/>
        <v>0</v>
      </c>
      <c r="Y136" s="333">
        <f t="shared" si="19"/>
        <v>0</v>
      </c>
      <c r="Z136" s="334">
        <f t="shared" si="19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2"/>
      <c r="H137" s="125"/>
      <c r="I137" s="126"/>
      <c r="J137" s="864" t="s">
        <v>35</v>
      </c>
      <c r="K137" s="864"/>
      <c r="L137" s="864"/>
      <c r="M137" s="864"/>
      <c r="N137" s="865"/>
      <c r="O137" s="14">
        <v>8</v>
      </c>
      <c r="P137" s="13">
        <v>1</v>
      </c>
      <c r="Q137" s="175" t="s">
        <v>43</v>
      </c>
      <c r="R137" s="10" t="s">
        <v>33</v>
      </c>
      <c r="S137" s="11" t="s">
        <v>42</v>
      </c>
      <c r="T137" s="10" t="s">
        <v>9</v>
      </c>
      <c r="U137" s="9" t="s">
        <v>41</v>
      </c>
      <c r="V137" s="158" t="s">
        <v>30</v>
      </c>
      <c r="W137" s="176"/>
      <c r="X137" s="285"/>
      <c r="Y137" s="285"/>
      <c r="Z137" s="286"/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7"/>
      <c r="G138" s="866" t="s">
        <v>40</v>
      </c>
      <c r="H138" s="867"/>
      <c r="I138" s="867"/>
      <c r="J138" s="880"/>
      <c r="K138" s="880"/>
      <c r="L138" s="880"/>
      <c r="M138" s="880"/>
      <c r="N138" s="881"/>
      <c r="O138" s="41">
        <v>8</v>
      </c>
      <c r="P138" s="40">
        <v>1</v>
      </c>
      <c r="Q138" s="175" t="s">
        <v>39</v>
      </c>
      <c r="R138" s="114" t="s">
        <v>33</v>
      </c>
      <c r="S138" s="115" t="s">
        <v>32</v>
      </c>
      <c r="T138" s="114" t="s">
        <v>5</v>
      </c>
      <c r="U138" s="116" t="s">
        <v>4</v>
      </c>
      <c r="V138" s="39" t="s">
        <v>1</v>
      </c>
      <c r="W138" s="176"/>
      <c r="X138" s="337">
        <f>X139+X143</f>
        <v>3628</v>
      </c>
      <c r="Y138" s="337">
        <f t="shared" ref="X138:Z140" si="20">Y139</f>
        <v>3198</v>
      </c>
      <c r="Z138" s="338">
        <f t="shared" si="20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0"/>
      <c r="H139" s="866" t="s">
        <v>38</v>
      </c>
      <c r="I139" s="867"/>
      <c r="J139" s="867"/>
      <c r="K139" s="867"/>
      <c r="L139" s="867"/>
      <c r="M139" s="867"/>
      <c r="N139" s="868"/>
      <c r="O139" s="27">
        <v>8</v>
      </c>
      <c r="P139" s="26">
        <v>1</v>
      </c>
      <c r="Q139" s="175" t="s">
        <v>37</v>
      </c>
      <c r="R139" s="24" t="s">
        <v>33</v>
      </c>
      <c r="S139" s="25" t="s">
        <v>32</v>
      </c>
      <c r="T139" s="24" t="s">
        <v>9</v>
      </c>
      <c r="U139" s="23" t="s">
        <v>4</v>
      </c>
      <c r="V139" s="22" t="s">
        <v>1</v>
      </c>
      <c r="W139" s="176"/>
      <c r="X139" s="333">
        <f t="shared" si="20"/>
        <v>3299</v>
      </c>
      <c r="Y139" s="333">
        <f t="shared" si="20"/>
        <v>3198</v>
      </c>
      <c r="Z139" s="334">
        <f t="shared" si="20"/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23"/>
      <c r="G140" s="183"/>
      <c r="H140" s="16"/>
      <c r="I140" s="866" t="s">
        <v>36</v>
      </c>
      <c r="J140" s="867"/>
      <c r="K140" s="867"/>
      <c r="L140" s="867"/>
      <c r="M140" s="867"/>
      <c r="N140" s="868"/>
      <c r="O140" s="27">
        <v>8</v>
      </c>
      <c r="P140" s="26">
        <v>1</v>
      </c>
      <c r="Q140" s="175" t="s">
        <v>34</v>
      </c>
      <c r="R140" s="24" t="s">
        <v>33</v>
      </c>
      <c r="S140" s="25" t="s">
        <v>32</v>
      </c>
      <c r="T140" s="24" t="s">
        <v>9</v>
      </c>
      <c r="U140" s="23" t="s">
        <v>31</v>
      </c>
      <c r="V140" s="22" t="s">
        <v>1</v>
      </c>
      <c r="W140" s="176"/>
      <c r="X140" s="333">
        <f t="shared" si="20"/>
        <v>3299</v>
      </c>
      <c r="Y140" s="333">
        <f t="shared" si="20"/>
        <v>3198</v>
      </c>
      <c r="Z140" s="334">
        <f t="shared" si="20"/>
        <v>3198</v>
      </c>
      <c r="AA140" s="8"/>
      <c r="AB140" s="3"/>
    </row>
    <row r="141" spans="1:28" ht="15" customHeight="1" x14ac:dyDescent="0.2">
      <c r="A141" s="21"/>
      <c r="B141" s="173"/>
      <c r="C141" s="174"/>
      <c r="D141" s="202"/>
      <c r="E141" s="181"/>
      <c r="F141" s="124"/>
      <c r="G141" s="182"/>
      <c r="H141" s="125"/>
      <c r="I141" s="126"/>
      <c r="J141" s="864" t="s">
        <v>35</v>
      </c>
      <c r="K141" s="864"/>
      <c r="L141" s="864"/>
      <c r="M141" s="864"/>
      <c r="N141" s="865"/>
      <c r="O141" s="14">
        <v>8</v>
      </c>
      <c r="P141" s="13">
        <v>1</v>
      </c>
      <c r="Q141" s="175" t="s">
        <v>34</v>
      </c>
      <c r="R141" s="10" t="s">
        <v>33</v>
      </c>
      <c r="S141" s="11" t="s">
        <v>32</v>
      </c>
      <c r="T141" s="10" t="s">
        <v>9</v>
      </c>
      <c r="U141" s="9" t="s">
        <v>31</v>
      </c>
      <c r="V141" s="158" t="s">
        <v>30</v>
      </c>
      <c r="W141" s="176"/>
      <c r="X141" s="305">
        <v>3299</v>
      </c>
      <c r="Y141" s="305">
        <v>3198</v>
      </c>
      <c r="Z141" s="306">
        <v>3198</v>
      </c>
      <c r="AA141" s="8"/>
      <c r="AB141" s="3"/>
    </row>
    <row r="142" spans="1:28" ht="15" customHeight="1" x14ac:dyDescent="0.2">
      <c r="A142" s="21"/>
      <c r="B142" s="173"/>
      <c r="C142" s="174"/>
      <c r="D142" s="202"/>
      <c r="E142" s="181"/>
      <c r="F142" s="619"/>
      <c r="G142" s="182"/>
      <c r="H142" s="620"/>
      <c r="I142" s="621"/>
      <c r="J142" s="85"/>
      <c r="K142" s="85"/>
      <c r="L142" s="85"/>
      <c r="M142" s="618" t="s">
        <v>423</v>
      </c>
      <c r="N142" s="624">
        <v>616</v>
      </c>
      <c r="O142" s="615">
        <v>8</v>
      </c>
      <c r="P142" s="13">
        <v>1</v>
      </c>
      <c r="Q142" s="12"/>
      <c r="R142" s="616">
        <v>81</v>
      </c>
      <c r="S142" s="11">
        <v>2</v>
      </c>
      <c r="T142" s="616">
        <v>1</v>
      </c>
      <c r="U142" s="9">
        <v>95555</v>
      </c>
      <c r="V142" s="633">
        <v>610</v>
      </c>
      <c r="W142" s="294"/>
      <c r="X142" s="305">
        <v>7.5</v>
      </c>
      <c r="Y142" s="305">
        <v>7.5</v>
      </c>
      <c r="Z142" s="306">
        <v>10</v>
      </c>
      <c r="AA142" s="8"/>
      <c r="AB142" s="3"/>
    </row>
    <row r="143" spans="1:28" ht="33" customHeight="1" x14ac:dyDescent="0.2">
      <c r="A143" s="21"/>
      <c r="B143" s="173"/>
      <c r="C143" s="174"/>
      <c r="D143" s="202"/>
      <c r="E143" s="181"/>
      <c r="F143" s="679"/>
      <c r="G143" s="182"/>
      <c r="H143" s="680"/>
      <c r="I143" s="681"/>
      <c r="J143" s="85"/>
      <c r="K143" s="85"/>
      <c r="L143" s="85"/>
      <c r="M143" s="678" t="s">
        <v>449</v>
      </c>
      <c r="N143" s="684"/>
      <c r="O143" s="674">
        <v>8</v>
      </c>
      <c r="P143" s="13">
        <v>1</v>
      </c>
      <c r="Q143" s="12"/>
      <c r="R143" s="675">
        <v>81</v>
      </c>
      <c r="S143" s="11">
        <v>2</v>
      </c>
      <c r="T143" s="675">
        <v>2</v>
      </c>
      <c r="U143" s="9">
        <v>67777</v>
      </c>
      <c r="V143" s="633" t="s">
        <v>30</v>
      </c>
      <c r="W143" s="294"/>
      <c r="X143" s="305">
        <v>329</v>
      </c>
      <c r="Y143" s="305"/>
      <c r="Z143" s="306"/>
      <c r="AA143" s="8"/>
      <c r="AB143" s="3"/>
    </row>
    <row r="144" spans="1:28" ht="44.25" customHeight="1" x14ac:dyDescent="0.2">
      <c r="A144" s="21"/>
      <c r="B144" s="173"/>
      <c r="C144" s="174"/>
      <c r="D144" s="202"/>
      <c r="E144" s="181"/>
      <c r="F144" s="798"/>
      <c r="G144" s="182"/>
      <c r="H144" s="799"/>
      <c r="I144" s="800"/>
      <c r="J144" s="85"/>
      <c r="K144" s="85"/>
      <c r="L144" s="85"/>
      <c r="M144" s="802" t="s">
        <v>544</v>
      </c>
      <c r="N144" s="808"/>
      <c r="O144" s="803">
        <v>8</v>
      </c>
      <c r="P144" s="13">
        <v>1</v>
      </c>
      <c r="Q144" s="12"/>
      <c r="R144" s="804">
        <v>81</v>
      </c>
      <c r="S144" s="11">
        <v>2</v>
      </c>
      <c r="T144" s="804" t="s">
        <v>545</v>
      </c>
      <c r="U144" s="9" t="s">
        <v>547</v>
      </c>
      <c r="V144" s="633" t="s">
        <v>30</v>
      </c>
      <c r="W144" s="294"/>
      <c r="X144" s="305">
        <v>4498.8</v>
      </c>
      <c r="Y144" s="305"/>
      <c r="Z144" s="306"/>
      <c r="AA144" s="8"/>
      <c r="AB144" s="3"/>
    </row>
    <row r="145" spans="1:28" ht="15" customHeight="1" x14ac:dyDescent="0.2">
      <c r="A145" s="21"/>
      <c r="B145" s="173"/>
      <c r="C145" s="174"/>
      <c r="D145" s="891" t="s">
        <v>29</v>
      </c>
      <c r="E145" s="875"/>
      <c r="F145" s="875"/>
      <c r="G145" s="875"/>
      <c r="H145" s="875"/>
      <c r="I145" s="875"/>
      <c r="J145" s="876"/>
      <c r="K145" s="876"/>
      <c r="L145" s="876"/>
      <c r="M145" s="876"/>
      <c r="N145" s="877"/>
      <c r="O145" s="33">
        <v>10</v>
      </c>
      <c r="P145" s="32">
        <v>0</v>
      </c>
      <c r="Q145" s="481" t="s">
        <v>1</v>
      </c>
      <c r="R145" s="117" t="s">
        <v>1</v>
      </c>
      <c r="S145" s="118" t="s">
        <v>1</v>
      </c>
      <c r="T145" s="117" t="s">
        <v>1</v>
      </c>
      <c r="U145" s="119" t="s">
        <v>1</v>
      </c>
      <c r="V145" s="31" t="s">
        <v>1</v>
      </c>
      <c r="W145" s="480"/>
      <c r="X145" s="339">
        <f>X146</f>
        <v>451.4</v>
      </c>
      <c r="Y145" s="339">
        <f>Y146</f>
        <v>451.4</v>
      </c>
      <c r="Z145" s="340">
        <f>Z146</f>
        <v>451.4</v>
      </c>
      <c r="AA145" s="8"/>
      <c r="AB145" s="3"/>
    </row>
    <row r="146" spans="1:28" ht="15" customHeight="1" x14ac:dyDescent="0.2">
      <c r="A146" s="21"/>
      <c r="B146" s="173"/>
      <c r="C146" s="174"/>
      <c r="D146" s="201"/>
      <c r="E146" s="869" t="s">
        <v>28</v>
      </c>
      <c r="F146" s="870"/>
      <c r="G146" s="870"/>
      <c r="H146" s="870"/>
      <c r="I146" s="870"/>
      <c r="J146" s="870"/>
      <c r="K146" s="870"/>
      <c r="L146" s="870"/>
      <c r="M146" s="870"/>
      <c r="N146" s="871"/>
      <c r="O146" s="95">
        <v>10</v>
      </c>
      <c r="P146" s="96">
        <v>1</v>
      </c>
      <c r="Q146" s="188" t="s">
        <v>1</v>
      </c>
      <c r="R146" s="97" t="s">
        <v>1</v>
      </c>
      <c r="S146" s="98" t="s">
        <v>1</v>
      </c>
      <c r="T146" s="97" t="s">
        <v>1</v>
      </c>
      <c r="U146" s="99" t="s">
        <v>1</v>
      </c>
      <c r="V146" s="100" t="s">
        <v>1</v>
      </c>
      <c r="W146" s="189"/>
      <c r="X146" s="331">
        <f>X147+X152</f>
        <v>451.4</v>
      </c>
      <c r="Y146" s="331">
        <f>Y147+Y152</f>
        <v>451.4</v>
      </c>
      <c r="Z146" s="332">
        <f>Z147+Z152</f>
        <v>451.4</v>
      </c>
      <c r="AA146" s="8"/>
      <c r="AB146" s="3"/>
    </row>
    <row r="147" spans="1:28" ht="60" customHeight="1" x14ac:dyDescent="0.2">
      <c r="A147" s="21"/>
      <c r="B147" s="173"/>
      <c r="C147" s="174"/>
      <c r="D147" s="201"/>
      <c r="E147" s="177"/>
      <c r="F147" s="866" t="s">
        <v>455</v>
      </c>
      <c r="G147" s="867"/>
      <c r="H147" s="867"/>
      <c r="I147" s="867"/>
      <c r="J147" s="867"/>
      <c r="K147" s="867"/>
      <c r="L147" s="867"/>
      <c r="M147" s="867"/>
      <c r="N147" s="868"/>
      <c r="O147" s="27">
        <v>10</v>
      </c>
      <c r="P147" s="26">
        <v>1</v>
      </c>
      <c r="Q147" s="175" t="s">
        <v>19</v>
      </c>
      <c r="R147" s="24">
        <v>85</v>
      </c>
      <c r="S147" s="25" t="s">
        <v>6</v>
      </c>
      <c r="T147" s="24" t="s">
        <v>5</v>
      </c>
      <c r="U147" s="23" t="s">
        <v>4</v>
      </c>
      <c r="V147" s="22" t="s">
        <v>1</v>
      </c>
      <c r="W147" s="176"/>
      <c r="X147" s="333">
        <f t="shared" ref="X147:Z150" si="21">X148</f>
        <v>451.4</v>
      </c>
      <c r="Y147" s="333">
        <f t="shared" si="21"/>
        <v>451.4</v>
      </c>
      <c r="Z147" s="334">
        <f t="shared" si="21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78"/>
      <c r="F148" s="16"/>
      <c r="G148" s="866" t="s">
        <v>393</v>
      </c>
      <c r="H148" s="867"/>
      <c r="I148" s="867"/>
      <c r="J148" s="867"/>
      <c r="K148" s="867"/>
      <c r="L148" s="867"/>
      <c r="M148" s="867"/>
      <c r="N148" s="868"/>
      <c r="O148" s="27">
        <v>10</v>
      </c>
      <c r="P148" s="26">
        <v>1</v>
      </c>
      <c r="Q148" s="175" t="s">
        <v>27</v>
      </c>
      <c r="R148" s="24">
        <v>85</v>
      </c>
      <c r="S148" s="25" t="s">
        <v>427</v>
      </c>
      <c r="T148" s="24" t="s">
        <v>5</v>
      </c>
      <c r="U148" s="23" t="s">
        <v>4</v>
      </c>
      <c r="V148" s="22" t="s">
        <v>1</v>
      </c>
      <c r="W148" s="176"/>
      <c r="X148" s="333">
        <f t="shared" si="21"/>
        <v>451.4</v>
      </c>
      <c r="Y148" s="333">
        <f t="shared" si="21"/>
        <v>451.4</v>
      </c>
      <c r="Z148" s="334">
        <f t="shared" si="21"/>
        <v>451.4</v>
      </c>
      <c r="AA148" s="8"/>
      <c r="AB148" s="3"/>
    </row>
    <row r="149" spans="1:28" ht="21" customHeight="1" x14ac:dyDescent="0.2">
      <c r="A149" s="21"/>
      <c r="B149" s="173"/>
      <c r="C149" s="174"/>
      <c r="D149" s="201"/>
      <c r="E149" s="178"/>
      <c r="F149" s="123"/>
      <c r="G149" s="180"/>
      <c r="H149" s="866" t="s">
        <v>25</v>
      </c>
      <c r="I149" s="867"/>
      <c r="J149" s="867"/>
      <c r="K149" s="867"/>
      <c r="L149" s="867"/>
      <c r="M149" s="867"/>
      <c r="N149" s="868"/>
      <c r="O149" s="27">
        <v>10</v>
      </c>
      <c r="P149" s="26">
        <v>1</v>
      </c>
      <c r="Q149" s="175" t="s">
        <v>26</v>
      </c>
      <c r="R149" s="24">
        <v>85</v>
      </c>
      <c r="S149" s="25" t="s">
        <v>427</v>
      </c>
      <c r="T149" s="24">
        <v>1</v>
      </c>
      <c r="U149" s="23">
        <v>20001</v>
      </c>
      <c r="V149" s="22" t="s">
        <v>1</v>
      </c>
      <c r="W149" s="176"/>
      <c r="X149" s="333">
        <f t="shared" si="21"/>
        <v>451.4</v>
      </c>
      <c r="Y149" s="333">
        <f t="shared" si="21"/>
        <v>451.4</v>
      </c>
      <c r="Z149" s="334">
        <f t="shared" si="21"/>
        <v>451.4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78"/>
      <c r="F150" s="123"/>
      <c r="G150" s="183"/>
      <c r="H150" s="16"/>
      <c r="I150" s="866" t="s">
        <v>25</v>
      </c>
      <c r="J150" s="867"/>
      <c r="K150" s="867"/>
      <c r="L150" s="867"/>
      <c r="M150" s="867"/>
      <c r="N150" s="868"/>
      <c r="O150" s="27">
        <v>10</v>
      </c>
      <c r="P150" s="26">
        <v>1</v>
      </c>
      <c r="Q150" s="175" t="s">
        <v>23</v>
      </c>
      <c r="R150" s="24">
        <v>85</v>
      </c>
      <c r="S150" s="25" t="s">
        <v>427</v>
      </c>
      <c r="T150" s="24">
        <v>1</v>
      </c>
      <c r="U150" s="23">
        <v>20009</v>
      </c>
      <c r="V150" s="22" t="s">
        <v>1</v>
      </c>
      <c r="W150" s="176"/>
      <c r="X150" s="333">
        <f t="shared" si="21"/>
        <v>451.4</v>
      </c>
      <c r="Y150" s="333">
        <f t="shared" si="21"/>
        <v>451.4</v>
      </c>
      <c r="Z150" s="334">
        <f t="shared" si="21"/>
        <v>451.4</v>
      </c>
      <c r="AA150" s="8"/>
      <c r="AB150" s="3"/>
    </row>
    <row r="151" spans="1:28" ht="15" customHeight="1" x14ac:dyDescent="0.2">
      <c r="A151" s="21"/>
      <c r="B151" s="173"/>
      <c r="C151" s="174"/>
      <c r="D151" s="201"/>
      <c r="E151" s="181"/>
      <c r="F151" s="124"/>
      <c r="G151" s="182"/>
      <c r="H151" s="125"/>
      <c r="I151" s="126"/>
      <c r="J151" s="864" t="s">
        <v>24</v>
      </c>
      <c r="K151" s="864"/>
      <c r="L151" s="864"/>
      <c r="M151" s="864"/>
      <c r="N151" s="865"/>
      <c r="O151" s="14">
        <v>10</v>
      </c>
      <c r="P151" s="13">
        <v>1</v>
      </c>
      <c r="Q151" s="175" t="s">
        <v>23</v>
      </c>
      <c r="R151" s="688">
        <v>85</v>
      </c>
      <c r="S151" s="11" t="s">
        <v>427</v>
      </c>
      <c r="T151" s="688">
        <v>1</v>
      </c>
      <c r="U151" s="459">
        <v>20009</v>
      </c>
      <c r="V151" s="158" t="s">
        <v>22</v>
      </c>
      <c r="W151" s="176"/>
      <c r="X151" s="285">
        <v>451.4</v>
      </c>
      <c r="Y151" s="285">
        <v>451.4</v>
      </c>
      <c r="Z151" s="286">
        <v>451.4</v>
      </c>
      <c r="AA151" s="8"/>
      <c r="AB151" s="3"/>
    </row>
    <row r="152" spans="1:28" ht="15" customHeight="1" x14ac:dyDescent="0.2">
      <c r="A152" s="21"/>
      <c r="B152" s="173"/>
      <c r="C152" s="174"/>
      <c r="D152" s="201"/>
      <c r="E152" s="869" t="s">
        <v>21</v>
      </c>
      <c r="F152" s="870"/>
      <c r="G152" s="870"/>
      <c r="H152" s="870"/>
      <c r="I152" s="870"/>
      <c r="J152" s="872"/>
      <c r="K152" s="872"/>
      <c r="L152" s="872"/>
      <c r="M152" s="872"/>
      <c r="N152" s="873"/>
      <c r="O152" s="90">
        <v>10</v>
      </c>
      <c r="P152" s="91">
        <v>3</v>
      </c>
      <c r="Q152" s="188" t="s">
        <v>1</v>
      </c>
      <c r="R152" s="111" t="s">
        <v>1</v>
      </c>
      <c r="S152" s="112" t="s">
        <v>1</v>
      </c>
      <c r="T152" s="111" t="s">
        <v>1</v>
      </c>
      <c r="U152" s="113" t="s">
        <v>1</v>
      </c>
      <c r="V152" s="93" t="s">
        <v>1</v>
      </c>
      <c r="W152" s="189"/>
      <c r="X152" s="335">
        <f t="shared" ref="X152:Z156" si="22">X153</f>
        <v>0</v>
      </c>
      <c r="Y152" s="335">
        <f t="shared" si="22"/>
        <v>0</v>
      </c>
      <c r="Z152" s="336">
        <f t="shared" si="22"/>
        <v>0</v>
      </c>
      <c r="AA152" s="8"/>
      <c r="AB152" s="3"/>
    </row>
    <row r="153" spans="1:28" ht="60" customHeight="1" x14ac:dyDescent="0.2">
      <c r="A153" s="21"/>
      <c r="B153" s="173"/>
      <c r="C153" s="174"/>
      <c r="D153" s="201"/>
      <c r="E153" s="177"/>
      <c r="F153" s="866" t="s">
        <v>455</v>
      </c>
      <c r="G153" s="867"/>
      <c r="H153" s="867"/>
      <c r="I153" s="867"/>
      <c r="J153" s="867"/>
      <c r="K153" s="867"/>
      <c r="L153" s="867"/>
      <c r="M153" s="867"/>
      <c r="N153" s="868"/>
      <c r="O153" s="27">
        <v>10</v>
      </c>
      <c r="P153" s="26">
        <v>3</v>
      </c>
      <c r="Q153" s="175" t="s">
        <v>19</v>
      </c>
      <c r="R153" s="24" t="s">
        <v>11</v>
      </c>
      <c r="S153" s="25" t="s">
        <v>6</v>
      </c>
      <c r="T153" s="24" t="s">
        <v>5</v>
      </c>
      <c r="U153" s="23" t="s">
        <v>4</v>
      </c>
      <c r="V153" s="22" t="s">
        <v>1</v>
      </c>
      <c r="W153" s="176"/>
      <c r="X153" s="333">
        <f t="shared" si="22"/>
        <v>0</v>
      </c>
      <c r="Y153" s="333">
        <f t="shared" si="22"/>
        <v>0</v>
      </c>
      <c r="Z153" s="334">
        <f t="shared" si="22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1"/>
      <c r="E154" s="178"/>
      <c r="F154" s="16"/>
      <c r="G154" s="866" t="s">
        <v>401</v>
      </c>
      <c r="H154" s="867"/>
      <c r="I154" s="867"/>
      <c r="J154" s="867"/>
      <c r="K154" s="867"/>
      <c r="L154" s="867"/>
      <c r="M154" s="867"/>
      <c r="N154" s="868"/>
      <c r="O154" s="27">
        <v>10</v>
      </c>
      <c r="P154" s="26">
        <v>3</v>
      </c>
      <c r="Q154" s="175" t="s">
        <v>17</v>
      </c>
      <c r="R154" s="24" t="s">
        <v>11</v>
      </c>
      <c r="S154" s="25" t="s">
        <v>10</v>
      </c>
      <c r="T154" s="24" t="s">
        <v>5</v>
      </c>
      <c r="U154" s="23" t="s">
        <v>4</v>
      </c>
      <c r="V154" s="22" t="s">
        <v>1</v>
      </c>
      <c r="W154" s="176"/>
      <c r="X154" s="333">
        <f t="shared" si="22"/>
        <v>0</v>
      </c>
      <c r="Y154" s="333">
        <f t="shared" si="22"/>
        <v>0</v>
      </c>
      <c r="Z154" s="334">
        <f t="shared" si="22"/>
        <v>0</v>
      </c>
      <c r="AA154" s="8"/>
      <c r="AB154" s="3"/>
    </row>
    <row r="155" spans="1:28" ht="43.5" customHeight="1" x14ac:dyDescent="0.2">
      <c r="A155" s="21"/>
      <c r="B155" s="173"/>
      <c r="C155" s="174"/>
      <c r="D155" s="201"/>
      <c r="E155" s="178"/>
      <c r="F155" s="123"/>
      <c r="G155" s="180"/>
      <c r="H155" s="866" t="s">
        <v>16</v>
      </c>
      <c r="I155" s="867"/>
      <c r="J155" s="867"/>
      <c r="K155" s="867"/>
      <c r="L155" s="867"/>
      <c r="M155" s="867"/>
      <c r="N155" s="868"/>
      <c r="O155" s="27">
        <v>10</v>
      </c>
      <c r="P155" s="26">
        <v>3</v>
      </c>
      <c r="Q155" s="175" t="s">
        <v>15</v>
      </c>
      <c r="R155" s="24" t="s">
        <v>11</v>
      </c>
      <c r="S155" s="25" t="s">
        <v>10</v>
      </c>
      <c r="T155" s="24" t="s">
        <v>9</v>
      </c>
      <c r="U155" s="23" t="s">
        <v>4</v>
      </c>
      <c r="V155" s="22" t="s">
        <v>1</v>
      </c>
      <c r="W155" s="176"/>
      <c r="X155" s="333">
        <f t="shared" si="22"/>
        <v>0</v>
      </c>
      <c r="Y155" s="333">
        <f t="shared" si="22"/>
        <v>0</v>
      </c>
      <c r="Z155" s="334">
        <f t="shared" si="22"/>
        <v>0</v>
      </c>
      <c r="AA155" s="8"/>
      <c r="AB155" s="3"/>
    </row>
    <row r="156" spans="1:28" ht="29.25" customHeight="1" x14ac:dyDescent="0.2">
      <c r="A156" s="21"/>
      <c r="B156" s="173"/>
      <c r="C156" s="174"/>
      <c r="D156" s="201"/>
      <c r="E156" s="178"/>
      <c r="F156" s="123"/>
      <c r="G156" s="183"/>
      <c r="H156" s="16"/>
      <c r="I156" s="866" t="s">
        <v>14</v>
      </c>
      <c r="J156" s="867"/>
      <c r="K156" s="867"/>
      <c r="L156" s="867"/>
      <c r="M156" s="867"/>
      <c r="N156" s="868"/>
      <c r="O156" s="27">
        <v>10</v>
      </c>
      <c r="P156" s="26">
        <v>3</v>
      </c>
      <c r="Q156" s="175" t="s">
        <v>12</v>
      </c>
      <c r="R156" s="24" t="s">
        <v>11</v>
      </c>
      <c r="S156" s="25" t="s">
        <v>10</v>
      </c>
      <c r="T156" s="24" t="s">
        <v>9</v>
      </c>
      <c r="U156" s="23" t="s">
        <v>8</v>
      </c>
      <c r="V156" s="22" t="s">
        <v>1</v>
      </c>
      <c r="W156" s="176"/>
      <c r="X156" s="333">
        <f t="shared" si="22"/>
        <v>0</v>
      </c>
      <c r="Y156" s="333">
        <f t="shared" si="22"/>
        <v>0</v>
      </c>
      <c r="Z156" s="334">
        <f t="shared" si="22"/>
        <v>0</v>
      </c>
      <c r="AA156" s="8"/>
      <c r="AB156" s="3"/>
    </row>
    <row r="157" spans="1:28" ht="29.25" customHeight="1" x14ac:dyDescent="0.2">
      <c r="A157" s="21"/>
      <c r="B157" s="173"/>
      <c r="C157" s="174"/>
      <c r="D157" s="202"/>
      <c r="E157" s="181"/>
      <c r="F157" s="124"/>
      <c r="G157" s="182"/>
      <c r="H157" s="125"/>
      <c r="I157" s="126"/>
      <c r="J157" s="864" t="s">
        <v>13</v>
      </c>
      <c r="K157" s="864"/>
      <c r="L157" s="864"/>
      <c r="M157" s="864"/>
      <c r="N157" s="865"/>
      <c r="O157" s="14">
        <v>10</v>
      </c>
      <c r="P157" s="13">
        <v>3</v>
      </c>
      <c r="Q157" s="175" t="s">
        <v>12</v>
      </c>
      <c r="R157" s="10" t="s">
        <v>11</v>
      </c>
      <c r="S157" s="11" t="s">
        <v>10</v>
      </c>
      <c r="T157" s="10" t="s">
        <v>9</v>
      </c>
      <c r="U157" s="9" t="s">
        <v>8</v>
      </c>
      <c r="V157" s="158" t="s">
        <v>7</v>
      </c>
      <c r="W157" s="176"/>
      <c r="X157" s="285"/>
      <c r="Y157" s="285"/>
      <c r="Z157" s="286"/>
      <c r="AA157" s="8"/>
      <c r="AB157" s="3"/>
    </row>
    <row r="158" spans="1:28" ht="21.75" customHeight="1" x14ac:dyDescent="0.2">
      <c r="A158" s="21"/>
      <c r="B158" s="173"/>
      <c r="C158" s="174"/>
      <c r="D158" s="202"/>
      <c r="E158" s="181"/>
      <c r="F158" s="428"/>
      <c r="G158" s="182"/>
      <c r="H158" s="429"/>
      <c r="I158" s="430"/>
      <c r="J158" s="85"/>
      <c r="K158" s="85"/>
      <c r="L158" s="85"/>
      <c r="M158" s="460" t="s">
        <v>372</v>
      </c>
      <c r="N158" s="174"/>
      <c r="O158" s="424">
        <v>11</v>
      </c>
      <c r="P158" s="83">
        <v>0</v>
      </c>
      <c r="Q158" s="482"/>
      <c r="R158" s="425"/>
      <c r="S158" s="461"/>
      <c r="T158" s="425"/>
      <c r="U158" s="483"/>
      <c r="V158" s="438"/>
      <c r="W158" s="484"/>
      <c r="X158" s="326">
        <f t="shared" ref="X158:Z162" si="23">X159</f>
        <v>200</v>
      </c>
      <c r="Y158" s="326">
        <f t="shared" si="23"/>
        <v>100</v>
      </c>
      <c r="Z158" s="494">
        <f t="shared" si="23"/>
        <v>100</v>
      </c>
      <c r="AA158" s="8"/>
      <c r="AB158" s="3"/>
    </row>
    <row r="159" spans="1:28" ht="65.25" customHeight="1" x14ac:dyDescent="0.2">
      <c r="A159" s="21"/>
      <c r="B159" s="173"/>
      <c r="C159" s="174"/>
      <c r="D159" s="202"/>
      <c r="E159" s="181"/>
      <c r="F159" s="428"/>
      <c r="G159" s="182"/>
      <c r="H159" s="429"/>
      <c r="I159" s="430"/>
      <c r="J159" s="85"/>
      <c r="K159" s="85"/>
      <c r="L159" s="85"/>
      <c r="M159" s="431" t="s">
        <v>455</v>
      </c>
      <c r="N159" s="432"/>
      <c r="O159" s="448">
        <v>11</v>
      </c>
      <c r="P159" s="13">
        <v>1</v>
      </c>
      <c r="Q159" s="175"/>
      <c r="R159" s="449">
        <v>85</v>
      </c>
      <c r="S159" s="11">
        <v>0</v>
      </c>
      <c r="T159" s="449">
        <v>0</v>
      </c>
      <c r="U159" s="9">
        <v>0</v>
      </c>
      <c r="V159" s="435"/>
      <c r="W159" s="176"/>
      <c r="X159" s="492">
        <f>X161</f>
        <v>200</v>
      </c>
      <c r="Y159" s="492">
        <f>Y161</f>
        <v>100</v>
      </c>
      <c r="Z159" s="493">
        <f>Z161</f>
        <v>100</v>
      </c>
      <c r="AA159" s="8"/>
      <c r="AB159" s="3"/>
    </row>
    <row r="160" spans="1:28" ht="27.75" customHeight="1" x14ac:dyDescent="0.2">
      <c r="A160" s="21"/>
      <c r="B160" s="173"/>
      <c r="C160" s="174"/>
      <c r="D160" s="202"/>
      <c r="E160" s="181"/>
      <c r="F160" s="582"/>
      <c r="G160" s="182"/>
      <c r="H160" s="583"/>
      <c r="I160" s="584"/>
      <c r="J160" s="85"/>
      <c r="K160" s="85"/>
      <c r="L160" s="85"/>
      <c r="M160" s="580" t="s">
        <v>400</v>
      </c>
      <c r="N160" s="581"/>
      <c r="O160" s="578">
        <v>11</v>
      </c>
      <c r="P160" s="13">
        <v>1</v>
      </c>
      <c r="Q160" s="175"/>
      <c r="R160" s="579">
        <v>85</v>
      </c>
      <c r="S160" s="11" t="s">
        <v>428</v>
      </c>
      <c r="T160" s="579">
        <v>0</v>
      </c>
      <c r="U160" s="9">
        <v>0</v>
      </c>
      <c r="V160" s="592"/>
      <c r="W160" s="176"/>
      <c r="X160" s="492">
        <f>X161</f>
        <v>200</v>
      </c>
      <c r="Y160" s="492">
        <f>Y161</f>
        <v>100</v>
      </c>
      <c r="Z160" s="493">
        <f>Z161</f>
        <v>100</v>
      </c>
      <c r="AA160" s="8"/>
      <c r="AB160" s="3"/>
    </row>
    <row r="161" spans="1:30" ht="29.2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31" t="s">
        <v>374</v>
      </c>
      <c r="N161" s="432"/>
      <c r="O161" s="448">
        <v>11</v>
      </c>
      <c r="P161" s="13">
        <v>1</v>
      </c>
      <c r="Q161" s="175"/>
      <c r="R161" s="449">
        <v>85</v>
      </c>
      <c r="S161" s="11" t="s">
        <v>428</v>
      </c>
      <c r="T161" s="449">
        <v>1</v>
      </c>
      <c r="U161" s="9">
        <v>0</v>
      </c>
      <c r="V161" s="435"/>
      <c r="W161" s="176"/>
      <c r="X161" s="492">
        <f t="shared" si="23"/>
        <v>200</v>
      </c>
      <c r="Y161" s="492">
        <f t="shared" si="23"/>
        <v>100</v>
      </c>
      <c r="Z161" s="493">
        <f t="shared" si="23"/>
        <v>100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28"/>
      <c r="G162" s="182"/>
      <c r="H162" s="429"/>
      <c r="I162" s="430"/>
      <c r="J162" s="85"/>
      <c r="K162" s="85"/>
      <c r="L162" s="85"/>
      <c r="M162" s="431" t="s">
        <v>375</v>
      </c>
      <c r="N162" s="432"/>
      <c r="O162" s="448">
        <v>11</v>
      </c>
      <c r="P162" s="13">
        <v>1</v>
      </c>
      <c r="Q162" s="175"/>
      <c r="R162" s="449">
        <v>85</v>
      </c>
      <c r="S162" s="11" t="s">
        <v>428</v>
      </c>
      <c r="T162" s="449">
        <v>1</v>
      </c>
      <c r="U162" s="9">
        <v>91142</v>
      </c>
      <c r="V162" s="435"/>
      <c r="W162" s="176"/>
      <c r="X162" s="492">
        <f t="shared" si="23"/>
        <v>200</v>
      </c>
      <c r="Y162" s="492">
        <f t="shared" si="23"/>
        <v>100</v>
      </c>
      <c r="Z162" s="493">
        <f t="shared" si="23"/>
        <v>100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57</v>
      </c>
      <c r="N163" s="432"/>
      <c r="O163" s="448">
        <v>11</v>
      </c>
      <c r="P163" s="13">
        <v>1</v>
      </c>
      <c r="Q163" s="175"/>
      <c r="R163" s="449">
        <v>85</v>
      </c>
      <c r="S163" s="11" t="s">
        <v>428</v>
      </c>
      <c r="T163" s="449">
        <v>1</v>
      </c>
      <c r="U163" s="9">
        <v>91142</v>
      </c>
      <c r="V163" s="435">
        <v>240</v>
      </c>
      <c r="W163" s="176"/>
      <c r="X163" s="285">
        <v>200</v>
      </c>
      <c r="Y163" s="285">
        <v>100</v>
      </c>
      <c r="Z163" s="286">
        <v>100</v>
      </c>
      <c r="AA163" s="8"/>
      <c r="AB163" s="3"/>
    </row>
    <row r="164" spans="1:30" ht="22.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60" t="s">
        <v>376</v>
      </c>
      <c r="N164" s="174"/>
      <c r="O164" s="424">
        <v>12</v>
      </c>
      <c r="P164" s="83">
        <v>0</v>
      </c>
      <c r="Q164" s="482"/>
      <c r="R164" s="425"/>
      <c r="S164" s="461"/>
      <c r="T164" s="425"/>
      <c r="U164" s="483"/>
      <c r="V164" s="438"/>
      <c r="W164" s="484"/>
      <c r="X164" s="326">
        <f t="shared" ref="X164:Z166" si="24">X165</f>
        <v>0</v>
      </c>
      <c r="Y164" s="326">
        <f t="shared" si="24"/>
        <v>0</v>
      </c>
      <c r="Z164" s="494">
        <f t="shared" si="24"/>
        <v>0</v>
      </c>
      <c r="AA164" s="8"/>
      <c r="AB164" s="3"/>
    </row>
    <row r="165" spans="1:30" ht="46.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458</v>
      </c>
      <c r="N165" s="432"/>
      <c r="O165" s="448">
        <v>12</v>
      </c>
      <c r="P165" s="13">
        <v>2</v>
      </c>
      <c r="Q165" s="175"/>
      <c r="R165" s="449">
        <v>86</v>
      </c>
      <c r="S165" s="11">
        <v>0</v>
      </c>
      <c r="T165" s="449">
        <v>0</v>
      </c>
      <c r="U165" s="9">
        <v>0</v>
      </c>
      <c r="V165" s="435"/>
      <c r="W165" s="176"/>
      <c r="X165" s="492">
        <f t="shared" si="24"/>
        <v>0</v>
      </c>
      <c r="Y165" s="492">
        <f t="shared" si="24"/>
        <v>0</v>
      </c>
      <c r="Z165" s="493">
        <f t="shared" si="24"/>
        <v>0</v>
      </c>
      <c r="AA165" s="8"/>
      <c r="AB165" s="3"/>
    </row>
    <row r="166" spans="1:30" ht="29.25" customHeight="1" x14ac:dyDescent="0.2">
      <c r="A166" s="21"/>
      <c r="B166" s="173"/>
      <c r="C166" s="174"/>
      <c r="D166" s="202"/>
      <c r="E166" s="181"/>
      <c r="F166" s="428"/>
      <c r="G166" s="182"/>
      <c r="H166" s="429"/>
      <c r="I166" s="430"/>
      <c r="J166" s="85"/>
      <c r="K166" s="85"/>
      <c r="L166" s="85"/>
      <c r="M166" s="431" t="s">
        <v>387</v>
      </c>
      <c r="N166" s="432"/>
      <c r="O166" s="448">
        <v>12</v>
      </c>
      <c r="P166" s="13">
        <v>2</v>
      </c>
      <c r="Q166" s="175"/>
      <c r="R166" s="449">
        <v>86</v>
      </c>
      <c r="S166" s="11">
        <v>0</v>
      </c>
      <c r="T166" s="449">
        <v>2</v>
      </c>
      <c r="U166" s="9">
        <v>0</v>
      </c>
      <c r="V166" s="435"/>
      <c r="W166" s="176"/>
      <c r="X166" s="492">
        <f t="shared" si="24"/>
        <v>0</v>
      </c>
      <c r="Y166" s="492">
        <f t="shared" si="24"/>
        <v>0</v>
      </c>
      <c r="Z166" s="493">
        <f t="shared" si="24"/>
        <v>0</v>
      </c>
      <c r="AA166" s="8"/>
      <c r="AB166" s="3"/>
    </row>
    <row r="167" spans="1:30" ht="21.75" customHeight="1" x14ac:dyDescent="0.2">
      <c r="A167" s="21"/>
      <c r="B167" s="173"/>
      <c r="C167" s="174"/>
      <c r="D167" s="202"/>
      <c r="E167" s="181"/>
      <c r="F167" s="428"/>
      <c r="G167" s="182"/>
      <c r="H167" s="429"/>
      <c r="I167" s="430"/>
      <c r="J167" s="85"/>
      <c r="K167" s="85"/>
      <c r="L167" s="85"/>
      <c r="M167" s="431" t="s">
        <v>378</v>
      </c>
      <c r="N167" s="432"/>
      <c r="O167" s="448">
        <v>12</v>
      </c>
      <c r="P167" s="13">
        <v>2</v>
      </c>
      <c r="Q167" s="175"/>
      <c r="R167" s="449">
        <v>86</v>
      </c>
      <c r="S167" s="11">
        <v>0</v>
      </c>
      <c r="T167" s="449">
        <v>2</v>
      </c>
      <c r="U167" s="9">
        <v>90011</v>
      </c>
      <c r="V167" s="435"/>
      <c r="W167" s="176"/>
      <c r="X167" s="492">
        <f>X168+X169</f>
        <v>0</v>
      </c>
      <c r="Y167" s="492">
        <f>Y168+Y169</f>
        <v>0</v>
      </c>
      <c r="Z167" s="493">
        <f>Z168+Z169</f>
        <v>0</v>
      </c>
      <c r="AA167" s="8"/>
      <c r="AB167" s="3"/>
    </row>
    <row r="168" spans="1:30" ht="29.25" customHeight="1" x14ac:dyDescent="0.2">
      <c r="A168" s="21"/>
      <c r="B168" s="173"/>
      <c r="C168" s="174"/>
      <c r="D168" s="202"/>
      <c r="E168" s="181"/>
      <c r="F168" s="428"/>
      <c r="G168" s="182"/>
      <c r="H168" s="429"/>
      <c r="I168" s="430"/>
      <c r="J168" s="85"/>
      <c r="K168" s="85"/>
      <c r="L168" s="85"/>
      <c r="M168" s="431" t="s">
        <v>57</v>
      </c>
      <c r="N168" s="432"/>
      <c r="O168" s="448">
        <v>12</v>
      </c>
      <c r="P168" s="13">
        <v>2</v>
      </c>
      <c r="Q168" s="175"/>
      <c r="R168" s="449">
        <v>86</v>
      </c>
      <c r="S168" s="11">
        <v>0</v>
      </c>
      <c r="T168" s="449">
        <v>2</v>
      </c>
      <c r="U168" s="9">
        <v>90011</v>
      </c>
      <c r="V168" s="435">
        <v>240</v>
      </c>
      <c r="W168" s="176"/>
      <c r="X168" s="285"/>
      <c r="Y168" s="285"/>
      <c r="Z168" s="286"/>
      <c r="AA168" s="8"/>
      <c r="AB168" s="3"/>
      <c r="AD168" s="1" t="s">
        <v>188</v>
      </c>
    </row>
    <row r="169" spans="1:30" ht="47.25" customHeight="1" x14ac:dyDescent="0.2">
      <c r="A169" s="21"/>
      <c r="B169" s="173"/>
      <c r="C169" s="174"/>
      <c r="D169" s="202"/>
      <c r="E169" s="181"/>
      <c r="F169" s="550"/>
      <c r="G169" s="182"/>
      <c r="H169" s="551"/>
      <c r="I169" s="552"/>
      <c r="J169" s="85"/>
      <c r="K169" s="85"/>
      <c r="L169" s="85"/>
      <c r="M169" s="548" t="s">
        <v>394</v>
      </c>
      <c r="N169" s="86"/>
      <c r="O169" s="546">
        <v>12</v>
      </c>
      <c r="P169" s="13">
        <v>2</v>
      </c>
      <c r="Q169" s="175"/>
      <c r="R169" s="547">
        <v>86</v>
      </c>
      <c r="S169" s="11">
        <v>0</v>
      </c>
      <c r="T169" s="547">
        <v>2</v>
      </c>
      <c r="U169" s="9">
        <v>90011</v>
      </c>
      <c r="V169" s="554">
        <v>810</v>
      </c>
      <c r="W169" s="176"/>
      <c r="X169" s="285"/>
      <c r="Y169" s="285"/>
      <c r="Z169" s="286"/>
      <c r="AA169" s="8"/>
      <c r="AB169" s="3"/>
    </row>
    <row r="170" spans="1:30" ht="15" customHeight="1" x14ac:dyDescent="0.2">
      <c r="A170" s="21"/>
      <c r="B170" s="173"/>
      <c r="C170" s="174"/>
      <c r="D170" s="891" t="s">
        <v>3</v>
      </c>
      <c r="E170" s="875"/>
      <c r="F170" s="875"/>
      <c r="G170" s="875"/>
      <c r="H170" s="875"/>
      <c r="I170" s="875"/>
      <c r="J170" s="876"/>
      <c r="K170" s="876"/>
      <c r="L170" s="876"/>
      <c r="M170" s="876"/>
      <c r="N170" s="877"/>
      <c r="O170" s="33"/>
      <c r="P170" s="32" t="s">
        <v>1</v>
      </c>
      <c r="Q170" s="481" t="s">
        <v>1</v>
      </c>
      <c r="R170" s="117" t="s">
        <v>1</v>
      </c>
      <c r="S170" s="118" t="s">
        <v>1</v>
      </c>
      <c r="T170" s="117" t="s">
        <v>1</v>
      </c>
      <c r="U170" s="119" t="s">
        <v>1</v>
      </c>
      <c r="V170" s="31" t="s">
        <v>1</v>
      </c>
      <c r="W170" s="480"/>
      <c r="X170" s="339">
        <f>прил.3!X182</f>
        <v>0</v>
      </c>
      <c r="Y170" s="339">
        <v>563.70000000000005</v>
      </c>
      <c r="Z170" s="340">
        <f>прил.3!Z182</f>
        <v>1187</v>
      </c>
      <c r="AA170" s="8"/>
      <c r="AB170" s="3"/>
    </row>
    <row r="171" spans="1:30" ht="0.75" customHeight="1" thickBot="1" x14ac:dyDescent="0.3">
      <c r="A171" s="7"/>
      <c r="B171" s="184"/>
      <c r="C171" s="190"/>
      <c r="D171" s="185"/>
      <c r="E171" s="185"/>
      <c r="F171" s="185"/>
      <c r="G171" s="185"/>
      <c r="H171" s="185"/>
      <c r="I171" s="185"/>
      <c r="J171" s="185"/>
      <c r="K171" s="185"/>
      <c r="L171" s="186"/>
      <c r="M171" s="203"/>
      <c r="N171" s="204"/>
      <c r="O171" s="204">
        <v>0</v>
      </c>
      <c r="P171" s="204">
        <v>0</v>
      </c>
      <c r="Q171" s="205" t="s">
        <v>186</v>
      </c>
      <c r="R171" s="206" t="s">
        <v>1</v>
      </c>
      <c r="S171" s="206" t="s">
        <v>1</v>
      </c>
      <c r="T171" s="206" t="s">
        <v>1</v>
      </c>
      <c r="U171" s="206" t="s">
        <v>1</v>
      </c>
      <c r="V171" s="204" t="s">
        <v>187</v>
      </c>
      <c r="W171" s="207"/>
      <c r="X171" s="341"/>
      <c r="Y171" s="341"/>
      <c r="Z171" s="342"/>
      <c r="AA171" s="187"/>
      <c r="AB171" s="3"/>
    </row>
    <row r="172" spans="1:30" ht="21.75" customHeight="1" thickBot="1" x14ac:dyDescent="0.3">
      <c r="A172" s="4"/>
      <c r="B172" s="161"/>
      <c r="C172" s="161"/>
      <c r="D172" s="191"/>
      <c r="E172" s="191"/>
      <c r="F172" s="191"/>
      <c r="G172" s="191"/>
      <c r="H172" s="191"/>
      <c r="I172" s="191"/>
      <c r="J172" s="191"/>
      <c r="K172" s="191"/>
      <c r="L172" s="192"/>
      <c r="M172" s="214" t="s">
        <v>0</v>
      </c>
      <c r="N172" s="215"/>
      <c r="O172" s="215"/>
      <c r="P172" s="215"/>
      <c r="Q172" s="215"/>
      <c r="R172" s="215"/>
      <c r="S172" s="215"/>
      <c r="T172" s="215"/>
      <c r="U172" s="215"/>
      <c r="V172" s="215"/>
      <c r="W172" s="216"/>
      <c r="X172" s="736">
        <f>X170+X145+X131+X107+X87+X66+X59+X11+X158+X164</f>
        <v>27972.300000000003</v>
      </c>
      <c r="Y172" s="736">
        <f>Y170+Y145+Y131+Y107+Y87+Y66+Y59+Y11+Y158+Y164</f>
        <v>25306</v>
      </c>
      <c r="Z172" s="736">
        <f>Z170+Z145+Z131+Z107+Z87+Z66+Z59+Z11+Z158+Z164</f>
        <v>26857.7</v>
      </c>
      <c r="AA172" s="3"/>
      <c r="AB172" s="2"/>
    </row>
    <row r="173" spans="1:3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  <c r="R173" s="3"/>
      <c r="S173" s="3"/>
      <c r="T173" s="3"/>
      <c r="U173" s="3"/>
      <c r="V173" s="3"/>
      <c r="W173" s="3"/>
      <c r="X173" s="2"/>
      <c r="Y173" s="4"/>
      <c r="Z173" s="3"/>
      <c r="AA173" s="3"/>
      <c r="AB173" s="2"/>
    </row>
    <row r="174" spans="1:30" ht="2.85" customHeight="1" x14ac:dyDescent="0.2">
      <c r="A174" s="2" t="s">
        <v>188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3"/>
      <c r="AB174" s="2"/>
    </row>
  </sheetData>
  <mergeCells count="112">
    <mergeCell ref="I156:N156"/>
    <mergeCell ref="J157:N157"/>
    <mergeCell ref="D170:N170"/>
    <mergeCell ref="I150:N150"/>
    <mergeCell ref="J151:N151"/>
    <mergeCell ref="E152:N152"/>
    <mergeCell ref="F153:N153"/>
    <mergeCell ref="G154:N154"/>
    <mergeCell ref="H155:N155"/>
    <mergeCell ref="J141:N141"/>
    <mergeCell ref="D145:N145"/>
    <mergeCell ref="E146:N146"/>
    <mergeCell ref="F147:N147"/>
    <mergeCell ref="G148:N148"/>
    <mergeCell ref="H149:N149"/>
    <mergeCell ref="H135:N135"/>
    <mergeCell ref="I136:N136"/>
    <mergeCell ref="J137:N137"/>
    <mergeCell ref="G138:N138"/>
    <mergeCell ref="H139:N139"/>
    <mergeCell ref="I140:N140"/>
    <mergeCell ref="I129:N129"/>
    <mergeCell ref="J130:N130"/>
    <mergeCell ref="D131:N131"/>
    <mergeCell ref="E132:N132"/>
    <mergeCell ref="F133:N133"/>
    <mergeCell ref="G134:N134"/>
    <mergeCell ref="F123:N123"/>
    <mergeCell ref="G124:N124"/>
    <mergeCell ref="H125:N125"/>
    <mergeCell ref="I126:N126"/>
    <mergeCell ref="J127:N127"/>
    <mergeCell ref="H128:N128"/>
    <mergeCell ref="F117:N117"/>
    <mergeCell ref="G118:N118"/>
    <mergeCell ref="H119:N119"/>
    <mergeCell ref="I120:N120"/>
    <mergeCell ref="J121:N121"/>
    <mergeCell ref="E122:N122"/>
    <mergeCell ref="F109:N109"/>
    <mergeCell ref="G110:N110"/>
    <mergeCell ref="H111:N111"/>
    <mergeCell ref="I112:N112"/>
    <mergeCell ref="J113:N113"/>
    <mergeCell ref="E116:N116"/>
    <mergeCell ref="J103:N103"/>
    <mergeCell ref="H104:N104"/>
    <mergeCell ref="I105:N105"/>
    <mergeCell ref="J106:N106"/>
    <mergeCell ref="D107:N107"/>
    <mergeCell ref="E108:N108"/>
    <mergeCell ref="J97:N97"/>
    <mergeCell ref="E98:N98"/>
    <mergeCell ref="F99:N99"/>
    <mergeCell ref="G100:N100"/>
    <mergeCell ref="H101:N101"/>
    <mergeCell ref="I102:N102"/>
    <mergeCell ref="G90:N90"/>
    <mergeCell ref="H91:N91"/>
    <mergeCell ref="I92:N92"/>
    <mergeCell ref="J93:N93"/>
    <mergeCell ref="H94:N94"/>
    <mergeCell ref="I95:N95"/>
    <mergeCell ref="H80:N80"/>
    <mergeCell ref="I81:N81"/>
    <mergeCell ref="J82:N82"/>
    <mergeCell ref="D87:N87"/>
    <mergeCell ref="E88:N88"/>
    <mergeCell ref="F89:N89"/>
    <mergeCell ref="H74:N74"/>
    <mergeCell ref="I75:N75"/>
    <mergeCell ref="J76:N76"/>
    <mergeCell ref="E77:N77"/>
    <mergeCell ref="F78:N78"/>
    <mergeCell ref="G79:N79"/>
    <mergeCell ref="F68:N68"/>
    <mergeCell ref="I69:N69"/>
    <mergeCell ref="J70:N70"/>
    <mergeCell ref="E71:N71"/>
    <mergeCell ref="F72:N72"/>
    <mergeCell ref="G73:N73"/>
    <mergeCell ref="H62:N62"/>
    <mergeCell ref="I63:N63"/>
    <mergeCell ref="J64:N64"/>
    <mergeCell ref="J65:N65"/>
    <mergeCell ref="D66:N66"/>
    <mergeCell ref="E67:N67"/>
    <mergeCell ref="J47:N47"/>
    <mergeCell ref="J48:N48"/>
    <mergeCell ref="J49:N49"/>
    <mergeCell ref="D59:N59"/>
    <mergeCell ref="E60:N60"/>
    <mergeCell ref="F61:N61"/>
    <mergeCell ref="F42:N42"/>
    <mergeCell ref="I43:N43"/>
    <mergeCell ref="J44:N44"/>
    <mergeCell ref="I46:N46"/>
    <mergeCell ref="J15:N15"/>
    <mergeCell ref="E16:N16"/>
    <mergeCell ref="F22:N22"/>
    <mergeCell ref="H23:N23"/>
    <mergeCell ref="I24:N24"/>
    <mergeCell ref="J25:N25"/>
    <mergeCell ref="M7:Z7"/>
    <mergeCell ref="R9:U9"/>
    <mergeCell ref="R10:U10"/>
    <mergeCell ref="D11:N11"/>
    <mergeCell ref="E12:N12"/>
    <mergeCell ref="F13:N13"/>
    <mergeCell ref="I14:N14"/>
    <mergeCell ref="J26:N26"/>
    <mergeCell ref="E41:N41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showGridLines="0" zoomScale="90" zoomScaleNormal="90" workbookViewId="0">
      <selection activeCell="U15" sqref="U15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556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368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552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00"/>
      <c r="N8" s="500"/>
      <c r="O8" s="500"/>
      <c r="P8" s="500"/>
      <c r="Q8" s="500"/>
      <c r="R8" s="500"/>
      <c r="S8" s="500"/>
      <c r="T8" s="500"/>
      <c r="U8" s="500"/>
      <c r="V8" s="501"/>
      <c r="W8" s="501"/>
      <c r="X8" s="501"/>
      <c r="Y8" s="501"/>
      <c r="Z8" s="264"/>
      <c r="AA8" s="3"/>
      <c r="AB8" s="2"/>
    </row>
    <row r="9" spans="1:28" ht="6.75" hidden="1" customHeight="1" x14ac:dyDescent="0.25">
      <c r="A9" s="78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3"/>
      <c r="AB9" s="2"/>
    </row>
    <row r="10" spans="1:28" ht="40.5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932" t="s">
        <v>473</v>
      </c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3"/>
      <c r="AB10" s="2"/>
    </row>
    <row r="11" spans="1:28" ht="12.75" customHeight="1" x14ac:dyDescent="0.2">
      <c r="A11" s="50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32" t="s">
        <v>474</v>
      </c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3"/>
      <c r="AB11" s="2"/>
    </row>
    <row r="12" spans="1:28" ht="12.75" customHeight="1" x14ac:dyDescent="0.2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6"/>
      <c r="M12" s="932" t="s">
        <v>472</v>
      </c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07"/>
      <c r="N13" s="507"/>
      <c r="O13" s="507"/>
      <c r="P13" s="507"/>
      <c r="Q13" s="507"/>
      <c r="R13" s="507"/>
      <c r="S13" s="507"/>
      <c r="T13" s="507"/>
      <c r="U13" s="507"/>
      <c r="V13" s="508"/>
      <c r="W13" s="508"/>
      <c r="X13" s="508"/>
      <c r="Y13" s="509"/>
      <c r="Z13" s="502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465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885" t="s">
        <v>174</v>
      </c>
      <c r="Q15" s="885"/>
      <c r="R15" s="885"/>
      <c r="S15" s="885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421</v>
      </c>
      <c r="Y15" s="270" t="s">
        <v>454</v>
      </c>
      <c r="Z15" s="271" t="s">
        <v>464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36">
        <v>2</v>
      </c>
      <c r="Q16" s="936"/>
      <c r="R16" s="936"/>
      <c r="S16" s="936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937" t="s">
        <v>135</v>
      </c>
      <c r="E17" s="938"/>
      <c r="F17" s="938"/>
      <c r="G17" s="938"/>
      <c r="H17" s="938"/>
      <c r="I17" s="938"/>
      <c r="J17" s="938"/>
      <c r="K17" s="938"/>
      <c r="L17" s="938"/>
      <c r="M17" s="938"/>
      <c r="N17" s="938"/>
      <c r="O17" s="175" t="s">
        <v>134</v>
      </c>
      <c r="P17" s="563" t="s">
        <v>131</v>
      </c>
      <c r="Q17" s="461" t="s">
        <v>6</v>
      </c>
      <c r="R17" s="564" t="s">
        <v>5</v>
      </c>
      <c r="S17" s="483" t="s">
        <v>4</v>
      </c>
      <c r="T17" s="563" t="s">
        <v>1</v>
      </c>
      <c r="U17" s="563" t="s">
        <v>1</v>
      </c>
      <c r="V17" s="518" t="s">
        <v>1</v>
      </c>
      <c r="W17" s="344"/>
      <c r="X17" s="577">
        <f>X18+X21+X25+X30+X37+X32+X34</f>
        <v>176.60000000000002</v>
      </c>
      <c r="Y17" s="577">
        <f>Y18+Y21+Y25+Y30+Y37</f>
        <v>68.8</v>
      </c>
      <c r="Z17" s="570">
        <f>Z18+Z21+Z25+Z30+Z37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925" t="s">
        <v>133</v>
      </c>
      <c r="H18" s="925"/>
      <c r="I18" s="925"/>
      <c r="J18" s="925"/>
      <c r="K18" s="925"/>
      <c r="L18" s="925"/>
      <c r="M18" s="925"/>
      <c r="N18" s="925"/>
      <c r="O18" s="481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12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917" t="s">
        <v>136</v>
      </c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919" t="s">
        <v>57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925" t="s">
        <v>159</v>
      </c>
      <c r="H21" s="925"/>
      <c r="I21" s="925"/>
      <c r="J21" s="925"/>
      <c r="K21" s="925"/>
      <c r="L21" s="925"/>
      <c r="M21" s="925"/>
      <c r="N21" s="925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>X22</f>
        <v>6.5</v>
      </c>
      <c r="Y21" s="351">
        <f>Y22</f>
        <v>5.3</v>
      </c>
      <c r="Z21" s="352">
        <f>Z22</f>
        <v>5.3</v>
      </c>
      <c r="AA21" s="8"/>
      <c r="AB21" s="3"/>
    </row>
    <row r="22" spans="1:28" ht="15" customHeight="1" x14ac:dyDescent="0.2">
      <c r="A22" s="21"/>
      <c r="B22" s="917" t="s">
        <v>160</v>
      </c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919" t="s">
        <v>153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10"/>
      <c r="D24" s="511"/>
      <c r="E24" s="511"/>
      <c r="F24" s="510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497">
        <v>75</v>
      </c>
      <c r="Q24" s="11">
        <v>0</v>
      </c>
      <c r="R24" s="498">
        <v>0</v>
      </c>
      <c r="S24" s="459">
        <v>90009</v>
      </c>
      <c r="T24" s="497">
        <v>1</v>
      </c>
      <c r="U24" s="497">
        <v>13</v>
      </c>
      <c r="V24" s="606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925" t="s">
        <v>156</v>
      </c>
      <c r="H25" s="925"/>
      <c r="I25" s="925"/>
      <c r="J25" s="925"/>
      <c r="K25" s="925"/>
      <c r="L25" s="925"/>
      <c r="M25" s="925"/>
      <c r="N25" s="925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12"/>
      <c r="X25" s="351">
        <f>X26</f>
        <v>14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917" t="s">
        <v>160</v>
      </c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14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917" t="s">
        <v>57</v>
      </c>
      <c r="C27" s="917"/>
      <c r="D27" s="917"/>
      <c r="E27" s="917"/>
      <c r="F27" s="917"/>
      <c r="G27" s="917"/>
      <c r="H27" s="917"/>
      <c r="I27" s="917"/>
      <c r="J27" s="917"/>
      <c r="K27" s="917"/>
      <c r="L27" s="917"/>
      <c r="M27" s="917"/>
      <c r="N27" s="917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14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917" t="s">
        <v>155</v>
      </c>
      <c r="C28" s="917"/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919" t="s">
        <v>153</v>
      </c>
      <c r="C29" s="919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13"/>
      <c r="D30" s="230"/>
      <c r="E30" s="229"/>
      <c r="F30" s="229"/>
      <c r="G30" s="229"/>
      <c r="H30" s="229"/>
      <c r="I30" s="229"/>
      <c r="J30" s="229"/>
      <c r="K30" s="229"/>
      <c r="L30" s="229"/>
      <c r="M30" s="499" t="s">
        <v>379</v>
      </c>
      <c r="N30" s="499"/>
      <c r="O30" s="175"/>
      <c r="P30" s="497">
        <v>75</v>
      </c>
      <c r="Q30" s="11">
        <v>0</v>
      </c>
      <c r="R30" s="498">
        <v>0</v>
      </c>
      <c r="S30" s="9">
        <v>90003</v>
      </c>
      <c r="T30" s="497"/>
      <c r="U30" s="497"/>
      <c r="V30" s="347"/>
      <c r="W30" s="344"/>
      <c r="X30" s="514">
        <f>X31</f>
        <v>0</v>
      </c>
      <c r="Y30" s="514">
        <f>Y31</f>
        <v>0</v>
      </c>
      <c r="Z30" s="515">
        <f>Z31</f>
        <v>0</v>
      </c>
      <c r="AA30" s="8"/>
      <c r="AB30" s="3"/>
    </row>
    <row r="31" spans="1:28" ht="31.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57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>
        <v>3</v>
      </c>
      <c r="U31" s="497">
        <v>14</v>
      </c>
      <c r="V31" s="606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405</v>
      </c>
      <c r="N32" s="595"/>
      <c r="O32" s="175"/>
      <c r="P32" s="578">
        <v>77</v>
      </c>
      <c r="Q32" s="11">
        <v>0</v>
      </c>
      <c r="R32" s="579">
        <v>0</v>
      </c>
      <c r="S32" s="9">
        <v>61002</v>
      </c>
      <c r="T32" s="578"/>
      <c r="U32" s="578"/>
      <c r="V32" s="347"/>
      <c r="W32" s="344"/>
      <c r="X32" s="514">
        <f>X33</f>
        <v>55.4</v>
      </c>
      <c r="Y32" s="514"/>
      <c r="Z32" s="515"/>
      <c r="AA32" s="8"/>
      <c r="AB32" s="3"/>
    </row>
    <row r="33" spans="1:28" ht="24.75" customHeight="1" x14ac:dyDescent="0.2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595" t="s">
        <v>339</v>
      </c>
      <c r="N33" s="595"/>
      <c r="O33" s="175"/>
      <c r="P33" s="578">
        <v>77</v>
      </c>
      <c r="Q33" s="11">
        <v>0</v>
      </c>
      <c r="R33" s="579">
        <v>0</v>
      </c>
      <c r="S33" s="9">
        <v>61002</v>
      </c>
      <c r="T33" s="578">
        <v>1</v>
      </c>
      <c r="U33" s="578">
        <v>6</v>
      </c>
      <c r="V33" s="606">
        <v>540</v>
      </c>
      <c r="W33" s="344"/>
      <c r="X33" s="348">
        <v>55.4</v>
      </c>
      <c r="Y33" s="348"/>
      <c r="Z33" s="349"/>
      <c r="AA33" s="8"/>
      <c r="AB33" s="3"/>
    </row>
    <row r="34" spans="1:28" ht="24.7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810" t="s">
        <v>540</v>
      </c>
      <c r="N34" s="810"/>
      <c r="O34" s="175"/>
      <c r="P34" s="803">
        <v>75</v>
      </c>
      <c r="Q34" s="11">
        <v>0</v>
      </c>
      <c r="R34" s="804">
        <v>0</v>
      </c>
      <c r="S34" s="9">
        <v>0</v>
      </c>
      <c r="T34" s="803"/>
      <c r="U34" s="803"/>
      <c r="V34" s="606"/>
      <c r="W34" s="344"/>
      <c r="X34" s="514">
        <f>X35</f>
        <v>77.2</v>
      </c>
      <c r="Y34" s="514"/>
      <c r="Z34" s="515"/>
      <c r="AA34" s="8"/>
      <c r="AB34" s="3"/>
    </row>
    <row r="35" spans="1:28" ht="29.2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810" t="s">
        <v>541</v>
      </c>
      <c r="N35" s="810"/>
      <c r="O35" s="175"/>
      <c r="P35" s="803">
        <v>75</v>
      </c>
      <c r="Q35" s="11">
        <v>0</v>
      </c>
      <c r="R35" s="804">
        <v>0</v>
      </c>
      <c r="S35" s="9">
        <v>90006</v>
      </c>
      <c r="T35" s="803"/>
      <c r="U35" s="803"/>
      <c r="V35" s="606"/>
      <c r="W35" s="344"/>
      <c r="X35" s="514">
        <f>X36</f>
        <v>77.2</v>
      </c>
      <c r="Y35" s="514"/>
      <c r="Z35" s="515"/>
      <c r="AA35" s="8"/>
      <c r="AB35" s="3"/>
    </row>
    <row r="36" spans="1:28" ht="20.2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810" t="s">
        <v>542</v>
      </c>
      <c r="N36" s="810"/>
      <c r="O36" s="175"/>
      <c r="P36" s="803">
        <v>75</v>
      </c>
      <c r="Q36" s="11">
        <v>0</v>
      </c>
      <c r="R36" s="804">
        <v>0</v>
      </c>
      <c r="S36" s="9">
        <v>90006</v>
      </c>
      <c r="T36" s="803">
        <v>1</v>
      </c>
      <c r="U36" s="803">
        <v>7</v>
      </c>
      <c r="V36" s="606" t="s">
        <v>543</v>
      </c>
      <c r="W36" s="344"/>
      <c r="X36" s="348">
        <v>77.2</v>
      </c>
      <c r="Y36" s="348"/>
      <c r="Z36" s="349"/>
      <c r="AA36" s="8"/>
      <c r="AB36" s="3"/>
    </row>
    <row r="37" spans="1:28" ht="22.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537" t="s">
        <v>393</v>
      </c>
      <c r="N37" s="537"/>
      <c r="O37" s="175"/>
      <c r="P37" s="535">
        <v>75</v>
      </c>
      <c r="Q37" s="11">
        <v>0</v>
      </c>
      <c r="R37" s="536">
        <v>0</v>
      </c>
      <c r="S37" s="9">
        <v>20001</v>
      </c>
      <c r="T37" s="535"/>
      <c r="U37" s="535"/>
      <c r="V37" s="347"/>
      <c r="W37" s="344"/>
      <c r="X37" s="514">
        <f t="shared" ref="X37:Z39" si="1">X38</f>
        <v>0</v>
      </c>
      <c r="Y37" s="514">
        <f t="shared" si="1"/>
        <v>0</v>
      </c>
      <c r="Z37" s="515">
        <f t="shared" si="1"/>
        <v>0</v>
      </c>
      <c r="AA37" s="8"/>
      <c r="AB37" s="3"/>
    </row>
    <row r="38" spans="1:28" ht="26.25" customHeight="1" x14ac:dyDescent="0.2">
      <c r="A38" s="21"/>
      <c r="B38" s="230"/>
      <c r="C38" s="513"/>
      <c r="D38" s="230"/>
      <c r="E38" s="229"/>
      <c r="F38" s="229"/>
      <c r="G38" s="229"/>
      <c r="H38" s="229"/>
      <c r="I38" s="229"/>
      <c r="J38" s="229"/>
      <c r="K38" s="229"/>
      <c r="L38" s="229"/>
      <c r="M38" s="537" t="s">
        <v>25</v>
      </c>
      <c r="N38" s="537"/>
      <c r="O38" s="175"/>
      <c r="P38" s="535">
        <v>75</v>
      </c>
      <c r="Q38" s="11">
        <v>0</v>
      </c>
      <c r="R38" s="536">
        <v>0</v>
      </c>
      <c r="S38" s="9">
        <v>20001</v>
      </c>
      <c r="T38" s="535"/>
      <c r="U38" s="535"/>
      <c r="V38" s="347"/>
      <c r="W38" s="344"/>
      <c r="X38" s="514">
        <f t="shared" si="1"/>
        <v>0</v>
      </c>
      <c r="Y38" s="514">
        <f t="shared" si="1"/>
        <v>0</v>
      </c>
      <c r="Z38" s="515">
        <f t="shared" si="1"/>
        <v>0</v>
      </c>
      <c r="AA38" s="8"/>
      <c r="AB38" s="3"/>
    </row>
    <row r="39" spans="1:28" ht="19.5" customHeight="1" x14ac:dyDescent="0.2">
      <c r="A39" s="21"/>
      <c r="B39" s="230"/>
      <c r="C39" s="513"/>
      <c r="D39" s="230"/>
      <c r="E39" s="229"/>
      <c r="F39" s="229"/>
      <c r="G39" s="229"/>
      <c r="H39" s="229"/>
      <c r="I39" s="229"/>
      <c r="J39" s="229"/>
      <c r="K39" s="229"/>
      <c r="L39" s="229"/>
      <c r="M39" s="537" t="s">
        <v>28</v>
      </c>
      <c r="N39" s="537"/>
      <c r="O39" s="175"/>
      <c r="P39" s="535">
        <v>75</v>
      </c>
      <c r="Q39" s="11">
        <v>0</v>
      </c>
      <c r="R39" s="536">
        <v>0</v>
      </c>
      <c r="S39" s="9">
        <v>20001</v>
      </c>
      <c r="T39" s="535">
        <v>10</v>
      </c>
      <c r="U39" s="535">
        <v>1</v>
      </c>
      <c r="V39" s="347"/>
      <c r="W39" s="344"/>
      <c r="X39" s="514">
        <f t="shared" si="1"/>
        <v>0</v>
      </c>
      <c r="Y39" s="514">
        <f t="shared" si="1"/>
        <v>0</v>
      </c>
      <c r="Z39" s="515">
        <f t="shared" si="1"/>
        <v>0</v>
      </c>
      <c r="AA39" s="8"/>
      <c r="AB39" s="3"/>
    </row>
    <row r="40" spans="1:28" ht="15" customHeight="1" x14ac:dyDescent="0.2">
      <c r="A40" s="21"/>
      <c r="B40" s="230"/>
      <c r="C40" s="513"/>
      <c r="D40" s="230"/>
      <c r="E40" s="229"/>
      <c r="F40" s="229"/>
      <c r="G40" s="229"/>
      <c r="H40" s="229"/>
      <c r="I40" s="229"/>
      <c r="J40" s="229"/>
      <c r="K40" s="229"/>
      <c r="L40" s="229"/>
      <c r="M40" s="499" t="s">
        <v>24</v>
      </c>
      <c r="N40" s="499"/>
      <c r="O40" s="175"/>
      <c r="P40" s="497">
        <v>75</v>
      </c>
      <c r="Q40" s="11">
        <v>0</v>
      </c>
      <c r="R40" s="498">
        <v>0</v>
      </c>
      <c r="S40" s="9">
        <v>20001</v>
      </c>
      <c r="T40" s="497">
        <v>10</v>
      </c>
      <c r="U40" s="497">
        <v>1</v>
      </c>
      <c r="V40" s="525">
        <v>310</v>
      </c>
      <c r="W40" s="344"/>
      <c r="X40" s="348"/>
      <c r="Y40" s="348"/>
      <c r="Z40" s="349"/>
      <c r="AA40" s="8"/>
      <c r="AB40" s="3"/>
    </row>
    <row r="41" spans="1:28" ht="29.25" customHeight="1" x14ac:dyDescent="0.2">
      <c r="A41" s="21"/>
      <c r="B41" s="230"/>
      <c r="C41" s="231"/>
      <c r="D41" s="920" t="s">
        <v>530</v>
      </c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481" t="s">
        <v>49</v>
      </c>
      <c r="P41" s="33" t="s">
        <v>33</v>
      </c>
      <c r="Q41" s="118" t="s">
        <v>6</v>
      </c>
      <c r="R41" s="117" t="s">
        <v>5</v>
      </c>
      <c r="S41" s="119" t="s">
        <v>4</v>
      </c>
      <c r="T41" s="33" t="s">
        <v>1</v>
      </c>
      <c r="U41" s="33" t="s">
        <v>1</v>
      </c>
      <c r="V41" s="355" t="s">
        <v>1</v>
      </c>
      <c r="W41" s="512"/>
      <c r="X41" s="356">
        <f>X42+X47+X53</f>
        <v>8134.3</v>
      </c>
      <c r="Y41" s="356">
        <f>Y42+Y47</f>
        <v>3205.5</v>
      </c>
      <c r="Z41" s="357">
        <f>Z42+Z47</f>
        <v>3208</v>
      </c>
      <c r="AA41" s="8"/>
      <c r="AB41" s="3"/>
    </row>
    <row r="42" spans="1:28" ht="15" customHeight="1" x14ac:dyDescent="0.2">
      <c r="A42" s="21"/>
      <c r="B42" s="223"/>
      <c r="C42" s="224"/>
      <c r="D42" s="232"/>
      <c r="E42" s="934" t="s">
        <v>48</v>
      </c>
      <c r="F42" s="935"/>
      <c r="G42" s="935"/>
      <c r="H42" s="935"/>
      <c r="I42" s="935"/>
      <c r="J42" s="935"/>
      <c r="K42" s="935"/>
      <c r="L42" s="935"/>
      <c r="M42" s="935"/>
      <c r="N42" s="935"/>
      <c r="O42" s="175" t="s">
        <v>47</v>
      </c>
      <c r="P42" s="236" t="s">
        <v>33</v>
      </c>
      <c r="Q42" s="234" t="s">
        <v>42</v>
      </c>
      <c r="R42" s="233" t="s">
        <v>5</v>
      </c>
      <c r="S42" s="235" t="s">
        <v>4</v>
      </c>
      <c r="T42" s="236" t="s">
        <v>1</v>
      </c>
      <c r="U42" s="236" t="s">
        <v>1</v>
      </c>
      <c r="V42" s="358" t="s">
        <v>1</v>
      </c>
      <c r="W42" s="344"/>
      <c r="X42" s="345">
        <f t="shared" ref="X42:Z44" si="2">X43</f>
        <v>0</v>
      </c>
      <c r="Y42" s="345">
        <f t="shared" si="2"/>
        <v>0</v>
      </c>
      <c r="Z42" s="346">
        <f t="shared" si="2"/>
        <v>0</v>
      </c>
      <c r="AA42" s="8"/>
      <c r="AB42" s="3"/>
    </row>
    <row r="43" spans="1:28" ht="15" customHeight="1" x14ac:dyDescent="0.2">
      <c r="A43" s="21"/>
      <c r="B43" s="223"/>
      <c r="C43" s="224"/>
      <c r="D43" s="237"/>
      <c r="E43" s="238"/>
      <c r="F43" s="922" t="s">
        <v>46</v>
      </c>
      <c r="G43" s="918"/>
      <c r="H43" s="918"/>
      <c r="I43" s="918"/>
      <c r="J43" s="918"/>
      <c r="K43" s="918"/>
      <c r="L43" s="918"/>
      <c r="M43" s="918"/>
      <c r="N43" s="918"/>
      <c r="O43" s="175" t="s">
        <v>45</v>
      </c>
      <c r="P43" s="27" t="s">
        <v>33</v>
      </c>
      <c r="Q43" s="25" t="s">
        <v>42</v>
      </c>
      <c r="R43" s="24" t="s">
        <v>9</v>
      </c>
      <c r="S43" s="23" t="s">
        <v>4</v>
      </c>
      <c r="T43" s="27" t="s">
        <v>1</v>
      </c>
      <c r="U43" s="27" t="s">
        <v>1</v>
      </c>
      <c r="V43" s="343" t="s">
        <v>1</v>
      </c>
      <c r="W43" s="344"/>
      <c r="X43" s="345">
        <f t="shared" si="2"/>
        <v>0</v>
      </c>
      <c r="Y43" s="345">
        <f t="shared" si="2"/>
        <v>0</v>
      </c>
      <c r="Z43" s="346">
        <f t="shared" si="2"/>
        <v>0</v>
      </c>
      <c r="AA43" s="8"/>
      <c r="AB43" s="3"/>
    </row>
    <row r="44" spans="1:28" ht="15" customHeight="1" x14ac:dyDescent="0.2">
      <c r="A44" s="21"/>
      <c r="B44" s="225"/>
      <c r="C44" s="226"/>
      <c r="D44" s="239"/>
      <c r="E44" s="240"/>
      <c r="F44" s="277"/>
      <c r="G44" s="918" t="s">
        <v>44</v>
      </c>
      <c r="H44" s="918"/>
      <c r="I44" s="918"/>
      <c r="J44" s="918"/>
      <c r="K44" s="918"/>
      <c r="L44" s="918"/>
      <c r="M44" s="918"/>
      <c r="N44" s="918"/>
      <c r="O44" s="175" t="s">
        <v>43</v>
      </c>
      <c r="P44" s="27" t="s">
        <v>33</v>
      </c>
      <c r="Q44" s="25" t="s">
        <v>42</v>
      </c>
      <c r="R44" s="24" t="s">
        <v>9</v>
      </c>
      <c r="S44" s="23" t="s">
        <v>41</v>
      </c>
      <c r="T44" s="27" t="s">
        <v>1</v>
      </c>
      <c r="U44" s="27" t="s">
        <v>1</v>
      </c>
      <c r="V44" s="343" t="s">
        <v>1</v>
      </c>
      <c r="W44" s="344"/>
      <c r="X44" s="345">
        <f t="shared" si="2"/>
        <v>0</v>
      </c>
      <c r="Y44" s="345">
        <f t="shared" si="2"/>
        <v>0</v>
      </c>
      <c r="Z44" s="346">
        <f t="shared" si="2"/>
        <v>0</v>
      </c>
      <c r="AA44" s="8"/>
      <c r="AB44" s="3"/>
    </row>
    <row r="45" spans="1:28" ht="15" customHeight="1" x14ac:dyDescent="0.2">
      <c r="A45" s="21"/>
      <c r="B45" s="917" t="s">
        <v>50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175" t="s">
        <v>43</v>
      </c>
      <c r="P45" s="27" t="s">
        <v>33</v>
      </c>
      <c r="Q45" s="25" t="s">
        <v>42</v>
      </c>
      <c r="R45" s="24" t="s">
        <v>9</v>
      </c>
      <c r="S45" s="23" t="s">
        <v>41</v>
      </c>
      <c r="T45" s="27">
        <v>8</v>
      </c>
      <c r="U45" s="27">
        <v>1</v>
      </c>
      <c r="V45" s="343" t="s">
        <v>1</v>
      </c>
      <c r="W45" s="344"/>
      <c r="X45" s="345">
        <f>X46</f>
        <v>0</v>
      </c>
      <c r="Y45" s="345">
        <f>Y46</f>
        <v>0</v>
      </c>
      <c r="Z45" s="346">
        <f>Z46</f>
        <v>0</v>
      </c>
      <c r="AA45" s="8"/>
      <c r="AB45" s="3"/>
    </row>
    <row r="46" spans="1:28" ht="15" customHeight="1" x14ac:dyDescent="0.2">
      <c r="A46" s="21"/>
      <c r="B46" s="919" t="s">
        <v>35</v>
      </c>
      <c r="C46" s="919"/>
      <c r="D46" s="919"/>
      <c r="E46" s="919"/>
      <c r="F46" s="919"/>
      <c r="G46" s="919"/>
      <c r="H46" s="919"/>
      <c r="I46" s="919"/>
      <c r="J46" s="919"/>
      <c r="K46" s="919"/>
      <c r="L46" s="919"/>
      <c r="M46" s="919"/>
      <c r="N46" s="919"/>
      <c r="O46" s="175" t="s">
        <v>43</v>
      </c>
      <c r="P46" s="14" t="s">
        <v>33</v>
      </c>
      <c r="Q46" s="11" t="s">
        <v>42</v>
      </c>
      <c r="R46" s="10" t="s">
        <v>9</v>
      </c>
      <c r="S46" s="9" t="s">
        <v>41</v>
      </c>
      <c r="T46" s="14">
        <v>8</v>
      </c>
      <c r="U46" s="14">
        <v>1</v>
      </c>
      <c r="V46" s="347" t="s">
        <v>30</v>
      </c>
      <c r="W46" s="344"/>
      <c r="X46" s="348"/>
      <c r="Y46" s="348"/>
      <c r="Z46" s="349"/>
      <c r="AA46" s="8"/>
      <c r="AB46" s="3"/>
    </row>
    <row r="47" spans="1:28" ht="15" customHeight="1" x14ac:dyDescent="0.2">
      <c r="A47" s="21"/>
      <c r="B47" s="230"/>
      <c r="C47" s="231"/>
      <c r="D47" s="232"/>
      <c r="E47" s="929" t="s">
        <v>40</v>
      </c>
      <c r="F47" s="930"/>
      <c r="G47" s="930"/>
      <c r="H47" s="930"/>
      <c r="I47" s="930"/>
      <c r="J47" s="930"/>
      <c r="K47" s="930"/>
      <c r="L47" s="930"/>
      <c r="M47" s="930"/>
      <c r="N47" s="930"/>
      <c r="O47" s="175" t="s">
        <v>39</v>
      </c>
      <c r="P47" s="241" t="s">
        <v>33</v>
      </c>
      <c r="Q47" s="250" t="s">
        <v>32</v>
      </c>
      <c r="R47" s="251" t="s">
        <v>5</v>
      </c>
      <c r="S47" s="252" t="s">
        <v>4</v>
      </c>
      <c r="T47" s="241" t="s">
        <v>1</v>
      </c>
      <c r="U47" s="241" t="s">
        <v>1</v>
      </c>
      <c r="V47" s="359" t="s">
        <v>1</v>
      </c>
      <c r="W47" s="344"/>
      <c r="X47" s="345">
        <f>X48+X52+X54</f>
        <v>3635.5</v>
      </c>
      <c r="Y47" s="345">
        <f>Y48+Y52</f>
        <v>3205.5</v>
      </c>
      <c r="Z47" s="346">
        <f>Z48+Z52</f>
        <v>3208</v>
      </c>
      <c r="AA47" s="8"/>
      <c r="AB47" s="3"/>
    </row>
    <row r="48" spans="1:28" ht="15" customHeight="1" x14ac:dyDescent="0.2">
      <c r="A48" s="21"/>
      <c r="B48" s="223"/>
      <c r="C48" s="224"/>
      <c r="D48" s="237"/>
      <c r="E48" s="238"/>
      <c r="F48" s="922" t="s">
        <v>38</v>
      </c>
      <c r="G48" s="918"/>
      <c r="H48" s="918"/>
      <c r="I48" s="918"/>
      <c r="J48" s="918"/>
      <c r="K48" s="918"/>
      <c r="L48" s="918"/>
      <c r="M48" s="918"/>
      <c r="N48" s="918"/>
      <c r="O48" s="175" t="s">
        <v>37</v>
      </c>
      <c r="P48" s="27" t="s">
        <v>33</v>
      </c>
      <c r="Q48" s="25" t="s">
        <v>32</v>
      </c>
      <c r="R48" s="24" t="s">
        <v>9</v>
      </c>
      <c r="S48" s="23" t="s">
        <v>4</v>
      </c>
      <c r="T48" s="27" t="s">
        <v>1</v>
      </c>
      <c r="U48" s="27" t="s">
        <v>1</v>
      </c>
      <c r="V48" s="343" t="s">
        <v>1</v>
      </c>
      <c r="W48" s="344"/>
      <c r="X48" s="345">
        <f t="shared" ref="X48:Z49" si="3">X49</f>
        <v>3299</v>
      </c>
      <c r="Y48" s="345">
        <f t="shared" si="3"/>
        <v>3198</v>
      </c>
      <c r="Z48" s="346">
        <f t="shared" si="3"/>
        <v>3198</v>
      </c>
      <c r="AA48" s="8"/>
      <c r="AB48" s="3"/>
    </row>
    <row r="49" spans="1:28" ht="15" customHeight="1" x14ac:dyDescent="0.2">
      <c r="A49" s="21"/>
      <c r="B49" s="225"/>
      <c r="C49" s="226"/>
      <c r="D49" s="239"/>
      <c r="E49" s="240"/>
      <c r="F49" s="277"/>
      <c r="G49" s="918" t="s">
        <v>36</v>
      </c>
      <c r="H49" s="918"/>
      <c r="I49" s="918"/>
      <c r="J49" s="918"/>
      <c r="K49" s="918"/>
      <c r="L49" s="918"/>
      <c r="M49" s="918"/>
      <c r="N49" s="918"/>
      <c r="O49" s="175" t="s">
        <v>34</v>
      </c>
      <c r="P49" s="27" t="s">
        <v>33</v>
      </c>
      <c r="Q49" s="25" t="s">
        <v>32</v>
      </c>
      <c r="R49" s="24" t="s">
        <v>9</v>
      </c>
      <c r="S49" s="23" t="s">
        <v>31</v>
      </c>
      <c r="T49" s="27" t="s">
        <v>1</v>
      </c>
      <c r="U49" s="27" t="s">
        <v>1</v>
      </c>
      <c r="V49" s="343" t="s">
        <v>1</v>
      </c>
      <c r="W49" s="344"/>
      <c r="X49" s="345">
        <f t="shared" si="3"/>
        <v>3299</v>
      </c>
      <c r="Y49" s="345">
        <f t="shared" si="3"/>
        <v>3198</v>
      </c>
      <c r="Z49" s="346">
        <f t="shared" si="3"/>
        <v>3198</v>
      </c>
      <c r="AA49" s="8"/>
      <c r="AB49" s="3"/>
    </row>
    <row r="50" spans="1:28" ht="30" customHeight="1" x14ac:dyDescent="0.2">
      <c r="A50" s="21"/>
      <c r="B50" s="917" t="s">
        <v>50</v>
      </c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175" t="s">
        <v>34</v>
      </c>
      <c r="P50" s="27" t="s">
        <v>33</v>
      </c>
      <c r="Q50" s="25" t="s">
        <v>32</v>
      </c>
      <c r="R50" s="24" t="s">
        <v>9</v>
      </c>
      <c r="S50" s="23" t="s">
        <v>31</v>
      </c>
      <c r="T50" s="27">
        <v>8</v>
      </c>
      <c r="U50" s="27">
        <v>1</v>
      </c>
      <c r="V50" s="343" t="s">
        <v>1</v>
      </c>
      <c r="W50" s="344"/>
      <c r="X50" s="345">
        <f>X51</f>
        <v>3299</v>
      </c>
      <c r="Y50" s="345">
        <f>Y51</f>
        <v>3198</v>
      </c>
      <c r="Z50" s="346">
        <f>Z51</f>
        <v>3198</v>
      </c>
      <c r="AA50" s="8"/>
      <c r="AB50" s="3"/>
    </row>
    <row r="51" spans="1:28" ht="15" customHeight="1" x14ac:dyDescent="0.2">
      <c r="A51" s="21"/>
      <c r="B51" s="625"/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 t="s">
        <v>35</v>
      </c>
      <c r="N51" s="625"/>
      <c r="O51" s="175"/>
      <c r="P51" s="27" t="s">
        <v>33</v>
      </c>
      <c r="Q51" s="25" t="s">
        <v>32</v>
      </c>
      <c r="R51" s="24" t="s">
        <v>9</v>
      </c>
      <c r="S51" s="23" t="s">
        <v>31</v>
      </c>
      <c r="T51" s="27">
        <v>8</v>
      </c>
      <c r="U51" s="27">
        <v>1</v>
      </c>
      <c r="V51" s="634">
        <v>610</v>
      </c>
      <c r="W51" s="344"/>
      <c r="X51" s="353">
        <v>3299</v>
      </c>
      <c r="Y51" s="353">
        <v>3198</v>
      </c>
      <c r="Z51" s="354">
        <v>3198</v>
      </c>
      <c r="AA51" s="8"/>
      <c r="AB51" s="3"/>
    </row>
    <row r="52" spans="1:28" ht="15" customHeight="1" x14ac:dyDescent="0.2">
      <c r="A52" s="21"/>
      <c r="B52" s="919" t="s">
        <v>423</v>
      </c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175" t="s">
        <v>34</v>
      </c>
      <c r="P52" s="14" t="s">
        <v>33</v>
      </c>
      <c r="Q52" s="11" t="s">
        <v>32</v>
      </c>
      <c r="R52" s="10" t="s">
        <v>9</v>
      </c>
      <c r="S52" s="9">
        <v>95555</v>
      </c>
      <c r="T52" s="14">
        <v>8</v>
      </c>
      <c r="U52" s="14">
        <v>1</v>
      </c>
      <c r="V52" s="347" t="s">
        <v>30</v>
      </c>
      <c r="W52" s="344"/>
      <c r="X52" s="348">
        <v>7.5</v>
      </c>
      <c r="Y52" s="348">
        <v>7.5</v>
      </c>
      <c r="Z52" s="349">
        <v>10</v>
      </c>
      <c r="AA52" s="8"/>
      <c r="AB52" s="3"/>
    </row>
    <row r="53" spans="1:28" ht="44.25" customHeight="1" x14ac:dyDescent="0.2">
      <c r="A53" s="21"/>
      <c r="B53" s="230"/>
      <c r="C53" s="513"/>
      <c r="D53" s="230"/>
      <c r="E53" s="229"/>
      <c r="F53" s="229"/>
      <c r="G53" s="229"/>
      <c r="H53" s="229"/>
      <c r="I53" s="229"/>
      <c r="J53" s="229"/>
      <c r="K53" s="229"/>
      <c r="L53" s="229"/>
      <c r="M53" s="810" t="s">
        <v>544</v>
      </c>
      <c r="N53" s="810"/>
      <c r="O53" s="175"/>
      <c r="P53" s="803">
        <v>81</v>
      </c>
      <c r="Q53" s="11">
        <v>2</v>
      </c>
      <c r="R53" s="804" t="s">
        <v>545</v>
      </c>
      <c r="S53" s="9" t="s">
        <v>547</v>
      </c>
      <c r="T53" s="803">
        <v>8</v>
      </c>
      <c r="U53" s="803">
        <v>1</v>
      </c>
      <c r="V53" s="347">
        <v>610</v>
      </c>
      <c r="W53" s="344"/>
      <c r="X53" s="348">
        <v>4498.8</v>
      </c>
      <c r="Y53" s="348"/>
      <c r="Z53" s="349"/>
      <c r="AA53" s="8"/>
      <c r="AB53" s="3"/>
    </row>
    <row r="54" spans="1:28" ht="44.25" customHeight="1" x14ac:dyDescent="0.2">
      <c r="A54" s="21"/>
      <c r="B54" s="230"/>
      <c r="C54" s="513"/>
      <c r="D54" s="230"/>
      <c r="E54" s="229"/>
      <c r="F54" s="229"/>
      <c r="G54" s="229"/>
      <c r="H54" s="229"/>
      <c r="I54" s="229"/>
      <c r="J54" s="229"/>
      <c r="K54" s="229"/>
      <c r="L54" s="229"/>
      <c r="M54" s="685" t="s">
        <v>449</v>
      </c>
      <c r="N54" s="685"/>
      <c r="O54" s="175"/>
      <c r="P54" s="674">
        <v>81</v>
      </c>
      <c r="Q54" s="11">
        <v>2</v>
      </c>
      <c r="R54" s="675">
        <v>2</v>
      </c>
      <c r="S54" s="9">
        <v>67777</v>
      </c>
      <c r="T54" s="674">
        <v>8</v>
      </c>
      <c r="U54" s="674">
        <v>1</v>
      </c>
      <c r="V54" s="606">
        <v>610</v>
      </c>
      <c r="W54" s="344"/>
      <c r="X54" s="348">
        <v>329</v>
      </c>
      <c r="Y54" s="348"/>
      <c r="Z54" s="349"/>
      <c r="AA54" s="8"/>
      <c r="AB54" s="3"/>
    </row>
    <row r="55" spans="1:28" ht="77.25" customHeight="1" x14ac:dyDescent="0.2">
      <c r="A55" s="21"/>
      <c r="B55" s="230"/>
      <c r="C55" s="231"/>
      <c r="D55" s="920" t="s">
        <v>455</v>
      </c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481" t="s">
        <v>19</v>
      </c>
      <c r="P55" s="33" t="s">
        <v>11</v>
      </c>
      <c r="Q55" s="118" t="s">
        <v>6</v>
      </c>
      <c r="R55" s="117" t="s">
        <v>5</v>
      </c>
      <c r="S55" s="119" t="s">
        <v>4</v>
      </c>
      <c r="T55" s="33" t="s">
        <v>1</v>
      </c>
      <c r="U55" s="33" t="s">
        <v>1</v>
      </c>
      <c r="V55" s="355" t="s">
        <v>1</v>
      </c>
      <c r="W55" s="512"/>
      <c r="X55" s="356">
        <f>X56+X66+X74+X79+X86+X91+X100+X105+X110+X115+X119</f>
        <v>6514.5999999999985</v>
      </c>
      <c r="Y55" s="356">
        <f>Y56+Y66+Y79+Y86+Y91+Y100+Y105+Y110+Y115+Y74+Y119</f>
        <v>8594.5</v>
      </c>
      <c r="Z55" s="357">
        <f>Z56+Z66+Z79+Z86+Z91+Z100+Z105+Z110+Z115+Z74+Z119</f>
        <v>9538</v>
      </c>
      <c r="AA55" s="8"/>
      <c r="AB55" s="3"/>
    </row>
    <row r="56" spans="1:28" ht="15" customHeight="1" x14ac:dyDescent="0.2">
      <c r="A56" s="21"/>
      <c r="B56" s="223"/>
      <c r="C56" s="224"/>
      <c r="D56" s="232"/>
      <c r="E56" s="934" t="s">
        <v>110</v>
      </c>
      <c r="F56" s="935"/>
      <c r="G56" s="935"/>
      <c r="H56" s="935"/>
      <c r="I56" s="935"/>
      <c r="J56" s="935"/>
      <c r="K56" s="935"/>
      <c r="L56" s="935"/>
      <c r="M56" s="935"/>
      <c r="N56" s="935"/>
      <c r="O56" s="175" t="s">
        <v>109</v>
      </c>
      <c r="P56" s="236" t="s">
        <v>11</v>
      </c>
      <c r="Q56" s="234" t="s">
        <v>32</v>
      </c>
      <c r="R56" s="233" t="s">
        <v>5</v>
      </c>
      <c r="S56" s="235" t="s">
        <v>4</v>
      </c>
      <c r="T56" s="236" t="s">
        <v>1</v>
      </c>
      <c r="U56" s="236" t="s">
        <v>1</v>
      </c>
      <c r="V56" s="358" t="s">
        <v>1</v>
      </c>
      <c r="W56" s="344"/>
      <c r="X56" s="360">
        <f>X57+X61</f>
        <v>3543.2</v>
      </c>
      <c r="Y56" s="360">
        <f>Y57+Y61</f>
        <v>4878</v>
      </c>
      <c r="Z56" s="361">
        <f>Z57+Z61</f>
        <v>4929</v>
      </c>
      <c r="AA56" s="8"/>
      <c r="AB56" s="3"/>
    </row>
    <row r="57" spans="1:28" ht="29.25" customHeight="1" x14ac:dyDescent="0.2">
      <c r="A57" s="21"/>
      <c r="B57" s="223"/>
      <c r="C57" s="224"/>
      <c r="D57" s="237"/>
      <c r="E57" s="238"/>
      <c r="F57" s="922" t="s">
        <v>108</v>
      </c>
      <c r="G57" s="918"/>
      <c r="H57" s="918"/>
      <c r="I57" s="918"/>
      <c r="J57" s="918"/>
      <c r="K57" s="918"/>
      <c r="L57" s="918"/>
      <c r="M57" s="918"/>
      <c r="N57" s="918"/>
      <c r="O57" s="175" t="s">
        <v>107</v>
      </c>
      <c r="P57" s="27" t="s">
        <v>11</v>
      </c>
      <c r="Q57" s="25" t="s">
        <v>32</v>
      </c>
      <c r="R57" s="24" t="s">
        <v>104</v>
      </c>
      <c r="S57" s="23" t="s">
        <v>4</v>
      </c>
      <c r="T57" s="27" t="s">
        <v>1</v>
      </c>
      <c r="U57" s="27" t="s">
        <v>1</v>
      </c>
      <c r="V57" s="343" t="s">
        <v>1</v>
      </c>
      <c r="W57" s="344"/>
      <c r="X57" s="345">
        <f t="shared" ref="X57:Z58" si="4">X58</f>
        <v>0</v>
      </c>
      <c r="Y57" s="345">
        <f t="shared" si="4"/>
        <v>2463</v>
      </c>
      <c r="Z57" s="346">
        <f t="shared" si="4"/>
        <v>2463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918" t="s">
        <v>106</v>
      </c>
      <c r="H58" s="918"/>
      <c r="I58" s="918"/>
      <c r="J58" s="918"/>
      <c r="K58" s="918"/>
      <c r="L58" s="918"/>
      <c r="M58" s="918"/>
      <c r="N58" s="918"/>
      <c r="O58" s="175" t="s">
        <v>105</v>
      </c>
      <c r="P58" s="27" t="s">
        <v>11</v>
      </c>
      <c r="Q58" s="25" t="s">
        <v>32</v>
      </c>
      <c r="R58" s="24" t="s">
        <v>104</v>
      </c>
      <c r="S58" s="23" t="s">
        <v>103</v>
      </c>
      <c r="T58" s="27" t="s">
        <v>1</v>
      </c>
      <c r="U58" s="27" t="s">
        <v>1</v>
      </c>
      <c r="V58" s="343" t="s">
        <v>1</v>
      </c>
      <c r="W58" s="344"/>
      <c r="X58" s="345">
        <f t="shared" si="4"/>
        <v>0</v>
      </c>
      <c r="Y58" s="345">
        <f t="shared" si="4"/>
        <v>2463</v>
      </c>
      <c r="Z58" s="346">
        <f t="shared" si="4"/>
        <v>2463</v>
      </c>
      <c r="AA58" s="8"/>
      <c r="AB58" s="3"/>
    </row>
    <row r="59" spans="1:28" ht="15" customHeight="1" x14ac:dyDescent="0.2">
      <c r="A59" s="21"/>
      <c r="B59" s="917" t="s">
        <v>111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175" t="s">
        <v>105</v>
      </c>
      <c r="P59" s="27" t="s">
        <v>11</v>
      </c>
      <c r="Q59" s="25" t="s">
        <v>32</v>
      </c>
      <c r="R59" s="24" t="s">
        <v>104</v>
      </c>
      <c r="S59" s="23" t="s">
        <v>103</v>
      </c>
      <c r="T59" s="27">
        <v>4</v>
      </c>
      <c r="U59" s="27">
        <v>9</v>
      </c>
      <c r="V59" s="343" t="s">
        <v>1</v>
      </c>
      <c r="W59" s="344"/>
      <c r="X59" s="345">
        <f>X60</f>
        <v>0</v>
      </c>
      <c r="Y59" s="345">
        <f>Y60</f>
        <v>2463</v>
      </c>
      <c r="Z59" s="346">
        <f>Z60</f>
        <v>2463</v>
      </c>
      <c r="AA59" s="8"/>
      <c r="AB59" s="3"/>
    </row>
    <row r="60" spans="1:28" ht="29.25" customHeight="1" x14ac:dyDescent="0.2">
      <c r="A60" s="21"/>
      <c r="B60" s="919" t="s">
        <v>57</v>
      </c>
      <c r="C60" s="919"/>
      <c r="D60" s="919"/>
      <c r="E60" s="919"/>
      <c r="F60" s="919"/>
      <c r="G60" s="919"/>
      <c r="H60" s="919"/>
      <c r="I60" s="919"/>
      <c r="J60" s="919"/>
      <c r="K60" s="919"/>
      <c r="L60" s="919"/>
      <c r="M60" s="919"/>
      <c r="N60" s="919"/>
      <c r="O60" s="175" t="s">
        <v>105</v>
      </c>
      <c r="P60" s="14" t="s">
        <v>11</v>
      </c>
      <c r="Q60" s="11" t="s">
        <v>32</v>
      </c>
      <c r="R60" s="10" t="s">
        <v>104</v>
      </c>
      <c r="S60" s="9" t="s">
        <v>103</v>
      </c>
      <c r="T60" s="14">
        <v>4</v>
      </c>
      <c r="U60" s="14">
        <v>9</v>
      </c>
      <c r="V60" s="347" t="s">
        <v>52</v>
      </c>
      <c r="W60" s="344"/>
      <c r="X60" s="305"/>
      <c r="Y60" s="305">
        <v>2463</v>
      </c>
      <c r="Z60" s="306">
        <v>2463</v>
      </c>
      <c r="AA60" s="8"/>
      <c r="AB60" s="3"/>
    </row>
    <row r="61" spans="1:28" ht="29.25" customHeight="1" x14ac:dyDescent="0.2">
      <c r="A61" s="21"/>
      <c r="B61" s="230"/>
      <c r="C61" s="231"/>
      <c r="D61" s="232"/>
      <c r="E61" s="238"/>
      <c r="F61" s="924" t="s">
        <v>102</v>
      </c>
      <c r="G61" s="925"/>
      <c r="H61" s="925"/>
      <c r="I61" s="925"/>
      <c r="J61" s="925"/>
      <c r="K61" s="925"/>
      <c r="L61" s="925"/>
      <c r="M61" s="925"/>
      <c r="N61" s="925"/>
      <c r="O61" s="175" t="s">
        <v>101</v>
      </c>
      <c r="P61" s="41" t="s">
        <v>11</v>
      </c>
      <c r="Q61" s="115" t="s">
        <v>32</v>
      </c>
      <c r="R61" s="114" t="s">
        <v>98</v>
      </c>
      <c r="S61" s="116" t="s">
        <v>4</v>
      </c>
      <c r="T61" s="41" t="s">
        <v>1</v>
      </c>
      <c r="U61" s="41" t="s">
        <v>1</v>
      </c>
      <c r="V61" s="350" t="s">
        <v>1</v>
      </c>
      <c r="W61" s="344"/>
      <c r="X61" s="345">
        <f t="shared" ref="X61:Z62" si="5">X62</f>
        <v>3543.2</v>
      </c>
      <c r="Y61" s="345">
        <f t="shared" si="5"/>
        <v>2415</v>
      </c>
      <c r="Z61" s="346">
        <f t="shared" si="5"/>
        <v>2466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7"/>
      <c r="G62" s="918" t="s">
        <v>100</v>
      </c>
      <c r="H62" s="918"/>
      <c r="I62" s="918"/>
      <c r="J62" s="918"/>
      <c r="K62" s="918"/>
      <c r="L62" s="918"/>
      <c r="M62" s="918"/>
      <c r="N62" s="918"/>
      <c r="O62" s="175" t="s">
        <v>99</v>
      </c>
      <c r="P62" s="27" t="s">
        <v>11</v>
      </c>
      <c r="Q62" s="25" t="s">
        <v>32</v>
      </c>
      <c r="R62" s="24" t="s">
        <v>98</v>
      </c>
      <c r="S62" s="23" t="s">
        <v>97</v>
      </c>
      <c r="T62" s="27" t="s">
        <v>1</v>
      </c>
      <c r="U62" s="27" t="s">
        <v>1</v>
      </c>
      <c r="V62" s="343" t="s">
        <v>1</v>
      </c>
      <c r="W62" s="344"/>
      <c r="X62" s="345">
        <f t="shared" si="5"/>
        <v>3543.2</v>
      </c>
      <c r="Y62" s="345">
        <f t="shared" si="5"/>
        <v>2415</v>
      </c>
      <c r="Z62" s="346">
        <f t="shared" si="5"/>
        <v>2466</v>
      </c>
      <c r="AA62" s="8"/>
      <c r="AB62" s="3"/>
    </row>
    <row r="63" spans="1:28" ht="15" customHeight="1" x14ac:dyDescent="0.2">
      <c r="A63" s="21"/>
      <c r="B63" s="917" t="s">
        <v>111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175" t="s">
        <v>99</v>
      </c>
      <c r="P63" s="27" t="s">
        <v>11</v>
      </c>
      <c r="Q63" s="25" t="s">
        <v>32</v>
      </c>
      <c r="R63" s="24" t="s">
        <v>98</v>
      </c>
      <c r="S63" s="23" t="s">
        <v>97</v>
      </c>
      <c r="T63" s="27">
        <v>4</v>
      </c>
      <c r="U63" s="27">
        <v>9</v>
      </c>
      <c r="V63" s="343" t="s">
        <v>1</v>
      </c>
      <c r="W63" s="344"/>
      <c r="X63" s="345">
        <f>X65+X64</f>
        <v>3543.2</v>
      </c>
      <c r="Y63" s="345">
        <f>Y65+Y64</f>
        <v>2415</v>
      </c>
      <c r="Z63" s="346">
        <f>Z65+Z64</f>
        <v>2466</v>
      </c>
      <c r="AA63" s="8"/>
      <c r="AB63" s="3"/>
    </row>
    <row r="64" spans="1:28" ht="30" customHeight="1" x14ac:dyDescent="0.2">
      <c r="A64" s="21"/>
      <c r="B64" s="718"/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8" t="s">
        <v>57</v>
      </c>
      <c r="N64" s="718"/>
      <c r="O64" s="175"/>
      <c r="P64" s="716">
        <v>85</v>
      </c>
      <c r="Q64" s="25">
        <v>6</v>
      </c>
      <c r="R64" s="24">
        <v>3</v>
      </c>
      <c r="S64" s="23">
        <v>90038</v>
      </c>
      <c r="T64" s="716">
        <v>4</v>
      </c>
      <c r="U64" s="716">
        <v>9</v>
      </c>
      <c r="V64" s="634">
        <v>240</v>
      </c>
      <c r="W64" s="344"/>
      <c r="X64" s="353">
        <v>1370</v>
      </c>
      <c r="Y64" s="353">
        <v>1863</v>
      </c>
      <c r="Z64" s="354">
        <v>1863</v>
      </c>
      <c r="AA64" s="8"/>
      <c r="AB64" s="3"/>
    </row>
    <row r="65" spans="1:28" ht="29.25" customHeight="1" x14ac:dyDescent="0.2">
      <c r="A65" s="21"/>
      <c r="B65" s="919" t="s">
        <v>57</v>
      </c>
      <c r="C65" s="919"/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175" t="s">
        <v>99</v>
      </c>
      <c r="P65" s="14" t="s">
        <v>11</v>
      </c>
      <c r="Q65" s="11" t="s">
        <v>32</v>
      </c>
      <c r="R65" s="10" t="s">
        <v>98</v>
      </c>
      <c r="S65" s="9" t="s">
        <v>97</v>
      </c>
      <c r="T65" s="14">
        <v>4</v>
      </c>
      <c r="U65" s="14">
        <v>9</v>
      </c>
      <c r="V65" s="347" t="s">
        <v>52</v>
      </c>
      <c r="W65" s="344"/>
      <c r="X65" s="305">
        <v>2173.1999999999998</v>
      </c>
      <c r="Y65" s="305">
        <v>552</v>
      </c>
      <c r="Z65" s="306">
        <v>603</v>
      </c>
      <c r="AA65" s="8"/>
      <c r="AB65" s="3"/>
    </row>
    <row r="66" spans="1:28" ht="32.25" customHeight="1" x14ac:dyDescent="0.2">
      <c r="A66" s="21"/>
      <c r="B66" s="230"/>
      <c r="C66" s="231"/>
      <c r="D66" s="232"/>
      <c r="E66" s="929" t="s">
        <v>95</v>
      </c>
      <c r="F66" s="930"/>
      <c r="G66" s="930"/>
      <c r="H66" s="930"/>
      <c r="I66" s="930"/>
      <c r="J66" s="930"/>
      <c r="K66" s="930"/>
      <c r="L66" s="930"/>
      <c r="M66" s="930"/>
      <c r="N66" s="930"/>
      <c r="O66" s="175" t="s">
        <v>94</v>
      </c>
      <c r="P66" s="241" t="s">
        <v>11</v>
      </c>
      <c r="Q66" s="250" t="s">
        <v>89</v>
      </c>
      <c r="R66" s="251" t="s">
        <v>5</v>
      </c>
      <c r="S66" s="252" t="s">
        <v>4</v>
      </c>
      <c r="T66" s="241" t="s">
        <v>1</v>
      </c>
      <c r="U66" s="241" t="s">
        <v>1</v>
      </c>
      <c r="V66" s="359" t="s">
        <v>1</v>
      </c>
      <c r="W66" s="344"/>
      <c r="X66" s="345">
        <f>X67+X71</f>
        <v>33</v>
      </c>
      <c r="Y66" s="345"/>
      <c r="Z66" s="346">
        <f>Z67</f>
        <v>352.1</v>
      </c>
      <c r="AA66" s="8"/>
      <c r="AB66" s="3"/>
    </row>
    <row r="67" spans="1:28" ht="29.25" customHeight="1" x14ac:dyDescent="0.2">
      <c r="A67" s="21"/>
      <c r="B67" s="223"/>
      <c r="C67" s="224"/>
      <c r="D67" s="237"/>
      <c r="E67" s="238"/>
      <c r="F67" s="922" t="s">
        <v>528</v>
      </c>
      <c r="G67" s="918"/>
      <c r="H67" s="918"/>
      <c r="I67" s="918"/>
      <c r="J67" s="918"/>
      <c r="K67" s="918"/>
      <c r="L67" s="918"/>
      <c r="M67" s="918"/>
      <c r="N67" s="918"/>
      <c r="O67" s="175" t="s">
        <v>93</v>
      </c>
      <c r="P67" s="27" t="s">
        <v>11</v>
      </c>
      <c r="Q67" s="25" t="s">
        <v>89</v>
      </c>
      <c r="R67" s="24">
        <v>3</v>
      </c>
      <c r="S67" s="23" t="s">
        <v>4</v>
      </c>
      <c r="T67" s="27" t="s">
        <v>1</v>
      </c>
      <c r="U67" s="27" t="s">
        <v>1</v>
      </c>
      <c r="V67" s="343" t="s">
        <v>1</v>
      </c>
      <c r="W67" s="344"/>
      <c r="X67" s="345">
        <f t="shared" ref="X67:Z68" si="6">X68</f>
        <v>0</v>
      </c>
      <c r="Y67" s="345">
        <f t="shared" si="6"/>
        <v>0</v>
      </c>
      <c r="Z67" s="346">
        <f t="shared" si="6"/>
        <v>352.1</v>
      </c>
      <c r="AA67" s="8"/>
      <c r="AB67" s="3"/>
    </row>
    <row r="68" spans="1:28" ht="125.25" customHeight="1" x14ac:dyDescent="0.2">
      <c r="A68" s="21"/>
      <c r="B68" s="225"/>
      <c r="C68" s="226"/>
      <c r="D68" s="239"/>
      <c r="E68" s="240"/>
      <c r="F68" s="277"/>
      <c r="G68" s="918" t="s">
        <v>526</v>
      </c>
      <c r="H68" s="918"/>
      <c r="I68" s="918"/>
      <c r="J68" s="918"/>
      <c r="K68" s="918"/>
      <c r="L68" s="918"/>
      <c r="M68" s="918"/>
      <c r="N68" s="918"/>
      <c r="O68" s="175" t="s">
        <v>92</v>
      </c>
      <c r="P68" s="27" t="s">
        <v>11</v>
      </c>
      <c r="Q68" s="25" t="s">
        <v>89</v>
      </c>
      <c r="R68" s="24">
        <v>3</v>
      </c>
      <c r="S68" s="23" t="s">
        <v>529</v>
      </c>
      <c r="T68" s="27" t="s">
        <v>1</v>
      </c>
      <c r="U68" s="27" t="s">
        <v>1</v>
      </c>
      <c r="V68" s="343" t="s">
        <v>1</v>
      </c>
      <c r="W68" s="344"/>
      <c r="X68" s="345">
        <f t="shared" si="6"/>
        <v>0</v>
      </c>
      <c r="Y68" s="345">
        <f t="shared" si="6"/>
        <v>0</v>
      </c>
      <c r="Z68" s="346">
        <f t="shared" si="6"/>
        <v>352.1</v>
      </c>
      <c r="AA68" s="8"/>
      <c r="AB68" s="3"/>
    </row>
    <row r="69" spans="1:28" ht="15" customHeight="1" x14ac:dyDescent="0.2">
      <c r="A69" s="21"/>
      <c r="B69" s="917" t="s">
        <v>339</v>
      </c>
      <c r="C69" s="917"/>
      <c r="D69" s="917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175" t="s">
        <v>92</v>
      </c>
      <c r="P69" s="792" t="s">
        <v>11</v>
      </c>
      <c r="Q69" s="25" t="s">
        <v>89</v>
      </c>
      <c r="R69" s="24">
        <v>4</v>
      </c>
      <c r="S69" s="23" t="s">
        <v>529</v>
      </c>
      <c r="T69" s="27">
        <v>4</v>
      </c>
      <c r="U69" s="27">
        <v>12</v>
      </c>
      <c r="V69" s="343" t="s">
        <v>1</v>
      </c>
      <c r="W69" s="344"/>
      <c r="X69" s="345">
        <f>X70</f>
        <v>0</v>
      </c>
      <c r="Y69" s="345">
        <f>Y70</f>
        <v>0</v>
      </c>
      <c r="Z69" s="346">
        <f>Z70</f>
        <v>352.1</v>
      </c>
      <c r="AA69" s="8"/>
      <c r="AB69" s="3"/>
    </row>
    <row r="70" spans="1:28" ht="29.25" customHeight="1" x14ac:dyDescent="0.2">
      <c r="A70" s="21"/>
      <c r="B70" s="919" t="s">
        <v>57</v>
      </c>
      <c r="C70" s="919"/>
      <c r="D70" s="919"/>
      <c r="E70" s="919"/>
      <c r="F70" s="919"/>
      <c r="G70" s="919"/>
      <c r="H70" s="919"/>
      <c r="I70" s="919"/>
      <c r="J70" s="919"/>
      <c r="K70" s="919"/>
      <c r="L70" s="919"/>
      <c r="M70" s="919"/>
      <c r="N70" s="919"/>
      <c r="O70" s="175" t="s">
        <v>92</v>
      </c>
      <c r="P70" s="792" t="s">
        <v>11</v>
      </c>
      <c r="Q70" s="25" t="s">
        <v>89</v>
      </c>
      <c r="R70" s="24">
        <v>5</v>
      </c>
      <c r="S70" s="23" t="s">
        <v>529</v>
      </c>
      <c r="T70" s="14">
        <v>4</v>
      </c>
      <c r="U70" s="14">
        <v>12</v>
      </c>
      <c r="V70" s="606" t="s">
        <v>52</v>
      </c>
      <c r="W70" s="344"/>
      <c r="X70" s="348"/>
      <c r="Y70" s="348"/>
      <c r="Z70" s="349">
        <v>352.1</v>
      </c>
      <c r="AA70" s="8"/>
      <c r="AB70" s="3"/>
    </row>
    <row r="71" spans="1:28" ht="29.25" customHeight="1" x14ac:dyDescent="0.2">
      <c r="A71" s="21"/>
      <c r="B71" s="230"/>
      <c r="C71" s="513"/>
      <c r="D71" s="516"/>
      <c r="E71" s="516"/>
      <c r="F71" s="230"/>
      <c r="G71" s="229"/>
      <c r="H71" s="229"/>
      <c r="I71" s="229"/>
      <c r="J71" s="229"/>
      <c r="K71" s="229"/>
      <c r="L71" s="229"/>
      <c r="M71" s="796" t="s">
        <v>456</v>
      </c>
      <c r="N71" s="796"/>
      <c r="O71" s="175"/>
      <c r="P71" s="795">
        <v>86</v>
      </c>
      <c r="Q71" s="25">
        <v>0</v>
      </c>
      <c r="R71" s="24">
        <v>10</v>
      </c>
      <c r="S71" s="23">
        <v>0</v>
      </c>
      <c r="T71" s="794"/>
      <c r="U71" s="794"/>
      <c r="V71" s="606"/>
      <c r="W71" s="344"/>
      <c r="X71" s="514">
        <f>X72</f>
        <v>33</v>
      </c>
      <c r="Y71" s="514"/>
      <c r="Z71" s="515"/>
      <c r="AA71" s="8"/>
      <c r="AB71" s="3"/>
    </row>
    <row r="72" spans="1:28" ht="17.25" customHeight="1" x14ac:dyDescent="0.2">
      <c r="A72" s="21"/>
      <c r="B72" s="230"/>
      <c r="C72" s="513"/>
      <c r="D72" s="516"/>
      <c r="E72" s="516"/>
      <c r="F72" s="230"/>
      <c r="G72" s="229"/>
      <c r="H72" s="229"/>
      <c r="I72" s="229"/>
      <c r="J72" s="229"/>
      <c r="K72" s="229"/>
      <c r="L72" s="229"/>
      <c r="M72" s="796" t="s">
        <v>457</v>
      </c>
      <c r="N72" s="796"/>
      <c r="O72" s="175"/>
      <c r="P72" s="795">
        <v>86</v>
      </c>
      <c r="Q72" s="25">
        <v>0</v>
      </c>
      <c r="R72" s="24">
        <v>10</v>
      </c>
      <c r="S72" s="23">
        <v>60004</v>
      </c>
      <c r="T72" s="794"/>
      <c r="U72" s="794"/>
      <c r="V72" s="606"/>
      <c r="W72" s="344"/>
      <c r="X72" s="514">
        <f>X73</f>
        <v>33</v>
      </c>
      <c r="Y72" s="514"/>
      <c r="Z72" s="515"/>
      <c r="AA72" s="8"/>
      <c r="AB72" s="3"/>
    </row>
    <row r="73" spans="1:28" ht="17.25" customHeight="1" x14ac:dyDescent="0.2">
      <c r="A73" s="21"/>
      <c r="B73" s="230"/>
      <c r="C73" s="513"/>
      <c r="D73" s="516"/>
      <c r="E73" s="516"/>
      <c r="F73" s="230"/>
      <c r="G73" s="229"/>
      <c r="H73" s="229"/>
      <c r="I73" s="229"/>
      <c r="J73" s="229"/>
      <c r="K73" s="229"/>
      <c r="L73" s="229"/>
      <c r="M73" s="796" t="s">
        <v>339</v>
      </c>
      <c r="N73" s="796"/>
      <c r="O73" s="175"/>
      <c r="P73" s="795">
        <v>86</v>
      </c>
      <c r="Q73" s="25">
        <v>0</v>
      </c>
      <c r="R73" s="24">
        <v>10</v>
      </c>
      <c r="S73" s="23">
        <v>60004</v>
      </c>
      <c r="T73" s="794">
        <v>1</v>
      </c>
      <c r="U73" s="794">
        <v>4</v>
      </c>
      <c r="V73" s="606" t="s">
        <v>435</v>
      </c>
      <c r="W73" s="344"/>
      <c r="X73" s="348">
        <v>33</v>
      </c>
      <c r="Y73" s="348"/>
      <c r="Z73" s="349"/>
      <c r="AA73" s="8"/>
      <c r="AB73" s="3"/>
    </row>
    <row r="74" spans="1:28" ht="30.75" customHeight="1" x14ac:dyDescent="0.2">
      <c r="A74" s="21"/>
      <c r="B74" s="230"/>
      <c r="C74" s="513"/>
      <c r="D74" s="516"/>
      <c r="E74" s="516"/>
      <c r="F74" s="230"/>
      <c r="G74" s="229"/>
      <c r="H74" s="229"/>
      <c r="I74" s="229"/>
      <c r="J74" s="229"/>
      <c r="K74" s="229"/>
      <c r="L74" s="229"/>
      <c r="M74" s="520" t="s">
        <v>388</v>
      </c>
      <c r="N74" s="520"/>
      <c r="O74" s="487"/>
      <c r="P74" s="486">
        <v>85</v>
      </c>
      <c r="Q74" s="469">
        <v>1</v>
      </c>
      <c r="R74" s="468">
        <v>0</v>
      </c>
      <c r="S74" s="488">
        <v>0</v>
      </c>
      <c r="T74" s="486"/>
      <c r="U74" s="486"/>
      <c r="V74" s="521"/>
      <c r="W74" s="522"/>
      <c r="X74" s="523">
        <f>X75</f>
        <v>426.4</v>
      </c>
      <c r="Y74" s="523">
        <f>Y75</f>
        <v>200</v>
      </c>
      <c r="Z74" s="524">
        <f>Z75</f>
        <v>200</v>
      </c>
      <c r="AA74" s="8"/>
      <c r="AB74" s="3"/>
    </row>
    <row r="75" spans="1:28" ht="31.5" customHeight="1" x14ac:dyDescent="0.2">
      <c r="A75" s="21"/>
      <c r="B75" s="230"/>
      <c r="C75" s="231"/>
      <c r="D75" s="232"/>
      <c r="E75" s="238"/>
      <c r="F75" s="924" t="s">
        <v>382</v>
      </c>
      <c r="G75" s="925"/>
      <c r="H75" s="925"/>
      <c r="I75" s="925"/>
      <c r="J75" s="925"/>
      <c r="K75" s="925"/>
      <c r="L75" s="925"/>
      <c r="M75" s="925"/>
      <c r="N75" s="925"/>
      <c r="O75" s="481" t="s">
        <v>91</v>
      </c>
      <c r="P75" s="41" t="s">
        <v>11</v>
      </c>
      <c r="Q75" s="115">
        <v>1</v>
      </c>
      <c r="R75" s="114">
        <v>2</v>
      </c>
      <c r="S75" s="116" t="s">
        <v>4</v>
      </c>
      <c r="T75" s="41" t="s">
        <v>1</v>
      </c>
      <c r="U75" s="41" t="s">
        <v>1</v>
      </c>
      <c r="V75" s="350" t="s">
        <v>1</v>
      </c>
      <c r="W75" s="512"/>
      <c r="X75" s="351">
        <f t="shared" ref="X75:Z76" si="7">X76</f>
        <v>426.4</v>
      </c>
      <c r="Y75" s="351">
        <f t="shared" si="7"/>
        <v>200</v>
      </c>
      <c r="Z75" s="352">
        <f t="shared" si="7"/>
        <v>200</v>
      </c>
      <c r="AA75" s="8"/>
      <c r="AB75" s="3"/>
    </row>
    <row r="76" spans="1:28" ht="18.75" customHeight="1" x14ac:dyDescent="0.2">
      <c r="A76" s="21"/>
      <c r="B76" s="225"/>
      <c r="C76" s="226"/>
      <c r="D76" s="239"/>
      <c r="E76" s="240"/>
      <c r="F76" s="277"/>
      <c r="G76" s="918" t="s">
        <v>383</v>
      </c>
      <c r="H76" s="918"/>
      <c r="I76" s="918"/>
      <c r="J76" s="918"/>
      <c r="K76" s="918"/>
      <c r="L76" s="918"/>
      <c r="M76" s="918"/>
      <c r="N76" s="918"/>
      <c r="O76" s="175" t="s">
        <v>90</v>
      </c>
      <c r="P76" s="27" t="s">
        <v>11</v>
      </c>
      <c r="Q76" s="25">
        <v>1</v>
      </c>
      <c r="R76" s="24">
        <v>2</v>
      </c>
      <c r="S76" s="23">
        <v>90044</v>
      </c>
      <c r="T76" s="27" t="s">
        <v>1</v>
      </c>
      <c r="U76" s="27" t="s">
        <v>1</v>
      </c>
      <c r="V76" s="343" t="s">
        <v>1</v>
      </c>
      <c r="W76" s="344"/>
      <c r="X76" s="345">
        <f t="shared" si="7"/>
        <v>426.4</v>
      </c>
      <c r="Y76" s="345">
        <f t="shared" si="7"/>
        <v>200</v>
      </c>
      <c r="Z76" s="346">
        <f t="shared" si="7"/>
        <v>200</v>
      </c>
      <c r="AA76" s="8"/>
      <c r="AB76" s="3"/>
    </row>
    <row r="77" spans="1:28" ht="15" customHeight="1" x14ac:dyDescent="0.2">
      <c r="A77" s="21"/>
      <c r="B77" s="917" t="s">
        <v>96</v>
      </c>
      <c r="C77" s="917"/>
      <c r="D77" s="917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175" t="s">
        <v>90</v>
      </c>
      <c r="P77" s="27" t="s">
        <v>11</v>
      </c>
      <c r="Q77" s="25">
        <v>1</v>
      </c>
      <c r="R77" s="24">
        <v>2</v>
      </c>
      <c r="S77" s="23">
        <v>90044</v>
      </c>
      <c r="T77" s="27">
        <v>4</v>
      </c>
      <c r="U77" s="27">
        <v>12</v>
      </c>
      <c r="V77" s="343" t="s">
        <v>1</v>
      </c>
      <c r="W77" s="344"/>
      <c r="X77" s="345">
        <f>X78</f>
        <v>426.4</v>
      </c>
      <c r="Y77" s="345">
        <f>Y78</f>
        <v>200</v>
      </c>
      <c r="Z77" s="346">
        <f>Z78</f>
        <v>200</v>
      </c>
      <c r="AA77" s="8"/>
      <c r="AB77" s="3"/>
    </row>
    <row r="78" spans="1:28" ht="30.75" customHeight="1" x14ac:dyDescent="0.2">
      <c r="A78" s="21"/>
      <c r="B78" s="919" t="s">
        <v>57</v>
      </c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175" t="s">
        <v>90</v>
      </c>
      <c r="P78" s="14" t="s">
        <v>11</v>
      </c>
      <c r="Q78" s="11">
        <v>1</v>
      </c>
      <c r="R78" s="10">
        <v>2</v>
      </c>
      <c r="S78" s="9">
        <v>90044</v>
      </c>
      <c r="T78" s="14">
        <v>4</v>
      </c>
      <c r="U78" s="14">
        <v>12</v>
      </c>
      <c r="V78" s="606">
        <v>240</v>
      </c>
      <c r="W78" s="344"/>
      <c r="X78" s="348">
        <v>426.4</v>
      </c>
      <c r="Y78" s="348">
        <v>200</v>
      </c>
      <c r="Z78" s="349">
        <v>200</v>
      </c>
      <c r="AA78" s="8"/>
      <c r="AB78" s="3"/>
    </row>
    <row r="79" spans="1:28" ht="15" customHeight="1" x14ac:dyDescent="0.2">
      <c r="A79" s="21"/>
      <c r="B79" s="230"/>
      <c r="C79" s="231"/>
      <c r="D79" s="232"/>
      <c r="E79" s="929" t="s">
        <v>86</v>
      </c>
      <c r="F79" s="930"/>
      <c r="G79" s="930"/>
      <c r="H79" s="930"/>
      <c r="I79" s="930"/>
      <c r="J79" s="930"/>
      <c r="K79" s="930"/>
      <c r="L79" s="930"/>
      <c r="M79" s="930"/>
      <c r="N79" s="930"/>
      <c r="O79" s="175" t="s">
        <v>85</v>
      </c>
      <c r="P79" s="241" t="s">
        <v>11</v>
      </c>
      <c r="Q79" s="250" t="s">
        <v>80</v>
      </c>
      <c r="R79" s="251" t="s">
        <v>5</v>
      </c>
      <c r="S79" s="252" t="s">
        <v>4</v>
      </c>
      <c r="T79" s="241" t="s">
        <v>1</v>
      </c>
      <c r="U79" s="241" t="s">
        <v>1</v>
      </c>
      <c r="V79" s="359" t="s">
        <v>1</v>
      </c>
      <c r="W79" s="344"/>
      <c r="X79" s="635">
        <f>X80+X84</f>
        <v>4.5</v>
      </c>
      <c r="Y79" s="635">
        <f>Y80+Y84</f>
        <v>4.9000000000000004</v>
      </c>
      <c r="Z79" s="636">
        <f>Z80+Z84</f>
        <v>5</v>
      </c>
      <c r="AA79" s="8"/>
      <c r="AB79" s="3"/>
    </row>
    <row r="80" spans="1:28" ht="28.5" customHeight="1" x14ac:dyDescent="0.2">
      <c r="A80" s="21"/>
      <c r="B80" s="223"/>
      <c r="C80" s="224"/>
      <c r="D80" s="237"/>
      <c r="E80" s="238"/>
      <c r="F80" s="922" t="s">
        <v>84</v>
      </c>
      <c r="G80" s="918"/>
      <c r="H80" s="918"/>
      <c r="I80" s="918"/>
      <c r="J80" s="918"/>
      <c r="K80" s="918"/>
      <c r="L80" s="918"/>
      <c r="M80" s="918"/>
      <c r="N80" s="918"/>
      <c r="O80" s="175" t="s">
        <v>83</v>
      </c>
      <c r="P80" s="27" t="s">
        <v>11</v>
      </c>
      <c r="Q80" s="25" t="s">
        <v>80</v>
      </c>
      <c r="R80" s="24" t="s">
        <v>79</v>
      </c>
      <c r="S80" s="23" t="s">
        <v>4</v>
      </c>
      <c r="T80" s="27" t="s">
        <v>1</v>
      </c>
      <c r="U80" s="27" t="s">
        <v>1</v>
      </c>
      <c r="V80" s="343" t="s">
        <v>1</v>
      </c>
      <c r="W80" s="344"/>
      <c r="X80" s="345">
        <f t="shared" ref="X80:Z81" si="8">X81</f>
        <v>4.5</v>
      </c>
      <c r="Y80" s="345">
        <f t="shared" si="8"/>
        <v>4.9000000000000004</v>
      </c>
      <c r="Z80" s="346">
        <f t="shared" si="8"/>
        <v>5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918" t="s">
        <v>82</v>
      </c>
      <c r="H81" s="918"/>
      <c r="I81" s="918"/>
      <c r="J81" s="918"/>
      <c r="K81" s="918"/>
      <c r="L81" s="918"/>
      <c r="M81" s="918"/>
      <c r="N81" s="918"/>
      <c r="O81" s="175" t="s">
        <v>81</v>
      </c>
      <c r="P81" s="27" t="s">
        <v>11</v>
      </c>
      <c r="Q81" s="25" t="s">
        <v>80</v>
      </c>
      <c r="R81" s="24" t="s">
        <v>79</v>
      </c>
      <c r="S81" s="23" t="s">
        <v>78</v>
      </c>
      <c r="T81" s="27" t="s">
        <v>1</v>
      </c>
      <c r="U81" s="27" t="s">
        <v>1</v>
      </c>
      <c r="V81" s="343" t="s">
        <v>1</v>
      </c>
      <c r="W81" s="344"/>
      <c r="X81" s="345">
        <f t="shared" si="8"/>
        <v>4.5</v>
      </c>
      <c r="Y81" s="345">
        <f t="shared" si="8"/>
        <v>4.9000000000000004</v>
      </c>
      <c r="Z81" s="346">
        <f t="shared" si="8"/>
        <v>5</v>
      </c>
      <c r="AA81" s="8"/>
      <c r="AB81" s="3"/>
    </row>
    <row r="82" spans="1:28" ht="15" customHeight="1" x14ac:dyDescent="0.2">
      <c r="A82" s="21"/>
      <c r="B82" s="917" t="s">
        <v>87</v>
      </c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>
        <v>5</v>
      </c>
      <c r="U82" s="27">
        <v>1</v>
      </c>
      <c r="V82" s="343" t="s">
        <v>1</v>
      </c>
      <c r="W82" s="344"/>
      <c r="X82" s="345">
        <f>X83</f>
        <v>4.5</v>
      </c>
      <c r="Y82" s="345">
        <f>Y83</f>
        <v>4.9000000000000004</v>
      </c>
      <c r="Z82" s="346">
        <f>Z83</f>
        <v>5</v>
      </c>
      <c r="AA82" s="8"/>
      <c r="AB82" s="3"/>
    </row>
    <row r="83" spans="1:28" ht="29.25" customHeight="1" x14ac:dyDescent="0.2">
      <c r="A83" s="21"/>
      <c r="B83" s="919" t="s">
        <v>57</v>
      </c>
      <c r="C83" s="919"/>
      <c r="D83" s="919"/>
      <c r="E83" s="919"/>
      <c r="F83" s="919"/>
      <c r="G83" s="919"/>
      <c r="H83" s="919"/>
      <c r="I83" s="919"/>
      <c r="J83" s="919"/>
      <c r="K83" s="919"/>
      <c r="L83" s="919"/>
      <c r="M83" s="919"/>
      <c r="N83" s="919"/>
      <c r="O83" s="175" t="s">
        <v>81</v>
      </c>
      <c r="P83" s="14" t="s">
        <v>11</v>
      </c>
      <c r="Q83" s="11" t="s">
        <v>80</v>
      </c>
      <c r="R83" s="10" t="s">
        <v>79</v>
      </c>
      <c r="S83" s="9" t="s">
        <v>78</v>
      </c>
      <c r="T83" s="14">
        <v>5</v>
      </c>
      <c r="U83" s="14">
        <v>1</v>
      </c>
      <c r="V83" s="347" t="s">
        <v>52</v>
      </c>
      <c r="W83" s="344"/>
      <c r="X83" s="348">
        <v>4.5</v>
      </c>
      <c r="Y83" s="348">
        <v>4.9000000000000004</v>
      </c>
      <c r="Z83" s="349">
        <v>5</v>
      </c>
      <c r="AA83" s="8"/>
      <c r="AB83" s="3"/>
    </row>
    <row r="84" spans="1:28" ht="29.25" customHeight="1" x14ac:dyDescent="0.2">
      <c r="A84" s="21"/>
      <c r="B84" s="230"/>
      <c r="C84" s="513"/>
      <c r="D84" s="516"/>
      <c r="E84" s="230"/>
      <c r="F84" s="229"/>
      <c r="G84" s="229"/>
      <c r="H84" s="229"/>
      <c r="I84" s="229"/>
      <c r="J84" s="229"/>
      <c r="K84" s="229"/>
      <c r="L84" s="511"/>
      <c r="M84" s="670" t="s">
        <v>440</v>
      </c>
      <c r="N84" s="671"/>
      <c r="O84" s="175"/>
      <c r="P84" s="667" t="s">
        <v>11</v>
      </c>
      <c r="Q84" s="11" t="s">
        <v>80</v>
      </c>
      <c r="R84" s="668" t="s">
        <v>79</v>
      </c>
      <c r="S84" s="9" t="s">
        <v>441</v>
      </c>
      <c r="T84" s="13"/>
      <c r="U84" s="13"/>
      <c r="V84" s="347"/>
      <c r="W84" s="344"/>
      <c r="X84" s="611">
        <f>X85</f>
        <v>0</v>
      </c>
      <c r="Y84" s="611">
        <f>Y85</f>
        <v>0</v>
      </c>
      <c r="Z84" s="612">
        <f>Z85</f>
        <v>0</v>
      </c>
      <c r="AA84" s="8"/>
      <c r="AB84" s="3"/>
    </row>
    <row r="85" spans="1:28" ht="29.25" customHeight="1" x14ac:dyDescent="0.2">
      <c r="A85" s="21"/>
      <c r="B85" s="230"/>
      <c r="C85" s="513"/>
      <c r="D85" s="516"/>
      <c r="E85" s="230"/>
      <c r="F85" s="229"/>
      <c r="G85" s="229"/>
      <c r="H85" s="229"/>
      <c r="I85" s="229"/>
      <c r="J85" s="229"/>
      <c r="K85" s="229"/>
      <c r="L85" s="511"/>
      <c r="M85" s="670" t="s">
        <v>57</v>
      </c>
      <c r="N85" s="671"/>
      <c r="O85" s="175"/>
      <c r="P85" s="667" t="s">
        <v>11</v>
      </c>
      <c r="Q85" s="11" t="s">
        <v>80</v>
      </c>
      <c r="R85" s="668" t="s">
        <v>79</v>
      </c>
      <c r="S85" s="9" t="s">
        <v>442</v>
      </c>
      <c r="T85" s="13">
        <v>5</v>
      </c>
      <c r="U85" s="13">
        <v>1</v>
      </c>
      <c r="V85" s="606">
        <v>410</v>
      </c>
      <c r="W85" s="344"/>
      <c r="X85" s="353"/>
      <c r="Y85" s="353"/>
      <c r="Z85" s="354"/>
      <c r="AA85" s="8"/>
      <c r="AB85" s="3"/>
    </row>
    <row r="86" spans="1:28" ht="41.25" customHeight="1" x14ac:dyDescent="0.2">
      <c r="A86" s="21"/>
      <c r="B86" s="230"/>
      <c r="C86" s="231"/>
      <c r="D86" s="232"/>
      <c r="E86" s="929" t="s">
        <v>76</v>
      </c>
      <c r="F86" s="930"/>
      <c r="G86" s="930"/>
      <c r="H86" s="930"/>
      <c r="I86" s="930"/>
      <c r="J86" s="930"/>
      <c r="K86" s="930"/>
      <c r="L86" s="930"/>
      <c r="M86" s="930"/>
      <c r="N86" s="930"/>
      <c r="O86" s="175" t="s">
        <v>75</v>
      </c>
      <c r="P86" s="241" t="s">
        <v>11</v>
      </c>
      <c r="Q86" s="250" t="s">
        <v>70</v>
      </c>
      <c r="R86" s="251" t="s">
        <v>5</v>
      </c>
      <c r="S86" s="252" t="s">
        <v>4</v>
      </c>
      <c r="T86" s="241" t="s">
        <v>1</v>
      </c>
      <c r="U86" s="241" t="s">
        <v>1</v>
      </c>
      <c r="V86" s="359" t="s">
        <v>1</v>
      </c>
      <c r="W86" s="344"/>
      <c r="X86" s="635">
        <f t="shared" ref="X86:Z88" si="9">X87</f>
        <v>958.3</v>
      </c>
      <c r="Y86" s="635">
        <f t="shared" si="9"/>
        <v>1351</v>
      </c>
      <c r="Z86" s="636">
        <f t="shared" si="9"/>
        <v>1351</v>
      </c>
      <c r="AA86" s="8"/>
      <c r="AB86" s="3"/>
    </row>
    <row r="87" spans="1:28" ht="29.25" customHeight="1" x14ac:dyDescent="0.2">
      <c r="A87" s="21"/>
      <c r="B87" s="223"/>
      <c r="C87" s="224"/>
      <c r="D87" s="237"/>
      <c r="E87" s="238"/>
      <c r="F87" s="922" t="s">
        <v>74</v>
      </c>
      <c r="G87" s="918"/>
      <c r="H87" s="918"/>
      <c r="I87" s="918"/>
      <c r="J87" s="918"/>
      <c r="K87" s="918"/>
      <c r="L87" s="918"/>
      <c r="M87" s="918"/>
      <c r="N87" s="918"/>
      <c r="O87" s="175" t="s">
        <v>73</v>
      </c>
      <c r="P87" s="27" t="s">
        <v>11</v>
      </c>
      <c r="Q87" s="25" t="s">
        <v>70</v>
      </c>
      <c r="R87" s="24" t="s">
        <v>54</v>
      </c>
      <c r="S87" s="23" t="s">
        <v>4</v>
      </c>
      <c r="T87" s="27" t="s">
        <v>1</v>
      </c>
      <c r="U87" s="27" t="s">
        <v>1</v>
      </c>
      <c r="V87" s="343" t="s">
        <v>1</v>
      </c>
      <c r="W87" s="344"/>
      <c r="X87" s="345">
        <f t="shared" si="9"/>
        <v>958.3</v>
      </c>
      <c r="Y87" s="345">
        <f t="shared" si="9"/>
        <v>1351</v>
      </c>
      <c r="Z87" s="346">
        <f t="shared" si="9"/>
        <v>1351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918" t="s">
        <v>72</v>
      </c>
      <c r="H88" s="918"/>
      <c r="I88" s="918"/>
      <c r="J88" s="918"/>
      <c r="K88" s="918"/>
      <c r="L88" s="918"/>
      <c r="M88" s="918"/>
      <c r="N88" s="918"/>
      <c r="O88" s="175" t="s">
        <v>71</v>
      </c>
      <c r="P88" s="27" t="s">
        <v>11</v>
      </c>
      <c r="Q88" s="25" t="s">
        <v>70</v>
      </c>
      <c r="R88" s="24" t="s">
        <v>54</v>
      </c>
      <c r="S88" s="23" t="s">
        <v>69</v>
      </c>
      <c r="T88" s="27" t="s">
        <v>1</v>
      </c>
      <c r="U88" s="27" t="s">
        <v>1</v>
      </c>
      <c r="V88" s="343" t="s">
        <v>1</v>
      </c>
      <c r="W88" s="344"/>
      <c r="X88" s="345">
        <f t="shared" si="9"/>
        <v>958.3</v>
      </c>
      <c r="Y88" s="345">
        <f t="shared" si="9"/>
        <v>1351</v>
      </c>
      <c r="Z88" s="346">
        <f t="shared" si="9"/>
        <v>1351</v>
      </c>
      <c r="AA88" s="8"/>
      <c r="AB88" s="3"/>
    </row>
    <row r="89" spans="1:28" ht="15" customHeight="1" x14ac:dyDescent="0.2">
      <c r="A89" s="21"/>
      <c r="B89" s="917" t="s">
        <v>77</v>
      </c>
      <c r="C89" s="917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175" t="s">
        <v>71</v>
      </c>
      <c r="P89" s="27" t="s">
        <v>11</v>
      </c>
      <c r="Q89" s="25" t="s">
        <v>70</v>
      </c>
      <c r="R89" s="24" t="s">
        <v>54</v>
      </c>
      <c r="S89" s="23" t="s">
        <v>69</v>
      </c>
      <c r="T89" s="27">
        <v>5</v>
      </c>
      <c r="U89" s="27">
        <v>2</v>
      </c>
      <c r="V89" s="343" t="s">
        <v>1</v>
      </c>
      <c r="W89" s="344"/>
      <c r="X89" s="345">
        <f>X90</f>
        <v>958.3</v>
      </c>
      <c r="Y89" s="345">
        <f>Y90</f>
        <v>1351</v>
      </c>
      <c r="Z89" s="346">
        <f>Z90</f>
        <v>1351</v>
      </c>
      <c r="AA89" s="8"/>
      <c r="AB89" s="3"/>
    </row>
    <row r="90" spans="1:28" ht="29.25" customHeight="1" x14ac:dyDescent="0.2">
      <c r="A90" s="21"/>
      <c r="B90" s="919" t="s">
        <v>57</v>
      </c>
      <c r="C90" s="919"/>
      <c r="D90" s="919"/>
      <c r="E90" s="919"/>
      <c r="F90" s="919"/>
      <c r="G90" s="919"/>
      <c r="H90" s="919"/>
      <c r="I90" s="919"/>
      <c r="J90" s="919"/>
      <c r="K90" s="919"/>
      <c r="L90" s="919"/>
      <c r="M90" s="919"/>
      <c r="N90" s="919"/>
      <c r="O90" s="175" t="s">
        <v>71</v>
      </c>
      <c r="P90" s="14" t="s">
        <v>11</v>
      </c>
      <c r="Q90" s="11" t="s">
        <v>70</v>
      </c>
      <c r="R90" s="10" t="s">
        <v>54</v>
      </c>
      <c r="S90" s="9" t="s">
        <v>69</v>
      </c>
      <c r="T90" s="14">
        <v>5</v>
      </c>
      <c r="U90" s="14">
        <v>2</v>
      </c>
      <c r="V90" s="347" t="s">
        <v>52</v>
      </c>
      <c r="W90" s="344"/>
      <c r="X90" s="348">
        <v>958.3</v>
      </c>
      <c r="Y90" s="348">
        <v>1351</v>
      </c>
      <c r="Z90" s="349">
        <v>1351</v>
      </c>
      <c r="AA90" s="8"/>
      <c r="AB90" s="3"/>
    </row>
    <row r="91" spans="1:28" ht="30" customHeight="1" x14ac:dyDescent="0.2">
      <c r="A91" s="21"/>
      <c r="B91" s="230"/>
      <c r="C91" s="231"/>
      <c r="D91" s="232"/>
      <c r="E91" s="929" t="s">
        <v>67</v>
      </c>
      <c r="F91" s="930"/>
      <c r="G91" s="930"/>
      <c r="H91" s="930"/>
      <c r="I91" s="930"/>
      <c r="J91" s="930"/>
      <c r="K91" s="930"/>
      <c r="L91" s="930"/>
      <c r="M91" s="930"/>
      <c r="N91" s="930"/>
      <c r="O91" s="175" t="s">
        <v>66</v>
      </c>
      <c r="P91" s="241" t="s">
        <v>11</v>
      </c>
      <c r="Q91" s="250" t="s">
        <v>55</v>
      </c>
      <c r="R91" s="251" t="s">
        <v>5</v>
      </c>
      <c r="S91" s="252" t="s">
        <v>4</v>
      </c>
      <c r="T91" s="241" t="s">
        <v>1</v>
      </c>
      <c r="U91" s="241" t="s">
        <v>1</v>
      </c>
      <c r="V91" s="359" t="s">
        <v>1</v>
      </c>
      <c r="W91" s="344"/>
      <c r="X91" s="635">
        <f>X92+X96</f>
        <v>602.4</v>
      </c>
      <c r="Y91" s="635">
        <f>Y92+Y96</f>
        <v>1256.2</v>
      </c>
      <c r="Z91" s="636">
        <f>Z92+Z96</f>
        <v>1796.5</v>
      </c>
      <c r="AA91" s="8"/>
      <c r="AB91" s="3"/>
    </row>
    <row r="92" spans="1:28" ht="26.25" customHeight="1" x14ac:dyDescent="0.2">
      <c r="A92" s="21"/>
      <c r="B92" s="223"/>
      <c r="C92" s="224"/>
      <c r="D92" s="237"/>
      <c r="E92" s="238"/>
      <c r="F92" s="922" t="s">
        <v>65</v>
      </c>
      <c r="G92" s="918"/>
      <c r="H92" s="918"/>
      <c r="I92" s="918"/>
      <c r="J92" s="918"/>
      <c r="K92" s="918"/>
      <c r="L92" s="918"/>
      <c r="M92" s="918"/>
      <c r="N92" s="918"/>
      <c r="O92" s="175" t="s">
        <v>64</v>
      </c>
      <c r="P92" s="27" t="s">
        <v>11</v>
      </c>
      <c r="Q92" s="25" t="s">
        <v>55</v>
      </c>
      <c r="R92" s="24" t="s">
        <v>9</v>
      </c>
      <c r="S92" s="23" t="s">
        <v>4</v>
      </c>
      <c r="T92" s="27" t="s">
        <v>1</v>
      </c>
      <c r="U92" s="27" t="s">
        <v>1</v>
      </c>
      <c r="V92" s="343" t="s">
        <v>1</v>
      </c>
      <c r="W92" s="344"/>
      <c r="X92" s="345">
        <f t="shared" ref="X92:Z93" si="10">X93</f>
        <v>32.4</v>
      </c>
      <c r="Y92" s="345">
        <f t="shared" si="10"/>
        <v>527.5</v>
      </c>
      <c r="Z92" s="346">
        <f t="shared" si="10"/>
        <v>1067.8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918" t="s">
        <v>63</v>
      </c>
      <c r="H93" s="918"/>
      <c r="I93" s="918"/>
      <c r="J93" s="918"/>
      <c r="K93" s="918"/>
      <c r="L93" s="918"/>
      <c r="M93" s="918"/>
      <c r="N93" s="918"/>
      <c r="O93" s="175" t="s">
        <v>62</v>
      </c>
      <c r="P93" s="27" t="s">
        <v>11</v>
      </c>
      <c r="Q93" s="25" t="s">
        <v>55</v>
      </c>
      <c r="R93" s="24" t="s">
        <v>9</v>
      </c>
      <c r="S93" s="23" t="s">
        <v>61</v>
      </c>
      <c r="T93" s="27" t="s">
        <v>1</v>
      </c>
      <c r="U93" s="27" t="s">
        <v>1</v>
      </c>
      <c r="V93" s="343" t="s">
        <v>1</v>
      </c>
      <c r="W93" s="344"/>
      <c r="X93" s="345">
        <f t="shared" si="10"/>
        <v>32.4</v>
      </c>
      <c r="Y93" s="345">
        <f t="shared" si="10"/>
        <v>527.5</v>
      </c>
      <c r="Z93" s="346">
        <f t="shared" si="10"/>
        <v>1067.8</v>
      </c>
      <c r="AA93" s="8"/>
      <c r="AB93" s="3"/>
    </row>
    <row r="94" spans="1:28" ht="15" customHeight="1" x14ac:dyDescent="0.2">
      <c r="A94" s="21"/>
      <c r="B94" s="917" t="s">
        <v>68</v>
      </c>
      <c r="C94" s="917"/>
      <c r="D94" s="917"/>
      <c r="E94" s="917"/>
      <c r="F94" s="917"/>
      <c r="G94" s="917"/>
      <c r="H94" s="917"/>
      <c r="I94" s="917"/>
      <c r="J94" s="917"/>
      <c r="K94" s="917"/>
      <c r="L94" s="917"/>
      <c r="M94" s="917"/>
      <c r="N94" s="917"/>
      <c r="O94" s="175" t="s">
        <v>62</v>
      </c>
      <c r="P94" s="27" t="s">
        <v>11</v>
      </c>
      <c r="Q94" s="25" t="s">
        <v>55</v>
      </c>
      <c r="R94" s="24" t="s">
        <v>9</v>
      </c>
      <c r="S94" s="23" t="s">
        <v>61</v>
      </c>
      <c r="T94" s="27">
        <v>5</v>
      </c>
      <c r="U94" s="27">
        <v>3</v>
      </c>
      <c r="V94" s="343" t="s">
        <v>1</v>
      </c>
      <c r="W94" s="344"/>
      <c r="X94" s="345">
        <f>X95</f>
        <v>32.4</v>
      </c>
      <c r="Y94" s="345">
        <f>Y95</f>
        <v>527.5</v>
      </c>
      <c r="Z94" s="346">
        <f>Z95</f>
        <v>1067.8</v>
      </c>
      <c r="AA94" s="8"/>
      <c r="AB94" s="3"/>
    </row>
    <row r="95" spans="1:28" ht="29.25" customHeight="1" x14ac:dyDescent="0.2">
      <c r="A95" s="21"/>
      <c r="B95" s="919" t="s">
        <v>57</v>
      </c>
      <c r="C95" s="919"/>
      <c r="D95" s="919"/>
      <c r="E95" s="919"/>
      <c r="F95" s="919"/>
      <c r="G95" s="919"/>
      <c r="H95" s="919"/>
      <c r="I95" s="919"/>
      <c r="J95" s="919"/>
      <c r="K95" s="919"/>
      <c r="L95" s="919"/>
      <c r="M95" s="919"/>
      <c r="N95" s="919"/>
      <c r="O95" s="175" t="s">
        <v>62</v>
      </c>
      <c r="P95" s="14" t="s">
        <v>11</v>
      </c>
      <c r="Q95" s="11" t="s">
        <v>55</v>
      </c>
      <c r="R95" s="10" t="s">
        <v>9</v>
      </c>
      <c r="S95" s="9" t="s">
        <v>61</v>
      </c>
      <c r="T95" s="14">
        <v>5</v>
      </c>
      <c r="U95" s="14">
        <v>3</v>
      </c>
      <c r="V95" s="347" t="s">
        <v>52</v>
      </c>
      <c r="W95" s="344"/>
      <c r="X95" s="305">
        <v>32.4</v>
      </c>
      <c r="Y95" s="305">
        <v>527.5</v>
      </c>
      <c r="Z95" s="306">
        <v>1067.8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238"/>
      <c r="F96" s="924" t="s">
        <v>60</v>
      </c>
      <c r="G96" s="925"/>
      <c r="H96" s="925"/>
      <c r="I96" s="925"/>
      <c r="J96" s="925"/>
      <c r="K96" s="925"/>
      <c r="L96" s="925"/>
      <c r="M96" s="925"/>
      <c r="N96" s="925"/>
      <c r="O96" s="175" t="s">
        <v>59</v>
      </c>
      <c r="P96" s="41" t="s">
        <v>11</v>
      </c>
      <c r="Q96" s="115" t="s">
        <v>55</v>
      </c>
      <c r="R96" s="114" t="s">
        <v>54</v>
      </c>
      <c r="S96" s="116" t="s">
        <v>4</v>
      </c>
      <c r="T96" s="41" t="s">
        <v>1</v>
      </c>
      <c r="U96" s="41" t="s">
        <v>1</v>
      </c>
      <c r="V96" s="350" t="s">
        <v>1</v>
      </c>
      <c r="W96" s="344"/>
      <c r="X96" s="345">
        <f t="shared" ref="X96:Z97" si="11">X97</f>
        <v>570</v>
      </c>
      <c r="Y96" s="345">
        <f t="shared" si="11"/>
        <v>728.7</v>
      </c>
      <c r="Z96" s="346">
        <f t="shared" si="11"/>
        <v>728.7</v>
      </c>
      <c r="AA96" s="8"/>
      <c r="AB96" s="3"/>
    </row>
    <row r="97" spans="1:28" ht="15" customHeight="1" x14ac:dyDescent="0.2">
      <c r="A97" s="21"/>
      <c r="B97" s="225"/>
      <c r="C97" s="226"/>
      <c r="D97" s="239"/>
      <c r="E97" s="240"/>
      <c r="F97" s="277"/>
      <c r="G97" s="918" t="s">
        <v>58</v>
      </c>
      <c r="H97" s="918"/>
      <c r="I97" s="918"/>
      <c r="J97" s="918"/>
      <c r="K97" s="918"/>
      <c r="L97" s="918"/>
      <c r="M97" s="918"/>
      <c r="N97" s="918"/>
      <c r="O97" s="175" t="s">
        <v>56</v>
      </c>
      <c r="P97" s="27" t="s">
        <v>11</v>
      </c>
      <c r="Q97" s="25" t="s">
        <v>55</v>
      </c>
      <c r="R97" s="24" t="s">
        <v>54</v>
      </c>
      <c r="S97" s="23" t="s">
        <v>53</v>
      </c>
      <c r="T97" s="27" t="s">
        <v>1</v>
      </c>
      <c r="U97" s="27" t="s">
        <v>1</v>
      </c>
      <c r="V97" s="343" t="s">
        <v>1</v>
      </c>
      <c r="W97" s="344"/>
      <c r="X97" s="345">
        <f t="shared" si="11"/>
        <v>570</v>
      </c>
      <c r="Y97" s="345">
        <f t="shared" si="11"/>
        <v>728.7</v>
      </c>
      <c r="Z97" s="346">
        <f t="shared" si="11"/>
        <v>728.7</v>
      </c>
      <c r="AA97" s="8"/>
      <c r="AB97" s="3"/>
    </row>
    <row r="98" spans="1:28" ht="15" customHeight="1" x14ac:dyDescent="0.2">
      <c r="A98" s="21"/>
      <c r="B98" s="917" t="s">
        <v>68</v>
      </c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175" t="s">
        <v>56</v>
      </c>
      <c r="P98" s="27" t="s">
        <v>11</v>
      </c>
      <c r="Q98" s="25" t="s">
        <v>55</v>
      </c>
      <c r="R98" s="24" t="s">
        <v>54</v>
      </c>
      <c r="S98" s="23" t="s">
        <v>53</v>
      </c>
      <c r="T98" s="27">
        <v>5</v>
      </c>
      <c r="U98" s="27">
        <v>3</v>
      </c>
      <c r="V98" s="343" t="s">
        <v>1</v>
      </c>
      <c r="W98" s="344"/>
      <c r="X98" s="345">
        <f>X99</f>
        <v>570</v>
      </c>
      <c r="Y98" s="345">
        <f>Y99</f>
        <v>728.7</v>
      </c>
      <c r="Z98" s="346">
        <f>Z99</f>
        <v>728.7</v>
      </c>
      <c r="AA98" s="8"/>
      <c r="AB98" s="3"/>
    </row>
    <row r="99" spans="1:28" ht="29.25" customHeight="1" x14ac:dyDescent="0.2">
      <c r="A99" s="21"/>
      <c r="B99" s="919" t="s">
        <v>57</v>
      </c>
      <c r="C99" s="919"/>
      <c r="D99" s="919"/>
      <c r="E99" s="919"/>
      <c r="F99" s="919"/>
      <c r="G99" s="919"/>
      <c r="H99" s="919"/>
      <c r="I99" s="919"/>
      <c r="J99" s="919"/>
      <c r="K99" s="919"/>
      <c r="L99" s="919"/>
      <c r="M99" s="919"/>
      <c r="N99" s="919"/>
      <c r="O99" s="175" t="s">
        <v>56</v>
      </c>
      <c r="P99" s="14" t="s">
        <v>11</v>
      </c>
      <c r="Q99" s="11" t="s">
        <v>55</v>
      </c>
      <c r="R99" s="10" t="s">
        <v>54</v>
      </c>
      <c r="S99" s="9" t="s">
        <v>53</v>
      </c>
      <c r="T99" s="14">
        <v>5</v>
      </c>
      <c r="U99" s="14">
        <v>3</v>
      </c>
      <c r="V99" s="347" t="s">
        <v>52</v>
      </c>
      <c r="W99" s="344"/>
      <c r="X99" s="305">
        <v>570</v>
      </c>
      <c r="Y99" s="305">
        <v>728.7</v>
      </c>
      <c r="Z99" s="306">
        <v>728.7</v>
      </c>
      <c r="AA99" s="8"/>
      <c r="AB99" s="3"/>
    </row>
    <row r="100" spans="1:28" ht="15" customHeight="1" x14ac:dyDescent="0.2">
      <c r="A100" s="21"/>
      <c r="B100" s="230"/>
      <c r="C100" s="231"/>
      <c r="D100" s="232"/>
      <c r="E100" s="933" t="s">
        <v>119</v>
      </c>
      <c r="F100" s="930"/>
      <c r="G100" s="930"/>
      <c r="H100" s="930"/>
      <c r="I100" s="930"/>
      <c r="J100" s="930"/>
      <c r="K100" s="930"/>
      <c r="L100" s="930"/>
      <c r="M100" s="930"/>
      <c r="N100" s="930"/>
      <c r="O100" s="175" t="s">
        <v>118</v>
      </c>
      <c r="P100" s="241" t="s">
        <v>11</v>
      </c>
      <c r="Q100" s="250" t="s">
        <v>2</v>
      </c>
      <c r="R100" s="251" t="s">
        <v>5</v>
      </c>
      <c r="S100" s="252" t="s">
        <v>4</v>
      </c>
      <c r="T100" s="241" t="s">
        <v>1</v>
      </c>
      <c r="U100" s="241" t="s">
        <v>1</v>
      </c>
      <c r="V100" s="359" t="s">
        <v>1</v>
      </c>
      <c r="W100" s="344"/>
      <c r="X100" s="356">
        <f t="shared" ref="X100:Z103" si="12">X101</f>
        <v>295.39999999999998</v>
      </c>
      <c r="Y100" s="356">
        <f t="shared" si="12"/>
        <v>353</v>
      </c>
      <c r="Z100" s="357">
        <f t="shared" si="12"/>
        <v>353</v>
      </c>
      <c r="AA100" s="8"/>
      <c r="AB100" s="3"/>
    </row>
    <row r="101" spans="1:28" ht="45" customHeight="1" x14ac:dyDescent="0.2">
      <c r="A101" s="21"/>
      <c r="B101" s="223"/>
      <c r="C101" s="224"/>
      <c r="D101" s="237"/>
      <c r="E101" s="238"/>
      <c r="F101" s="922" t="s">
        <v>117</v>
      </c>
      <c r="G101" s="918"/>
      <c r="H101" s="918"/>
      <c r="I101" s="918"/>
      <c r="J101" s="918"/>
      <c r="K101" s="918"/>
      <c r="L101" s="918"/>
      <c r="M101" s="918"/>
      <c r="N101" s="918"/>
      <c r="O101" s="175" t="s">
        <v>116</v>
      </c>
      <c r="P101" s="27" t="s">
        <v>11</v>
      </c>
      <c r="Q101" s="25" t="s">
        <v>2</v>
      </c>
      <c r="R101" s="24" t="s">
        <v>9</v>
      </c>
      <c r="S101" s="23" t="s">
        <v>4</v>
      </c>
      <c r="T101" s="27" t="s">
        <v>1</v>
      </c>
      <c r="U101" s="27" t="s">
        <v>1</v>
      </c>
      <c r="V101" s="343" t="s">
        <v>1</v>
      </c>
      <c r="W101" s="344"/>
      <c r="X101" s="345">
        <f t="shared" si="12"/>
        <v>295.39999999999998</v>
      </c>
      <c r="Y101" s="345">
        <f t="shared" si="12"/>
        <v>353</v>
      </c>
      <c r="Z101" s="346">
        <f t="shared" si="12"/>
        <v>353</v>
      </c>
      <c r="AA101" s="8"/>
      <c r="AB101" s="3"/>
    </row>
    <row r="102" spans="1:28" ht="29.25" customHeight="1" x14ac:dyDescent="0.2">
      <c r="A102" s="21"/>
      <c r="B102" s="225"/>
      <c r="C102" s="226"/>
      <c r="D102" s="239"/>
      <c r="E102" s="240"/>
      <c r="F102" s="277"/>
      <c r="G102" s="918" t="s">
        <v>115</v>
      </c>
      <c r="H102" s="918"/>
      <c r="I102" s="918"/>
      <c r="J102" s="918"/>
      <c r="K102" s="918"/>
      <c r="L102" s="918"/>
      <c r="M102" s="918"/>
      <c r="N102" s="918"/>
      <c r="O102" s="175" t="s">
        <v>114</v>
      </c>
      <c r="P102" s="27" t="s">
        <v>11</v>
      </c>
      <c r="Q102" s="25" t="s">
        <v>2</v>
      </c>
      <c r="R102" s="24" t="s">
        <v>9</v>
      </c>
      <c r="S102" s="23" t="s">
        <v>113</v>
      </c>
      <c r="T102" s="27" t="s">
        <v>1</v>
      </c>
      <c r="U102" s="27" t="s">
        <v>1</v>
      </c>
      <c r="V102" s="343" t="s">
        <v>1</v>
      </c>
      <c r="W102" s="344"/>
      <c r="X102" s="345">
        <f t="shared" si="12"/>
        <v>295.39999999999998</v>
      </c>
      <c r="Y102" s="345">
        <f t="shared" si="12"/>
        <v>353</v>
      </c>
      <c r="Z102" s="346">
        <f t="shared" si="12"/>
        <v>353</v>
      </c>
      <c r="AA102" s="8"/>
      <c r="AB102" s="3"/>
    </row>
    <row r="103" spans="1:28" ht="15" customHeight="1" x14ac:dyDescent="0.2">
      <c r="A103" s="21"/>
      <c r="B103" s="917" t="s">
        <v>120</v>
      </c>
      <c r="C103" s="917"/>
      <c r="D103" s="917"/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175" t="s">
        <v>114</v>
      </c>
      <c r="P103" s="27" t="s">
        <v>11</v>
      </c>
      <c r="Q103" s="25" t="s">
        <v>2</v>
      </c>
      <c r="R103" s="24" t="s">
        <v>9</v>
      </c>
      <c r="S103" s="23" t="s">
        <v>113</v>
      </c>
      <c r="T103" s="27">
        <v>3</v>
      </c>
      <c r="U103" s="27">
        <v>10</v>
      </c>
      <c r="V103" s="343" t="s">
        <v>1</v>
      </c>
      <c r="W103" s="344"/>
      <c r="X103" s="345">
        <f t="shared" si="12"/>
        <v>295.39999999999998</v>
      </c>
      <c r="Y103" s="345">
        <f t="shared" si="12"/>
        <v>353</v>
      </c>
      <c r="Z103" s="346">
        <f t="shared" si="12"/>
        <v>353</v>
      </c>
      <c r="AA103" s="8"/>
      <c r="AB103" s="3"/>
    </row>
    <row r="104" spans="1:28" ht="29.25" customHeight="1" x14ac:dyDescent="0.2">
      <c r="A104" s="21"/>
      <c r="B104" s="919" t="s">
        <v>57</v>
      </c>
      <c r="C104" s="919"/>
      <c r="D104" s="919"/>
      <c r="E104" s="919"/>
      <c r="F104" s="919"/>
      <c r="G104" s="919"/>
      <c r="H104" s="919"/>
      <c r="I104" s="919"/>
      <c r="J104" s="919"/>
      <c r="K104" s="919"/>
      <c r="L104" s="919"/>
      <c r="M104" s="919"/>
      <c r="N104" s="919"/>
      <c r="O104" s="175" t="s">
        <v>114</v>
      </c>
      <c r="P104" s="14" t="s">
        <v>11</v>
      </c>
      <c r="Q104" s="11" t="s">
        <v>2</v>
      </c>
      <c r="R104" s="10" t="s">
        <v>9</v>
      </c>
      <c r="S104" s="9" t="s">
        <v>113</v>
      </c>
      <c r="T104" s="14">
        <v>3</v>
      </c>
      <c r="U104" s="14">
        <v>10</v>
      </c>
      <c r="V104" s="347" t="s">
        <v>52</v>
      </c>
      <c r="W104" s="344"/>
      <c r="X104" s="348">
        <v>295.39999999999998</v>
      </c>
      <c r="Y104" s="348">
        <v>353</v>
      </c>
      <c r="Z104" s="349">
        <v>353</v>
      </c>
      <c r="AA104" s="8"/>
      <c r="AB104" s="3"/>
    </row>
    <row r="105" spans="1:28" ht="29.25" customHeight="1" x14ac:dyDescent="0.2">
      <c r="A105" s="21"/>
      <c r="B105" s="230"/>
      <c r="C105" s="231"/>
      <c r="D105" s="232"/>
      <c r="E105" s="929" t="s">
        <v>18</v>
      </c>
      <c r="F105" s="930"/>
      <c r="G105" s="930"/>
      <c r="H105" s="930"/>
      <c r="I105" s="930"/>
      <c r="J105" s="930"/>
      <c r="K105" s="930"/>
      <c r="L105" s="930"/>
      <c r="M105" s="930"/>
      <c r="N105" s="930"/>
      <c r="O105" s="175" t="s">
        <v>17</v>
      </c>
      <c r="P105" s="241" t="s">
        <v>11</v>
      </c>
      <c r="Q105" s="250" t="s">
        <v>10</v>
      </c>
      <c r="R105" s="251" t="s">
        <v>5</v>
      </c>
      <c r="S105" s="252" t="s">
        <v>4</v>
      </c>
      <c r="T105" s="241" t="s">
        <v>1</v>
      </c>
      <c r="U105" s="241" t="s">
        <v>1</v>
      </c>
      <c r="V105" s="359" t="s">
        <v>1</v>
      </c>
      <c r="W105" s="344"/>
      <c r="X105" s="362">
        <f t="shared" ref="X105:Z108" si="13">X106</f>
        <v>0</v>
      </c>
      <c r="Y105" s="362">
        <f t="shared" si="13"/>
        <v>0</v>
      </c>
      <c r="Z105" s="363">
        <f t="shared" si="13"/>
        <v>0</v>
      </c>
      <c r="AA105" s="8"/>
      <c r="AB105" s="3"/>
    </row>
    <row r="106" spans="1:28" ht="61.5" customHeight="1" x14ac:dyDescent="0.2">
      <c r="A106" s="21"/>
      <c r="B106" s="223"/>
      <c r="C106" s="224"/>
      <c r="D106" s="237"/>
      <c r="E106" s="238"/>
      <c r="F106" s="922" t="s">
        <v>16</v>
      </c>
      <c r="G106" s="918"/>
      <c r="H106" s="918"/>
      <c r="I106" s="918"/>
      <c r="J106" s="918"/>
      <c r="K106" s="918"/>
      <c r="L106" s="918"/>
      <c r="M106" s="918"/>
      <c r="N106" s="918"/>
      <c r="O106" s="175" t="s">
        <v>15</v>
      </c>
      <c r="P106" s="27" t="s">
        <v>11</v>
      </c>
      <c r="Q106" s="25" t="s">
        <v>10</v>
      </c>
      <c r="R106" s="24" t="s">
        <v>9</v>
      </c>
      <c r="S106" s="23" t="s">
        <v>4</v>
      </c>
      <c r="T106" s="27" t="s">
        <v>1</v>
      </c>
      <c r="U106" s="27" t="s">
        <v>1</v>
      </c>
      <c r="V106" s="343" t="s">
        <v>1</v>
      </c>
      <c r="W106" s="344"/>
      <c r="X106" s="345">
        <f t="shared" si="13"/>
        <v>0</v>
      </c>
      <c r="Y106" s="345">
        <f t="shared" si="13"/>
        <v>0</v>
      </c>
      <c r="Z106" s="346">
        <f t="shared" si="13"/>
        <v>0</v>
      </c>
      <c r="AA106" s="8"/>
      <c r="AB106" s="3"/>
    </row>
    <row r="107" spans="1:28" ht="36.75" customHeight="1" x14ac:dyDescent="0.2">
      <c r="A107" s="21"/>
      <c r="B107" s="225"/>
      <c r="C107" s="226"/>
      <c r="D107" s="239"/>
      <c r="E107" s="240"/>
      <c r="F107" s="277"/>
      <c r="G107" s="918" t="s">
        <v>14</v>
      </c>
      <c r="H107" s="918"/>
      <c r="I107" s="918"/>
      <c r="J107" s="918"/>
      <c r="K107" s="918"/>
      <c r="L107" s="918"/>
      <c r="M107" s="918"/>
      <c r="N107" s="918"/>
      <c r="O107" s="175" t="s">
        <v>12</v>
      </c>
      <c r="P107" s="27" t="s">
        <v>11</v>
      </c>
      <c r="Q107" s="25" t="s">
        <v>10</v>
      </c>
      <c r="R107" s="24" t="s">
        <v>9</v>
      </c>
      <c r="S107" s="23" t="s">
        <v>404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3"/>
        <v>0</v>
      </c>
      <c r="Y107" s="345">
        <f t="shared" si="13"/>
        <v>0</v>
      </c>
      <c r="Z107" s="346">
        <f t="shared" si="13"/>
        <v>0</v>
      </c>
      <c r="AA107" s="8"/>
      <c r="AB107" s="3"/>
    </row>
    <row r="108" spans="1:28" ht="15" customHeight="1" x14ac:dyDescent="0.2">
      <c r="A108" s="21"/>
      <c r="B108" s="917" t="s">
        <v>21</v>
      </c>
      <c r="C108" s="917"/>
      <c r="D108" s="917"/>
      <c r="E108" s="917"/>
      <c r="F108" s="917"/>
      <c r="G108" s="917"/>
      <c r="H108" s="917"/>
      <c r="I108" s="917"/>
      <c r="J108" s="917"/>
      <c r="K108" s="917"/>
      <c r="L108" s="917"/>
      <c r="M108" s="917"/>
      <c r="N108" s="917"/>
      <c r="O108" s="175" t="s">
        <v>12</v>
      </c>
      <c r="P108" s="27" t="s">
        <v>11</v>
      </c>
      <c r="Q108" s="25" t="s">
        <v>10</v>
      </c>
      <c r="R108" s="24" t="s">
        <v>9</v>
      </c>
      <c r="S108" s="23" t="s">
        <v>404</v>
      </c>
      <c r="T108" s="27">
        <v>10</v>
      </c>
      <c r="U108" s="27">
        <v>3</v>
      </c>
      <c r="V108" s="343" t="s">
        <v>1</v>
      </c>
      <c r="W108" s="344"/>
      <c r="X108" s="345">
        <f t="shared" si="13"/>
        <v>0</v>
      </c>
      <c r="Y108" s="345">
        <f t="shared" si="13"/>
        <v>0</v>
      </c>
      <c r="Z108" s="346">
        <f t="shared" si="13"/>
        <v>0</v>
      </c>
      <c r="AA108" s="8"/>
      <c r="AB108" s="3"/>
    </row>
    <row r="109" spans="1:28" ht="29.25" customHeight="1" x14ac:dyDescent="0.2">
      <c r="A109" s="21"/>
      <c r="B109" s="919" t="s">
        <v>13</v>
      </c>
      <c r="C109" s="919"/>
      <c r="D109" s="919"/>
      <c r="E109" s="919"/>
      <c r="F109" s="919"/>
      <c r="G109" s="919"/>
      <c r="H109" s="919"/>
      <c r="I109" s="919"/>
      <c r="J109" s="919"/>
      <c r="K109" s="919"/>
      <c r="L109" s="919"/>
      <c r="M109" s="919"/>
      <c r="N109" s="919"/>
      <c r="O109" s="175" t="s">
        <v>12</v>
      </c>
      <c r="P109" s="14" t="s">
        <v>11</v>
      </c>
      <c r="Q109" s="11" t="s">
        <v>10</v>
      </c>
      <c r="R109" s="10" t="s">
        <v>9</v>
      </c>
      <c r="S109" s="9" t="s">
        <v>404</v>
      </c>
      <c r="T109" s="14">
        <v>10</v>
      </c>
      <c r="U109" s="14">
        <v>3</v>
      </c>
      <c r="V109" s="347" t="s">
        <v>7</v>
      </c>
      <c r="W109" s="344"/>
      <c r="X109" s="348"/>
      <c r="Y109" s="348"/>
      <c r="Z109" s="349"/>
      <c r="AA109" s="8"/>
      <c r="AB109" s="3"/>
    </row>
    <row r="110" spans="1:28" ht="60" customHeight="1" x14ac:dyDescent="0.2">
      <c r="A110" s="21"/>
      <c r="B110" s="230"/>
      <c r="C110" s="231"/>
      <c r="D110" s="232"/>
      <c r="E110" s="929" t="s">
        <v>128</v>
      </c>
      <c r="F110" s="930"/>
      <c r="G110" s="930"/>
      <c r="H110" s="930"/>
      <c r="I110" s="930"/>
      <c r="J110" s="930"/>
      <c r="K110" s="930"/>
      <c r="L110" s="930"/>
      <c r="M110" s="930"/>
      <c r="N110" s="930"/>
      <c r="O110" s="175" t="s">
        <v>127</v>
      </c>
      <c r="P110" s="241" t="s">
        <v>11</v>
      </c>
      <c r="Q110" s="250" t="s">
        <v>122</v>
      </c>
      <c r="R110" s="251" t="s">
        <v>5</v>
      </c>
      <c r="S110" s="252" t="s">
        <v>4</v>
      </c>
      <c r="T110" s="241" t="s">
        <v>1</v>
      </c>
      <c r="U110" s="241" t="s">
        <v>1</v>
      </c>
      <c r="V110" s="359" t="s">
        <v>1</v>
      </c>
      <c r="W110" s="344"/>
      <c r="X110" s="362">
        <f t="shared" ref="X110:Z112" si="14">X111</f>
        <v>0</v>
      </c>
      <c r="Y110" s="362">
        <f t="shared" si="14"/>
        <v>0</v>
      </c>
      <c r="Z110" s="363">
        <f t="shared" si="14"/>
        <v>0</v>
      </c>
      <c r="AA110" s="8"/>
      <c r="AB110" s="3"/>
    </row>
    <row r="111" spans="1:28" ht="46.5" customHeight="1" x14ac:dyDescent="0.2">
      <c r="A111" s="21"/>
      <c r="B111" s="223"/>
      <c r="C111" s="224"/>
      <c r="D111" s="237"/>
      <c r="E111" s="238"/>
      <c r="F111" s="922" t="s">
        <v>126</v>
      </c>
      <c r="G111" s="918"/>
      <c r="H111" s="918"/>
      <c r="I111" s="918"/>
      <c r="J111" s="918"/>
      <c r="K111" s="918"/>
      <c r="L111" s="918"/>
      <c r="M111" s="918"/>
      <c r="N111" s="918"/>
      <c r="O111" s="175" t="s">
        <v>125</v>
      </c>
      <c r="P111" s="27" t="s">
        <v>11</v>
      </c>
      <c r="Q111" s="25" t="s">
        <v>122</v>
      </c>
      <c r="R111" s="24" t="s">
        <v>9</v>
      </c>
      <c r="S111" s="23" t="s">
        <v>4</v>
      </c>
      <c r="T111" s="27" t="s">
        <v>1</v>
      </c>
      <c r="U111" s="27" t="s">
        <v>1</v>
      </c>
      <c r="V111" s="343" t="s">
        <v>1</v>
      </c>
      <c r="W111" s="344"/>
      <c r="X111" s="345">
        <f t="shared" si="14"/>
        <v>0</v>
      </c>
      <c r="Y111" s="345">
        <f t="shared" si="14"/>
        <v>0</v>
      </c>
      <c r="Z111" s="346">
        <f t="shared" si="14"/>
        <v>0</v>
      </c>
      <c r="AA111" s="8"/>
      <c r="AB111" s="3"/>
    </row>
    <row r="112" spans="1:28" ht="29.25" customHeight="1" x14ac:dyDescent="0.2">
      <c r="A112" s="21"/>
      <c r="B112" s="225"/>
      <c r="C112" s="226"/>
      <c r="D112" s="239"/>
      <c r="E112" s="240"/>
      <c r="F112" s="277"/>
      <c r="G112" s="918" t="s">
        <v>124</v>
      </c>
      <c r="H112" s="918"/>
      <c r="I112" s="918"/>
      <c r="J112" s="918"/>
      <c r="K112" s="918"/>
      <c r="L112" s="918"/>
      <c r="M112" s="918"/>
      <c r="N112" s="918"/>
      <c r="O112" s="175" t="s">
        <v>123</v>
      </c>
      <c r="P112" s="27" t="s">
        <v>11</v>
      </c>
      <c r="Q112" s="25" t="s">
        <v>122</v>
      </c>
      <c r="R112" s="24" t="s">
        <v>9</v>
      </c>
      <c r="S112" s="23" t="s">
        <v>121</v>
      </c>
      <c r="T112" s="27" t="s">
        <v>1</v>
      </c>
      <c r="U112" s="27" t="s">
        <v>1</v>
      </c>
      <c r="V112" s="343" t="s">
        <v>1</v>
      </c>
      <c r="W112" s="344"/>
      <c r="X112" s="345">
        <f t="shared" si="14"/>
        <v>0</v>
      </c>
      <c r="Y112" s="345">
        <f t="shared" si="14"/>
        <v>0</v>
      </c>
      <c r="Z112" s="346">
        <f t="shared" si="14"/>
        <v>0</v>
      </c>
      <c r="AA112" s="8"/>
      <c r="AB112" s="3"/>
    </row>
    <row r="113" spans="1:33" ht="44.25" customHeight="1" x14ac:dyDescent="0.2">
      <c r="A113" s="21"/>
      <c r="B113" s="917" t="s">
        <v>129</v>
      </c>
      <c r="C113" s="917"/>
      <c r="D113" s="917"/>
      <c r="E113" s="917"/>
      <c r="F113" s="917"/>
      <c r="G113" s="917"/>
      <c r="H113" s="917"/>
      <c r="I113" s="917"/>
      <c r="J113" s="917"/>
      <c r="K113" s="917"/>
      <c r="L113" s="917"/>
      <c r="M113" s="917"/>
      <c r="N113" s="917"/>
      <c r="O113" s="175" t="s">
        <v>123</v>
      </c>
      <c r="P113" s="27" t="s">
        <v>11</v>
      </c>
      <c r="Q113" s="25" t="s">
        <v>122</v>
      </c>
      <c r="R113" s="24" t="s">
        <v>9</v>
      </c>
      <c r="S113" s="23" t="s">
        <v>121</v>
      </c>
      <c r="T113" s="27">
        <v>3</v>
      </c>
      <c r="U113" s="27">
        <v>9</v>
      </c>
      <c r="V113" s="343" t="s">
        <v>1</v>
      </c>
      <c r="W113" s="344"/>
      <c r="X113" s="345"/>
      <c r="Y113" s="345"/>
      <c r="Z113" s="346"/>
      <c r="AA113" s="8"/>
      <c r="AB113" s="3"/>
    </row>
    <row r="114" spans="1:33" ht="35.25" customHeight="1" x14ac:dyDescent="0.2">
      <c r="A114" s="21"/>
      <c r="B114" s="594"/>
      <c r="C114" s="594"/>
      <c r="D114" s="594"/>
      <c r="E114" s="594"/>
      <c r="F114" s="594"/>
      <c r="G114" s="594"/>
      <c r="H114" s="594"/>
      <c r="I114" s="594"/>
      <c r="J114" s="594"/>
      <c r="K114" s="594"/>
      <c r="L114" s="594"/>
      <c r="M114" s="594" t="s">
        <v>57</v>
      </c>
      <c r="N114" s="594"/>
      <c r="O114" s="175"/>
      <c r="P114" s="27">
        <v>85</v>
      </c>
      <c r="Q114" s="25" t="s">
        <v>122</v>
      </c>
      <c r="R114" s="24">
        <v>1</v>
      </c>
      <c r="S114" s="23">
        <v>90055</v>
      </c>
      <c r="T114" s="27">
        <v>3</v>
      </c>
      <c r="U114" s="27">
        <v>9</v>
      </c>
      <c r="V114" s="634">
        <v>240</v>
      </c>
      <c r="W114" s="344"/>
      <c r="X114" s="353"/>
      <c r="Y114" s="353"/>
      <c r="Z114" s="354"/>
      <c r="AA114" s="8"/>
      <c r="AB114" s="3"/>
    </row>
    <row r="115" spans="1:33" ht="62.25" customHeight="1" x14ac:dyDescent="0.2">
      <c r="A115" s="21"/>
      <c r="B115" s="594"/>
      <c r="C115" s="594"/>
      <c r="D115" s="594"/>
      <c r="E115" s="594"/>
      <c r="F115" s="594"/>
      <c r="G115" s="594"/>
      <c r="H115" s="594"/>
      <c r="I115" s="594"/>
      <c r="J115" s="594"/>
      <c r="K115" s="594"/>
      <c r="L115" s="594"/>
      <c r="M115" s="673" t="s">
        <v>402</v>
      </c>
      <c r="N115" s="594"/>
      <c r="O115" s="175"/>
      <c r="P115" s="47">
        <v>85</v>
      </c>
      <c r="Q115" s="45">
        <v>0</v>
      </c>
      <c r="R115" s="44">
        <v>0</v>
      </c>
      <c r="S115" s="43">
        <v>0</v>
      </c>
      <c r="T115" s="47"/>
      <c r="U115" s="47"/>
      <c r="V115" s="608"/>
      <c r="W115" s="519"/>
      <c r="X115" s="609">
        <f t="shared" ref="X115:Z117" si="15">X116</f>
        <v>200</v>
      </c>
      <c r="Y115" s="609">
        <f t="shared" si="15"/>
        <v>100</v>
      </c>
      <c r="Z115" s="610">
        <f t="shared" si="15"/>
        <v>100</v>
      </c>
      <c r="AA115" s="8"/>
      <c r="AB115" s="3"/>
    </row>
    <row r="116" spans="1:33" ht="35.25" customHeight="1" x14ac:dyDescent="0.2">
      <c r="A116" s="21"/>
      <c r="B116" s="594"/>
      <c r="C116" s="594"/>
      <c r="D116" s="594"/>
      <c r="E116" s="594"/>
      <c r="F116" s="594"/>
      <c r="G116" s="594"/>
      <c r="H116" s="594"/>
      <c r="I116" s="594"/>
      <c r="J116" s="594"/>
      <c r="K116" s="594"/>
      <c r="L116" s="594"/>
      <c r="M116" s="594" t="s">
        <v>374</v>
      </c>
      <c r="N116" s="594"/>
      <c r="O116" s="175"/>
      <c r="P116" s="27">
        <v>85</v>
      </c>
      <c r="Q116" s="25" t="s">
        <v>428</v>
      </c>
      <c r="R116" s="24">
        <v>0</v>
      </c>
      <c r="S116" s="23">
        <v>0</v>
      </c>
      <c r="T116" s="27"/>
      <c r="U116" s="27"/>
      <c r="V116" s="343"/>
      <c r="W116" s="344"/>
      <c r="X116" s="611">
        <f t="shared" si="15"/>
        <v>200</v>
      </c>
      <c r="Y116" s="611">
        <f t="shared" si="15"/>
        <v>100</v>
      </c>
      <c r="Z116" s="612">
        <f t="shared" si="15"/>
        <v>100</v>
      </c>
      <c r="AA116" s="8"/>
      <c r="AB116" s="3"/>
    </row>
    <row r="117" spans="1:33" ht="60" customHeight="1" x14ac:dyDescent="0.2">
      <c r="A117" s="21"/>
      <c r="B117" s="594"/>
      <c r="C117" s="594"/>
      <c r="D117" s="594"/>
      <c r="E117" s="594"/>
      <c r="F117" s="594"/>
      <c r="G117" s="594"/>
      <c r="H117" s="594"/>
      <c r="I117" s="594"/>
      <c r="J117" s="594"/>
      <c r="K117" s="594"/>
      <c r="L117" s="594"/>
      <c r="M117" s="594" t="s">
        <v>375</v>
      </c>
      <c r="N117" s="594"/>
      <c r="O117" s="175"/>
      <c r="P117" s="27">
        <v>85</v>
      </c>
      <c r="Q117" s="25" t="s">
        <v>428</v>
      </c>
      <c r="R117" s="24">
        <v>1</v>
      </c>
      <c r="S117" s="23">
        <v>91154</v>
      </c>
      <c r="T117" s="27">
        <v>11</v>
      </c>
      <c r="U117" s="27">
        <v>1</v>
      </c>
      <c r="V117" s="343"/>
      <c r="W117" s="344"/>
      <c r="X117" s="611">
        <f t="shared" si="15"/>
        <v>200</v>
      </c>
      <c r="Y117" s="611">
        <f t="shared" si="15"/>
        <v>100</v>
      </c>
      <c r="Z117" s="612">
        <f t="shared" si="15"/>
        <v>100</v>
      </c>
      <c r="AA117" s="8"/>
      <c r="AB117" s="3"/>
    </row>
    <row r="118" spans="1:33" ht="29.25" customHeight="1" x14ac:dyDescent="0.2">
      <c r="A118" s="21"/>
      <c r="B118" s="919" t="s">
        <v>57</v>
      </c>
      <c r="C118" s="919"/>
      <c r="D118" s="919"/>
      <c r="E118" s="919"/>
      <c r="F118" s="919"/>
      <c r="G118" s="919"/>
      <c r="H118" s="919"/>
      <c r="I118" s="919"/>
      <c r="J118" s="919"/>
      <c r="K118" s="919"/>
      <c r="L118" s="919"/>
      <c r="M118" s="919"/>
      <c r="N118" s="919"/>
      <c r="O118" s="175" t="s">
        <v>123</v>
      </c>
      <c r="P118" s="14">
        <v>85</v>
      </c>
      <c r="Q118" s="11" t="s">
        <v>428</v>
      </c>
      <c r="R118" s="10">
        <v>1</v>
      </c>
      <c r="S118" s="9">
        <v>91154</v>
      </c>
      <c r="T118" s="14">
        <v>11</v>
      </c>
      <c r="U118" s="14">
        <v>1</v>
      </c>
      <c r="V118" s="347" t="s">
        <v>52</v>
      </c>
      <c r="W118" s="344"/>
      <c r="X118" s="348">
        <v>200</v>
      </c>
      <c r="Y118" s="348">
        <v>100</v>
      </c>
      <c r="Z118" s="349">
        <v>100</v>
      </c>
      <c r="AA118" s="8"/>
      <c r="AB118" s="3"/>
      <c r="AG118" s="253"/>
    </row>
    <row r="119" spans="1:33" ht="25.5" customHeight="1" x14ac:dyDescent="0.2">
      <c r="A119" s="21"/>
      <c r="B119" s="230"/>
      <c r="C119" s="513"/>
      <c r="D119" s="230"/>
      <c r="E119" s="230"/>
      <c r="F119" s="229"/>
      <c r="G119" s="229"/>
      <c r="H119" s="229"/>
      <c r="I119" s="229"/>
      <c r="J119" s="229"/>
      <c r="K119" s="229"/>
      <c r="L119" s="229"/>
      <c r="M119" s="517" t="s">
        <v>429</v>
      </c>
      <c r="N119" s="517"/>
      <c r="O119" s="482"/>
      <c r="P119" s="495">
        <v>85</v>
      </c>
      <c r="Q119" s="461">
        <v>0</v>
      </c>
      <c r="R119" s="496">
        <v>0</v>
      </c>
      <c r="S119" s="483">
        <v>0</v>
      </c>
      <c r="T119" s="495"/>
      <c r="U119" s="495"/>
      <c r="V119" s="518"/>
      <c r="W119" s="519"/>
      <c r="X119" s="526">
        <f t="shared" ref="X119:Z122" si="16">X120</f>
        <v>451.4</v>
      </c>
      <c r="Y119" s="526">
        <f t="shared" si="16"/>
        <v>451.4</v>
      </c>
      <c r="Z119" s="527">
        <f t="shared" si="16"/>
        <v>451.4</v>
      </c>
      <c r="AA119" s="8"/>
      <c r="AB119" s="3"/>
    </row>
    <row r="120" spans="1:33" ht="31.5" customHeight="1" x14ac:dyDescent="0.2">
      <c r="A120" s="21"/>
      <c r="B120" s="230"/>
      <c r="C120" s="513"/>
      <c r="D120" s="230"/>
      <c r="E120" s="230"/>
      <c r="F120" s="229"/>
      <c r="G120" s="229"/>
      <c r="H120" s="229"/>
      <c r="I120" s="229"/>
      <c r="J120" s="229"/>
      <c r="K120" s="229"/>
      <c r="L120" s="229"/>
      <c r="M120" s="499" t="s">
        <v>430</v>
      </c>
      <c r="N120" s="499"/>
      <c r="O120" s="175"/>
      <c r="P120" s="497">
        <v>85</v>
      </c>
      <c r="Q120" s="11" t="s">
        <v>427</v>
      </c>
      <c r="R120" s="498">
        <v>0</v>
      </c>
      <c r="S120" s="9">
        <v>0</v>
      </c>
      <c r="T120" s="497"/>
      <c r="U120" s="497"/>
      <c r="V120" s="347"/>
      <c r="W120" s="344"/>
      <c r="X120" s="514">
        <f t="shared" si="16"/>
        <v>451.4</v>
      </c>
      <c r="Y120" s="514">
        <f t="shared" si="16"/>
        <v>451.4</v>
      </c>
      <c r="Z120" s="515">
        <f t="shared" si="16"/>
        <v>451.4</v>
      </c>
      <c r="AA120" s="8"/>
      <c r="AB120" s="3"/>
    </row>
    <row r="121" spans="1:33" ht="29.25" customHeight="1" x14ac:dyDescent="0.2">
      <c r="A121" s="21"/>
      <c r="B121" s="230"/>
      <c r="C121" s="513"/>
      <c r="D121" s="230"/>
      <c r="E121" s="230"/>
      <c r="F121" s="229"/>
      <c r="G121" s="229"/>
      <c r="H121" s="229"/>
      <c r="I121" s="229"/>
      <c r="J121" s="229"/>
      <c r="K121" s="229"/>
      <c r="L121" s="229"/>
      <c r="M121" s="499" t="s">
        <v>25</v>
      </c>
      <c r="N121" s="499"/>
      <c r="O121" s="175"/>
      <c r="P121" s="497">
        <v>85</v>
      </c>
      <c r="Q121" s="11" t="s">
        <v>427</v>
      </c>
      <c r="R121" s="498">
        <v>1</v>
      </c>
      <c r="S121" s="9">
        <v>0</v>
      </c>
      <c r="T121" s="497"/>
      <c r="U121" s="497"/>
      <c r="V121" s="347"/>
      <c r="W121" s="344"/>
      <c r="X121" s="514">
        <f>X122</f>
        <v>451.4</v>
      </c>
      <c r="Y121" s="514">
        <f>Y122</f>
        <v>451.4</v>
      </c>
      <c r="Z121" s="515">
        <f>Z122</f>
        <v>451.4</v>
      </c>
      <c r="AA121" s="8"/>
      <c r="AB121" s="3"/>
    </row>
    <row r="122" spans="1:33" ht="28.5" customHeight="1" x14ac:dyDescent="0.2">
      <c r="A122" s="21"/>
      <c r="B122" s="230"/>
      <c r="C122" s="513"/>
      <c r="D122" s="230"/>
      <c r="E122" s="230"/>
      <c r="F122" s="229"/>
      <c r="G122" s="229"/>
      <c r="H122" s="229"/>
      <c r="I122" s="229"/>
      <c r="J122" s="229"/>
      <c r="K122" s="229"/>
      <c r="L122" s="229"/>
      <c r="M122" s="499" t="s">
        <v>25</v>
      </c>
      <c r="N122" s="499"/>
      <c r="O122" s="175"/>
      <c r="P122" s="497">
        <v>85</v>
      </c>
      <c r="Q122" s="11" t="s">
        <v>427</v>
      </c>
      <c r="R122" s="498">
        <v>1</v>
      </c>
      <c r="S122" s="9">
        <v>20009</v>
      </c>
      <c r="T122" s="497">
        <v>10</v>
      </c>
      <c r="U122" s="497">
        <v>1</v>
      </c>
      <c r="V122" s="347"/>
      <c r="W122" s="344"/>
      <c r="X122" s="514">
        <f t="shared" si="16"/>
        <v>451.4</v>
      </c>
      <c r="Y122" s="514">
        <f t="shared" si="16"/>
        <v>451.4</v>
      </c>
      <c r="Z122" s="515">
        <f t="shared" si="16"/>
        <v>451.4</v>
      </c>
      <c r="AA122" s="8"/>
      <c r="AB122" s="3"/>
    </row>
    <row r="123" spans="1:33" ht="37.5" customHeight="1" x14ac:dyDescent="0.2">
      <c r="A123" s="21"/>
      <c r="B123" s="230"/>
      <c r="C123" s="513"/>
      <c r="D123" s="230"/>
      <c r="E123" s="230"/>
      <c r="F123" s="229"/>
      <c r="G123" s="229"/>
      <c r="H123" s="229"/>
      <c r="I123" s="229"/>
      <c r="J123" s="229"/>
      <c r="K123" s="229"/>
      <c r="L123" s="229"/>
      <c r="M123" s="499" t="s">
        <v>24</v>
      </c>
      <c r="N123" s="499"/>
      <c r="O123" s="175"/>
      <c r="P123" s="615">
        <v>85</v>
      </c>
      <c r="Q123" s="11" t="s">
        <v>427</v>
      </c>
      <c r="R123" s="616">
        <v>1</v>
      </c>
      <c r="S123" s="9">
        <v>20009</v>
      </c>
      <c r="T123" s="497">
        <v>10</v>
      </c>
      <c r="U123" s="497">
        <v>1</v>
      </c>
      <c r="V123" s="525">
        <v>310</v>
      </c>
      <c r="W123" s="344"/>
      <c r="X123" s="348">
        <v>451.4</v>
      </c>
      <c r="Y123" s="348">
        <v>451.4</v>
      </c>
      <c r="Z123" s="349">
        <v>451.4</v>
      </c>
      <c r="AA123" s="8"/>
      <c r="AB123" s="3"/>
    </row>
    <row r="124" spans="1:33" ht="63" customHeight="1" x14ac:dyDescent="0.2">
      <c r="A124" s="21"/>
      <c r="B124" s="230"/>
      <c r="C124" s="231"/>
      <c r="D124" s="920" t="s">
        <v>531</v>
      </c>
      <c r="E124" s="920"/>
      <c r="F124" s="921"/>
      <c r="G124" s="921"/>
      <c r="H124" s="921"/>
      <c r="I124" s="921"/>
      <c r="J124" s="921"/>
      <c r="K124" s="921"/>
      <c r="L124" s="921"/>
      <c r="M124" s="921"/>
      <c r="N124" s="921"/>
      <c r="O124" s="567" t="s">
        <v>147</v>
      </c>
      <c r="P124" s="33" t="s">
        <v>140</v>
      </c>
      <c r="Q124" s="118" t="s">
        <v>6</v>
      </c>
      <c r="R124" s="117" t="s">
        <v>5</v>
      </c>
      <c r="S124" s="119" t="s">
        <v>4</v>
      </c>
      <c r="T124" s="33" t="s">
        <v>1</v>
      </c>
      <c r="U124" s="33" t="s">
        <v>1</v>
      </c>
      <c r="V124" s="355" t="s">
        <v>1</v>
      </c>
      <c r="W124" s="568"/>
      <c r="X124" s="739">
        <f>X125+X128+X133+X142+X145+X148+X154+X158</f>
        <v>13146.799999999997</v>
      </c>
      <c r="Y124" s="739">
        <f>Y125+Y128+Y133+Y138+Y148+Y154+Y145</f>
        <v>12873.5</v>
      </c>
      <c r="Z124" s="740">
        <f>Z128+Z133+Z138+Z148+Z125+Z154+Z145</f>
        <v>12855.900000000001</v>
      </c>
      <c r="AA124" s="8"/>
      <c r="AB124" s="3"/>
    </row>
    <row r="125" spans="1:33" ht="33.75" customHeight="1" x14ac:dyDescent="0.2">
      <c r="A125" s="21"/>
      <c r="B125" s="230"/>
      <c r="C125" s="231"/>
      <c r="D125" s="572"/>
      <c r="E125" s="572"/>
      <c r="F125" s="566"/>
      <c r="G125" s="566"/>
      <c r="H125" s="566"/>
      <c r="I125" s="566"/>
      <c r="J125" s="566"/>
      <c r="K125" s="566"/>
      <c r="L125" s="573"/>
      <c r="M125" s="562" t="s">
        <v>169</v>
      </c>
      <c r="N125" s="569"/>
      <c r="O125" s="571"/>
      <c r="P125" s="27">
        <v>86</v>
      </c>
      <c r="Q125" s="25">
        <v>0</v>
      </c>
      <c r="R125" s="24">
        <v>0</v>
      </c>
      <c r="S125" s="574">
        <v>10001</v>
      </c>
      <c r="T125" s="561"/>
      <c r="U125" s="13"/>
      <c r="V125" s="347"/>
      <c r="W125" s="347"/>
      <c r="X125" s="570">
        <f t="shared" ref="X125:Z126" si="17">X126</f>
        <v>1282.7</v>
      </c>
      <c r="Y125" s="570">
        <f t="shared" si="17"/>
        <v>1320.7</v>
      </c>
      <c r="Z125" s="570">
        <f t="shared" si="17"/>
        <v>1320.7</v>
      </c>
      <c r="AA125" s="8"/>
      <c r="AB125" s="3"/>
    </row>
    <row r="126" spans="1:33" ht="45.75" customHeight="1" x14ac:dyDescent="0.2">
      <c r="A126" s="21"/>
      <c r="B126" s="230"/>
      <c r="C126" s="231"/>
      <c r="D126" s="232"/>
      <c r="E126" s="232"/>
      <c r="F126" s="565"/>
      <c r="G126" s="565"/>
      <c r="H126" s="565"/>
      <c r="I126" s="565"/>
      <c r="J126" s="565"/>
      <c r="K126" s="565"/>
      <c r="L126" s="227"/>
      <c r="M126" s="562" t="s">
        <v>170</v>
      </c>
      <c r="N126" s="569"/>
      <c r="O126" s="571"/>
      <c r="P126" s="560">
        <v>86</v>
      </c>
      <c r="Q126" s="576">
        <v>0</v>
      </c>
      <c r="R126" s="11">
        <v>0</v>
      </c>
      <c r="S126" s="459">
        <v>10001</v>
      </c>
      <c r="T126" s="561">
        <v>1</v>
      </c>
      <c r="U126" s="13">
        <v>2</v>
      </c>
      <c r="V126" s="347"/>
      <c r="W126" s="347"/>
      <c r="X126" s="575">
        <f t="shared" si="17"/>
        <v>1282.7</v>
      </c>
      <c r="Y126" s="575">
        <f>Y127</f>
        <v>1320.7</v>
      </c>
      <c r="Z126" s="575">
        <f t="shared" si="17"/>
        <v>1320.7</v>
      </c>
      <c r="AA126" s="8"/>
      <c r="AB126" s="3"/>
    </row>
    <row r="127" spans="1:33" ht="36" customHeight="1" x14ac:dyDescent="0.2">
      <c r="A127" s="21"/>
      <c r="B127" s="230"/>
      <c r="C127" s="231"/>
      <c r="D127" s="232"/>
      <c r="E127" s="232"/>
      <c r="F127" s="565"/>
      <c r="G127" s="565"/>
      <c r="H127" s="565"/>
      <c r="I127" s="565"/>
      <c r="J127" s="565"/>
      <c r="K127" s="565"/>
      <c r="L127" s="227"/>
      <c r="M127" s="562" t="s">
        <v>395</v>
      </c>
      <c r="N127" s="569"/>
      <c r="O127" s="571"/>
      <c r="P127" s="560">
        <v>86</v>
      </c>
      <c r="Q127" s="576">
        <v>0</v>
      </c>
      <c r="R127" s="11">
        <v>0</v>
      </c>
      <c r="S127" s="459">
        <v>10001</v>
      </c>
      <c r="T127" s="561">
        <v>1</v>
      </c>
      <c r="U127" s="13">
        <v>2</v>
      </c>
      <c r="V127" s="606">
        <v>120</v>
      </c>
      <c r="W127" s="347"/>
      <c r="X127" s="607">
        <v>1282.7</v>
      </c>
      <c r="Y127" s="607">
        <v>1320.7</v>
      </c>
      <c r="Z127" s="607">
        <v>1320.7</v>
      </c>
      <c r="AA127" s="8"/>
      <c r="AB127" s="3"/>
    </row>
    <row r="128" spans="1:33" ht="29.25" customHeight="1" x14ac:dyDescent="0.2">
      <c r="A128" s="21"/>
      <c r="B128" s="223"/>
      <c r="C128" s="224"/>
      <c r="D128" s="232"/>
      <c r="E128" s="238"/>
      <c r="F128" s="922" t="s">
        <v>165</v>
      </c>
      <c r="G128" s="918"/>
      <c r="H128" s="918"/>
      <c r="I128" s="918"/>
      <c r="J128" s="918"/>
      <c r="K128" s="918"/>
      <c r="L128" s="918"/>
      <c r="M128" s="918"/>
      <c r="N128" s="918"/>
      <c r="O128" s="175" t="s">
        <v>164</v>
      </c>
      <c r="P128" s="41" t="s">
        <v>140</v>
      </c>
      <c r="Q128" s="115" t="s">
        <v>6</v>
      </c>
      <c r="R128" s="114" t="s">
        <v>9</v>
      </c>
      <c r="S128" s="116" t="s">
        <v>4</v>
      </c>
      <c r="T128" s="41" t="s">
        <v>1</v>
      </c>
      <c r="U128" s="27" t="s">
        <v>1</v>
      </c>
      <c r="V128" s="343" t="s">
        <v>1</v>
      </c>
      <c r="W128" s="344"/>
      <c r="X128" s="635">
        <f t="shared" ref="X128:Z129" si="18">X129</f>
        <v>3563.7</v>
      </c>
      <c r="Y128" s="635">
        <f t="shared" si="18"/>
        <v>3631.4</v>
      </c>
      <c r="Z128" s="636">
        <f t="shared" si="18"/>
        <v>3636.1000000000004</v>
      </c>
      <c r="AA128" s="8"/>
      <c r="AB128" s="3"/>
    </row>
    <row r="129" spans="1:28" ht="15" customHeight="1" x14ac:dyDescent="0.2">
      <c r="A129" s="21"/>
      <c r="B129" s="225"/>
      <c r="C129" s="226"/>
      <c r="D129" s="239"/>
      <c r="E129" s="240"/>
      <c r="F129" s="277"/>
      <c r="G129" s="918" t="s">
        <v>163</v>
      </c>
      <c r="H129" s="918"/>
      <c r="I129" s="918"/>
      <c r="J129" s="918"/>
      <c r="K129" s="918"/>
      <c r="L129" s="918"/>
      <c r="M129" s="918"/>
      <c r="N129" s="918"/>
      <c r="O129" s="175" t="s">
        <v>162</v>
      </c>
      <c r="P129" s="27" t="s">
        <v>140</v>
      </c>
      <c r="Q129" s="25" t="s">
        <v>6</v>
      </c>
      <c r="R129" s="24" t="s">
        <v>9</v>
      </c>
      <c r="S129" s="23" t="s">
        <v>161</v>
      </c>
      <c r="T129" s="27" t="s">
        <v>1</v>
      </c>
      <c r="U129" s="27" t="s">
        <v>1</v>
      </c>
      <c r="V129" s="343" t="s">
        <v>1</v>
      </c>
      <c r="W129" s="344"/>
      <c r="X129" s="345">
        <f t="shared" si="18"/>
        <v>3563.7</v>
      </c>
      <c r="Y129" s="345">
        <f t="shared" si="18"/>
        <v>3631.4</v>
      </c>
      <c r="Z129" s="346">
        <f t="shared" si="18"/>
        <v>3636.1000000000004</v>
      </c>
      <c r="AA129" s="8"/>
      <c r="AB129" s="3"/>
    </row>
    <row r="130" spans="1:28" ht="62.25" customHeight="1" x14ac:dyDescent="0.2">
      <c r="A130" s="21"/>
      <c r="B130" s="917" t="s">
        <v>166</v>
      </c>
      <c r="C130" s="917"/>
      <c r="D130" s="917"/>
      <c r="E130" s="917"/>
      <c r="F130" s="917"/>
      <c r="G130" s="917"/>
      <c r="H130" s="917"/>
      <c r="I130" s="917"/>
      <c r="J130" s="917"/>
      <c r="K130" s="917"/>
      <c r="L130" s="917"/>
      <c r="M130" s="917"/>
      <c r="N130" s="917"/>
      <c r="O130" s="175" t="s">
        <v>162</v>
      </c>
      <c r="P130" s="27" t="s">
        <v>140</v>
      </c>
      <c r="Q130" s="25" t="s">
        <v>6</v>
      </c>
      <c r="R130" s="24" t="s">
        <v>9</v>
      </c>
      <c r="S130" s="23" t="s">
        <v>161</v>
      </c>
      <c r="T130" s="27">
        <v>1</v>
      </c>
      <c r="U130" s="27">
        <v>4</v>
      </c>
      <c r="V130" s="343" t="s">
        <v>1</v>
      </c>
      <c r="W130" s="344"/>
      <c r="X130" s="345">
        <f>X131+X132</f>
        <v>3563.7</v>
      </c>
      <c r="Y130" s="345">
        <f>Y131+Y132</f>
        <v>3631.4</v>
      </c>
      <c r="Z130" s="346">
        <f>Z131+Z132</f>
        <v>3636.1000000000004</v>
      </c>
      <c r="AA130" s="8"/>
      <c r="AB130" s="3"/>
    </row>
    <row r="131" spans="1:28" ht="29.25" customHeight="1" x14ac:dyDescent="0.2">
      <c r="A131" s="21"/>
      <c r="B131" s="917" t="s">
        <v>143</v>
      </c>
      <c r="C131" s="917"/>
      <c r="D131" s="917"/>
      <c r="E131" s="917"/>
      <c r="F131" s="917"/>
      <c r="G131" s="917"/>
      <c r="H131" s="917"/>
      <c r="I131" s="917"/>
      <c r="J131" s="917"/>
      <c r="K131" s="917"/>
      <c r="L131" s="917"/>
      <c r="M131" s="917"/>
      <c r="N131" s="917"/>
      <c r="O131" s="175" t="s">
        <v>162</v>
      </c>
      <c r="P131" s="27" t="s">
        <v>140</v>
      </c>
      <c r="Q131" s="25" t="s">
        <v>6</v>
      </c>
      <c r="R131" s="24" t="s">
        <v>9</v>
      </c>
      <c r="S131" s="23" t="s">
        <v>161</v>
      </c>
      <c r="T131" s="27">
        <v>1</v>
      </c>
      <c r="U131" s="27">
        <v>4</v>
      </c>
      <c r="V131" s="343" t="s">
        <v>142</v>
      </c>
      <c r="W131" s="344"/>
      <c r="X131" s="353">
        <v>3374.6</v>
      </c>
      <c r="Y131" s="353">
        <v>3474.8</v>
      </c>
      <c r="Z131" s="354">
        <v>3474.8</v>
      </c>
      <c r="AA131" s="8"/>
      <c r="AB131" s="3"/>
    </row>
    <row r="132" spans="1:28" ht="29.25" customHeight="1" x14ac:dyDescent="0.2">
      <c r="A132" s="21"/>
      <c r="B132" s="919" t="s">
        <v>57</v>
      </c>
      <c r="C132" s="919"/>
      <c r="D132" s="919"/>
      <c r="E132" s="919"/>
      <c r="F132" s="919"/>
      <c r="G132" s="919"/>
      <c r="H132" s="919"/>
      <c r="I132" s="919"/>
      <c r="J132" s="919"/>
      <c r="K132" s="919"/>
      <c r="L132" s="919"/>
      <c r="M132" s="919"/>
      <c r="N132" s="919"/>
      <c r="O132" s="175" t="s">
        <v>162</v>
      </c>
      <c r="P132" s="14" t="s">
        <v>140</v>
      </c>
      <c r="Q132" s="11" t="s">
        <v>6</v>
      </c>
      <c r="R132" s="10" t="s">
        <v>9</v>
      </c>
      <c r="S132" s="9" t="s">
        <v>161</v>
      </c>
      <c r="T132" s="14">
        <v>1</v>
      </c>
      <c r="U132" s="14">
        <v>4</v>
      </c>
      <c r="V132" s="347" t="s">
        <v>52</v>
      </c>
      <c r="W132" s="344"/>
      <c r="X132" s="285">
        <v>189.1</v>
      </c>
      <c r="Y132" s="285">
        <v>156.6</v>
      </c>
      <c r="Z132" s="286">
        <v>161.30000000000001</v>
      </c>
      <c r="AA132" s="8"/>
      <c r="AB132" s="3"/>
    </row>
    <row r="133" spans="1:28" ht="29.25" customHeight="1" x14ac:dyDescent="0.2">
      <c r="A133" s="21"/>
      <c r="B133" s="230"/>
      <c r="C133" s="231"/>
      <c r="D133" s="232"/>
      <c r="E133" s="238"/>
      <c r="F133" s="924" t="s">
        <v>146</v>
      </c>
      <c r="G133" s="925"/>
      <c r="H133" s="925"/>
      <c r="I133" s="925"/>
      <c r="J133" s="925"/>
      <c r="K133" s="925"/>
      <c r="L133" s="925"/>
      <c r="M133" s="925"/>
      <c r="N133" s="925"/>
      <c r="O133" s="175" t="s">
        <v>145</v>
      </c>
      <c r="P133" s="41" t="s">
        <v>140</v>
      </c>
      <c r="Q133" s="115" t="s">
        <v>6</v>
      </c>
      <c r="R133" s="114" t="s">
        <v>139</v>
      </c>
      <c r="S133" s="116" t="s">
        <v>4</v>
      </c>
      <c r="T133" s="41" t="s">
        <v>1</v>
      </c>
      <c r="U133" s="41" t="s">
        <v>1</v>
      </c>
      <c r="V133" s="350" t="s">
        <v>1</v>
      </c>
      <c r="W133" s="344"/>
      <c r="X133" s="739">
        <f t="shared" ref="X133:Z134" si="19">X134</f>
        <v>261.7</v>
      </c>
      <c r="Y133" s="739">
        <f t="shared" si="19"/>
        <v>270.5</v>
      </c>
      <c r="Z133" s="740">
        <f t="shared" si="19"/>
        <v>280.10000000000002</v>
      </c>
      <c r="AA133" s="8"/>
      <c r="AB133" s="3"/>
    </row>
    <row r="134" spans="1:28" ht="29.25" customHeight="1" x14ac:dyDescent="0.2">
      <c r="A134" s="21"/>
      <c r="B134" s="225"/>
      <c r="C134" s="226"/>
      <c r="D134" s="239"/>
      <c r="E134" s="240"/>
      <c r="F134" s="277"/>
      <c r="G134" s="918" t="s">
        <v>144</v>
      </c>
      <c r="H134" s="918"/>
      <c r="I134" s="918"/>
      <c r="J134" s="918"/>
      <c r="K134" s="918"/>
      <c r="L134" s="918"/>
      <c r="M134" s="918"/>
      <c r="N134" s="918"/>
      <c r="O134" s="175" t="s">
        <v>141</v>
      </c>
      <c r="P134" s="27" t="s">
        <v>140</v>
      </c>
      <c r="Q134" s="25" t="s">
        <v>6</v>
      </c>
      <c r="R134" s="24" t="s">
        <v>139</v>
      </c>
      <c r="S134" s="23" t="s">
        <v>138</v>
      </c>
      <c r="T134" s="27" t="s">
        <v>1</v>
      </c>
      <c r="U134" s="27" t="s">
        <v>1</v>
      </c>
      <c r="V134" s="343" t="s">
        <v>1</v>
      </c>
      <c r="W134" s="344"/>
      <c r="X134" s="741">
        <f t="shared" si="19"/>
        <v>261.7</v>
      </c>
      <c r="Y134" s="741">
        <f t="shared" si="19"/>
        <v>270.5</v>
      </c>
      <c r="Z134" s="742">
        <f t="shared" si="19"/>
        <v>280.10000000000002</v>
      </c>
      <c r="AA134" s="8"/>
      <c r="AB134" s="3"/>
    </row>
    <row r="135" spans="1:28" ht="15" customHeight="1" x14ac:dyDescent="0.2">
      <c r="A135" s="21"/>
      <c r="B135" s="917" t="s">
        <v>148</v>
      </c>
      <c r="C135" s="917"/>
      <c r="D135" s="917"/>
      <c r="E135" s="917"/>
      <c r="F135" s="917"/>
      <c r="G135" s="917"/>
      <c r="H135" s="917"/>
      <c r="I135" s="917"/>
      <c r="J135" s="917"/>
      <c r="K135" s="917"/>
      <c r="L135" s="926"/>
      <c r="M135" s="927"/>
      <c r="N135" s="928"/>
      <c r="O135" s="175" t="s">
        <v>141</v>
      </c>
      <c r="P135" s="14" t="s">
        <v>140</v>
      </c>
      <c r="Q135" s="11" t="s">
        <v>6</v>
      </c>
      <c r="R135" s="10" t="s">
        <v>139</v>
      </c>
      <c r="S135" s="9" t="s">
        <v>138</v>
      </c>
      <c r="T135" s="14">
        <v>2</v>
      </c>
      <c r="U135" s="14">
        <v>3</v>
      </c>
      <c r="V135" s="347" t="s">
        <v>1</v>
      </c>
      <c r="W135" s="344"/>
      <c r="X135" s="731">
        <f>X136+X137</f>
        <v>261.7</v>
      </c>
      <c r="Y135" s="731">
        <f>Y136+Y137</f>
        <v>270.5</v>
      </c>
      <c r="Z135" s="732">
        <f>Z136+Z137</f>
        <v>280.10000000000002</v>
      </c>
      <c r="AA135" s="8"/>
      <c r="AB135" s="3"/>
    </row>
    <row r="136" spans="1:28" ht="29.25" customHeight="1" x14ac:dyDescent="0.2">
      <c r="A136" s="21"/>
      <c r="B136" s="917" t="s">
        <v>143</v>
      </c>
      <c r="C136" s="917"/>
      <c r="D136" s="917"/>
      <c r="E136" s="917"/>
      <c r="F136" s="917"/>
      <c r="G136" s="917"/>
      <c r="H136" s="917"/>
      <c r="I136" s="917"/>
      <c r="J136" s="917"/>
      <c r="K136" s="917"/>
      <c r="L136" s="917"/>
      <c r="M136" s="917"/>
      <c r="N136" s="917"/>
      <c r="O136" s="175" t="s">
        <v>141</v>
      </c>
      <c r="P136" s="27" t="s">
        <v>140</v>
      </c>
      <c r="Q136" s="25" t="s">
        <v>6</v>
      </c>
      <c r="R136" s="24" t="s">
        <v>139</v>
      </c>
      <c r="S136" s="23" t="s">
        <v>138</v>
      </c>
      <c r="T136" s="27">
        <v>2</v>
      </c>
      <c r="U136" s="27">
        <v>3</v>
      </c>
      <c r="V136" s="343" t="s">
        <v>142</v>
      </c>
      <c r="W136" s="344"/>
      <c r="X136" s="720" t="s">
        <v>550</v>
      </c>
      <c r="Y136" s="720" t="s">
        <v>535</v>
      </c>
      <c r="Z136" s="721" t="s">
        <v>536</v>
      </c>
      <c r="AA136" s="8"/>
      <c r="AB136" s="3"/>
    </row>
    <row r="137" spans="1:28" ht="29.25" customHeight="1" x14ac:dyDescent="0.2">
      <c r="A137" s="21"/>
      <c r="B137" s="919" t="s">
        <v>57</v>
      </c>
      <c r="C137" s="919"/>
      <c r="D137" s="919"/>
      <c r="E137" s="919"/>
      <c r="F137" s="919"/>
      <c r="G137" s="919"/>
      <c r="H137" s="919"/>
      <c r="I137" s="919"/>
      <c r="J137" s="919"/>
      <c r="K137" s="919"/>
      <c r="L137" s="919"/>
      <c r="M137" s="919"/>
      <c r="N137" s="919"/>
      <c r="O137" s="175" t="s">
        <v>141</v>
      </c>
      <c r="P137" s="14" t="s">
        <v>140</v>
      </c>
      <c r="Q137" s="11" t="s">
        <v>6</v>
      </c>
      <c r="R137" s="10" t="s">
        <v>139</v>
      </c>
      <c r="S137" s="9" t="s">
        <v>138</v>
      </c>
      <c r="T137" s="14">
        <v>2</v>
      </c>
      <c r="U137" s="14">
        <v>3</v>
      </c>
      <c r="V137" s="347" t="s">
        <v>52</v>
      </c>
      <c r="W137" s="344"/>
      <c r="X137" s="348"/>
      <c r="Y137" s="348"/>
      <c r="Z137" s="349"/>
      <c r="AA137" s="8"/>
      <c r="AB137" s="3"/>
    </row>
    <row r="138" spans="1:28" ht="44.25" customHeight="1" x14ac:dyDescent="0.2">
      <c r="A138" s="21"/>
      <c r="B138" s="229"/>
      <c r="C138" s="510"/>
      <c r="D138" s="229"/>
      <c r="E138" s="229"/>
      <c r="F138" s="229"/>
      <c r="G138" s="229"/>
      <c r="H138" s="229"/>
      <c r="I138" s="229"/>
      <c r="J138" s="229"/>
      <c r="K138" s="229"/>
      <c r="L138" s="229"/>
      <c r="M138" s="499" t="s">
        <v>389</v>
      </c>
      <c r="N138" s="499"/>
      <c r="O138" s="175"/>
      <c r="P138" s="497">
        <v>86</v>
      </c>
      <c r="Q138" s="11">
        <v>0</v>
      </c>
      <c r="R138" s="498">
        <v>2</v>
      </c>
      <c r="S138" s="9">
        <v>0</v>
      </c>
      <c r="T138" s="497"/>
      <c r="U138" s="497"/>
      <c r="V138" s="347"/>
      <c r="W138" s="344"/>
      <c r="X138" s="526">
        <f>X139</f>
        <v>0</v>
      </c>
      <c r="Y138" s="526">
        <f>Y139</f>
        <v>0</v>
      </c>
      <c r="Z138" s="527">
        <f>Z139</f>
        <v>0</v>
      </c>
      <c r="AA138" s="8"/>
      <c r="AB138" s="3"/>
    </row>
    <row r="139" spans="1:28" ht="29.25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499" t="s">
        <v>378</v>
      </c>
      <c r="N139" s="499"/>
      <c r="O139" s="175"/>
      <c r="P139" s="497">
        <v>86</v>
      </c>
      <c r="Q139" s="11">
        <v>0</v>
      </c>
      <c r="R139" s="498">
        <v>2</v>
      </c>
      <c r="S139" s="9">
        <v>90011</v>
      </c>
      <c r="T139" s="497"/>
      <c r="U139" s="497"/>
      <c r="V139" s="528"/>
      <c r="W139" s="529"/>
      <c r="X139" s="514">
        <f>X140+X141</f>
        <v>0</v>
      </c>
      <c r="Y139" s="514">
        <f>Y140+Y141</f>
        <v>0</v>
      </c>
      <c r="Z139" s="515">
        <f>Z140+Z141</f>
        <v>0</v>
      </c>
      <c r="AA139" s="8"/>
      <c r="AB139" s="3"/>
    </row>
    <row r="140" spans="1:28" ht="29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499" t="s">
        <v>57</v>
      </c>
      <c r="N140" s="499"/>
      <c r="O140" s="175"/>
      <c r="P140" s="497">
        <v>86</v>
      </c>
      <c r="Q140" s="11">
        <v>0</v>
      </c>
      <c r="R140" s="498">
        <v>2</v>
      </c>
      <c r="S140" s="9">
        <v>90011</v>
      </c>
      <c r="T140" s="497">
        <v>12</v>
      </c>
      <c r="U140" s="497">
        <v>2</v>
      </c>
      <c r="V140" s="532">
        <v>240</v>
      </c>
      <c r="W140" s="529"/>
      <c r="X140" s="348"/>
      <c r="Y140" s="348"/>
      <c r="Z140" s="349"/>
      <c r="AA140" s="8"/>
      <c r="AB140" s="3"/>
    </row>
    <row r="141" spans="1:28" ht="60.75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556" t="s">
        <v>394</v>
      </c>
      <c r="N141" s="556"/>
      <c r="O141" s="175"/>
      <c r="P141" s="546">
        <v>86</v>
      </c>
      <c r="Q141" s="11">
        <v>0</v>
      </c>
      <c r="R141" s="547">
        <v>2</v>
      </c>
      <c r="S141" s="9">
        <v>90011</v>
      </c>
      <c r="T141" s="546">
        <v>12</v>
      </c>
      <c r="U141" s="546">
        <v>2</v>
      </c>
      <c r="V141" s="532">
        <v>810</v>
      </c>
      <c r="W141" s="529"/>
      <c r="X141" s="348"/>
      <c r="Y141" s="348"/>
      <c r="Z141" s="349"/>
      <c r="AA141" s="8"/>
      <c r="AB141" s="3"/>
    </row>
    <row r="142" spans="1:28" ht="34.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719" t="s">
        <v>466</v>
      </c>
      <c r="N142" s="719"/>
      <c r="O142" s="175"/>
      <c r="P142" s="714">
        <v>86</v>
      </c>
      <c r="Q142" s="11">
        <v>0</v>
      </c>
      <c r="R142" s="715">
        <v>5</v>
      </c>
      <c r="S142" s="9">
        <v>0</v>
      </c>
      <c r="T142" s="714">
        <v>1</v>
      </c>
      <c r="U142" s="714">
        <v>4</v>
      </c>
      <c r="V142" s="532"/>
      <c r="W142" s="529"/>
      <c r="X142" s="526">
        <f>X143</f>
        <v>1</v>
      </c>
      <c r="Y142" s="514"/>
      <c r="Z142" s="515"/>
      <c r="AA142" s="8"/>
      <c r="AB142" s="3"/>
    </row>
    <row r="143" spans="1:28" ht="30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719" t="s">
        <v>467</v>
      </c>
      <c r="N143" s="719"/>
      <c r="O143" s="175"/>
      <c r="P143" s="714">
        <v>86</v>
      </c>
      <c r="Q143" s="11">
        <v>0</v>
      </c>
      <c r="R143" s="715">
        <v>5</v>
      </c>
      <c r="S143" s="9">
        <v>7</v>
      </c>
      <c r="T143" s="714">
        <v>1</v>
      </c>
      <c r="U143" s="714">
        <v>4</v>
      </c>
      <c r="V143" s="532"/>
      <c r="W143" s="529"/>
      <c r="X143" s="514">
        <f>X144</f>
        <v>1</v>
      </c>
      <c r="Y143" s="514"/>
      <c r="Z143" s="515"/>
      <c r="AA143" s="8"/>
      <c r="AB143" s="3"/>
    </row>
    <row r="144" spans="1:28" ht="35.25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719" t="s">
        <v>57</v>
      </c>
      <c r="N144" s="719"/>
      <c r="O144" s="175"/>
      <c r="P144" s="714">
        <v>86</v>
      </c>
      <c r="Q144" s="11">
        <v>0</v>
      </c>
      <c r="R144" s="715">
        <v>5</v>
      </c>
      <c r="S144" s="9">
        <v>7</v>
      </c>
      <c r="T144" s="714">
        <v>1</v>
      </c>
      <c r="U144" s="714">
        <v>4</v>
      </c>
      <c r="V144" s="532">
        <v>240</v>
      </c>
      <c r="W144" s="529"/>
      <c r="X144" s="348">
        <v>1</v>
      </c>
      <c r="Y144" s="348"/>
      <c r="Z144" s="349"/>
      <c r="AA144" s="8"/>
      <c r="AB144" s="3"/>
    </row>
    <row r="145" spans="1:28" ht="33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644" t="s">
        <v>431</v>
      </c>
      <c r="N145" s="644"/>
      <c r="O145" s="175"/>
      <c r="P145" s="637">
        <v>86</v>
      </c>
      <c r="Q145" s="11">
        <v>0</v>
      </c>
      <c r="R145" s="638">
        <v>6</v>
      </c>
      <c r="S145" s="9">
        <v>0</v>
      </c>
      <c r="T145" s="637"/>
      <c r="U145" s="637"/>
      <c r="V145" s="532"/>
      <c r="W145" s="529"/>
      <c r="X145" s="526">
        <f t="shared" ref="X145:Z146" si="20">X146</f>
        <v>21.4</v>
      </c>
      <c r="Y145" s="526">
        <f t="shared" si="20"/>
        <v>25</v>
      </c>
      <c r="Z145" s="527">
        <f t="shared" si="20"/>
        <v>25</v>
      </c>
      <c r="AA145" s="8"/>
      <c r="AB145" s="3"/>
    </row>
    <row r="146" spans="1:28" ht="32.25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644" t="s">
        <v>432</v>
      </c>
      <c r="N146" s="644"/>
      <c r="O146" s="175"/>
      <c r="P146" s="637">
        <v>86</v>
      </c>
      <c r="Q146" s="11">
        <v>0</v>
      </c>
      <c r="R146" s="638">
        <v>6</v>
      </c>
      <c r="S146" s="9">
        <v>90008</v>
      </c>
      <c r="T146" s="637"/>
      <c r="U146" s="637"/>
      <c r="V146" s="532"/>
      <c r="W146" s="529"/>
      <c r="X146" s="514">
        <f t="shared" si="20"/>
        <v>21.4</v>
      </c>
      <c r="Y146" s="514">
        <f t="shared" si="20"/>
        <v>25</v>
      </c>
      <c r="Z146" s="515">
        <f t="shared" si="20"/>
        <v>25</v>
      </c>
      <c r="AA146" s="8"/>
      <c r="AB146" s="3"/>
    </row>
    <row r="147" spans="1:28" ht="34.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644" t="s">
        <v>57</v>
      </c>
      <c r="N147" s="644"/>
      <c r="O147" s="175"/>
      <c r="P147" s="637">
        <v>86</v>
      </c>
      <c r="Q147" s="11">
        <v>0</v>
      </c>
      <c r="R147" s="638">
        <v>6</v>
      </c>
      <c r="S147" s="9">
        <v>90008</v>
      </c>
      <c r="T147" s="637">
        <v>1</v>
      </c>
      <c r="U147" s="637">
        <v>4</v>
      </c>
      <c r="V147" s="532">
        <v>240</v>
      </c>
      <c r="W147" s="529"/>
      <c r="X147" s="348">
        <v>21.4</v>
      </c>
      <c r="Y147" s="348">
        <v>25</v>
      </c>
      <c r="Z147" s="349">
        <v>25</v>
      </c>
      <c r="AA147" s="8"/>
      <c r="AB147" s="3"/>
    </row>
    <row r="148" spans="1:28" ht="29.2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499" t="s">
        <v>390</v>
      </c>
      <c r="N148" s="499"/>
      <c r="O148" s="175"/>
      <c r="P148" s="497">
        <v>86</v>
      </c>
      <c r="Q148" s="11">
        <v>0</v>
      </c>
      <c r="R148" s="498">
        <v>0</v>
      </c>
      <c r="S148" s="9">
        <v>0</v>
      </c>
      <c r="T148" s="497"/>
      <c r="U148" s="497"/>
      <c r="V148" s="532"/>
      <c r="W148" s="529"/>
      <c r="X148" s="526">
        <f t="shared" ref="X148:Z149" si="21">X149</f>
        <v>7294.4</v>
      </c>
      <c r="Y148" s="526">
        <f t="shared" si="21"/>
        <v>7258.5</v>
      </c>
      <c r="Z148" s="527">
        <f t="shared" si="21"/>
        <v>7263.5</v>
      </c>
      <c r="AA148" s="8"/>
      <c r="AB148" s="3"/>
    </row>
    <row r="149" spans="1:28" ht="29.2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499" t="s">
        <v>371</v>
      </c>
      <c r="N149" s="499"/>
      <c r="O149" s="175"/>
      <c r="P149" s="497">
        <v>86</v>
      </c>
      <c r="Q149" s="11">
        <v>0</v>
      </c>
      <c r="R149" s="498">
        <v>3</v>
      </c>
      <c r="S149" s="9">
        <v>70003</v>
      </c>
      <c r="T149" s="497"/>
      <c r="U149" s="497"/>
      <c r="V149" s="532"/>
      <c r="W149" s="529"/>
      <c r="X149" s="514">
        <f t="shared" si="21"/>
        <v>7294.4</v>
      </c>
      <c r="Y149" s="514">
        <f t="shared" si="21"/>
        <v>7258.5</v>
      </c>
      <c r="Z149" s="515">
        <f t="shared" si="21"/>
        <v>7263.5</v>
      </c>
      <c r="AA149" s="8"/>
      <c r="AB149" s="3"/>
    </row>
    <row r="150" spans="1:28" ht="29.2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499" t="s">
        <v>392</v>
      </c>
      <c r="N150" s="499"/>
      <c r="O150" s="175"/>
      <c r="P150" s="497">
        <v>86</v>
      </c>
      <c r="Q150" s="11">
        <v>0</v>
      </c>
      <c r="R150" s="498">
        <v>3</v>
      </c>
      <c r="S150" s="9">
        <v>70003</v>
      </c>
      <c r="T150" s="497">
        <v>1</v>
      </c>
      <c r="U150" s="497">
        <v>13</v>
      </c>
      <c r="V150" s="532"/>
      <c r="W150" s="529"/>
      <c r="X150" s="514">
        <f>X151+X152+X153</f>
        <v>7294.4</v>
      </c>
      <c r="Y150" s="514">
        <f>Y151+Y152</f>
        <v>7258.5</v>
      </c>
      <c r="Z150" s="515">
        <f>Z151+Z152</f>
        <v>7263.5</v>
      </c>
      <c r="AA150" s="8"/>
      <c r="AB150" s="3"/>
    </row>
    <row r="151" spans="1:28" ht="29.25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391</v>
      </c>
      <c r="N151" s="499"/>
      <c r="O151" s="175"/>
      <c r="P151" s="497">
        <v>86</v>
      </c>
      <c r="Q151" s="11">
        <v>0</v>
      </c>
      <c r="R151" s="498">
        <v>3</v>
      </c>
      <c r="S151" s="9">
        <v>70003</v>
      </c>
      <c r="T151" s="497">
        <v>1</v>
      </c>
      <c r="U151" s="497">
        <v>13</v>
      </c>
      <c r="V151" s="532">
        <v>110</v>
      </c>
      <c r="W151" s="529"/>
      <c r="X151" s="348">
        <v>5512.9</v>
      </c>
      <c r="Y151" s="348">
        <v>6086.6</v>
      </c>
      <c r="Z151" s="349">
        <v>6086.6</v>
      </c>
      <c r="AA151" s="8"/>
      <c r="AB151" s="3"/>
    </row>
    <row r="152" spans="1:28" ht="29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57</v>
      </c>
      <c r="N152" s="499"/>
      <c r="O152" s="175"/>
      <c r="P152" s="497">
        <v>86</v>
      </c>
      <c r="Q152" s="11">
        <v>0</v>
      </c>
      <c r="R152" s="498">
        <v>3</v>
      </c>
      <c r="S152" s="9">
        <v>70003</v>
      </c>
      <c r="T152" s="497">
        <v>1</v>
      </c>
      <c r="U152" s="497">
        <v>13</v>
      </c>
      <c r="V152" s="532">
        <v>240</v>
      </c>
      <c r="W152" s="529"/>
      <c r="X152" s="348">
        <v>1386.5</v>
      </c>
      <c r="Y152" s="348">
        <v>1171.9000000000001</v>
      </c>
      <c r="Z152" s="349">
        <v>1176.9000000000001</v>
      </c>
      <c r="AA152" s="8"/>
      <c r="AB152" s="3"/>
    </row>
    <row r="153" spans="1:28" ht="4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685" t="s">
        <v>448</v>
      </c>
      <c r="N153" s="685"/>
      <c r="O153" s="175"/>
      <c r="P153" s="674">
        <v>86</v>
      </c>
      <c r="Q153" s="11"/>
      <c r="R153" s="675">
        <v>1</v>
      </c>
      <c r="S153" s="9">
        <v>71111</v>
      </c>
      <c r="T153" s="674">
        <v>1</v>
      </c>
      <c r="U153" s="674">
        <v>13</v>
      </c>
      <c r="V153" s="532">
        <v>110</v>
      </c>
      <c r="W153" s="529"/>
      <c r="X153" s="348">
        <v>395</v>
      </c>
      <c r="Y153" s="348"/>
      <c r="Z153" s="349"/>
      <c r="AA153" s="8"/>
      <c r="AB153" s="3"/>
    </row>
    <row r="154" spans="1:28" ht="34.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229"/>
      <c r="M154" s="626" t="s">
        <v>422</v>
      </c>
      <c r="N154" s="517"/>
      <c r="O154" s="482"/>
      <c r="P154" s="495">
        <v>86</v>
      </c>
      <c r="Q154" s="461">
        <v>0</v>
      </c>
      <c r="R154" s="496">
        <v>0</v>
      </c>
      <c r="S154" s="483">
        <v>0</v>
      </c>
      <c r="T154" s="495"/>
      <c r="U154" s="495"/>
      <c r="V154" s="533"/>
      <c r="W154" s="534"/>
      <c r="X154" s="526">
        <f t="shared" ref="X154:Z156" si="22">X155</f>
        <v>717.9</v>
      </c>
      <c r="Y154" s="526">
        <f t="shared" si="22"/>
        <v>367.4</v>
      </c>
      <c r="Z154" s="527">
        <f t="shared" si="22"/>
        <v>330.5</v>
      </c>
      <c r="AA154" s="8"/>
      <c r="AB154" s="3"/>
    </row>
    <row r="155" spans="1:28" ht="21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229"/>
      <c r="M155" s="499" t="s">
        <v>423</v>
      </c>
      <c r="N155" s="499"/>
      <c r="O155" s="175"/>
      <c r="P155" s="497">
        <v>86</v>
      </c>
      <c r="Q155" s="11">
        <v>0</v>
      </c>
      <c r="R155" s="498">
        <v>7</v>
      </c>
      <c r="S155" s="9">
        <v>0</v>
      </c>
      <c r="T155" s="497"/>
      <c r="U155" s="497"/>
      <c r="V155" s="532"/>
      <c r="W155" s="529"/>
      <c r="X155" s="514">
        <f t="shared" si="22"/>
        <v>717.9</v>
      </c>
      <c r="Y155" s="514">
        <f t="shared" si="22"/>
        <v>367.4</v>
      </c>
      <c r="Z155" s="515">
        <f t="shared" si="22"/>
        <v>330.5</v>
      </c>
      <c r="AA155" s="8"/>
      <c r="AB155" s="3"/>
    </row>
    <row r="156" spans="1:28" ht="20.25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229"/>
      <c r="M156" s="499" t="s">
        <v>153</v>
      </c>
      <c r="N156" s="499"/>
      <c r="O156" s="175"/>
      <c r="P156" s="497">
        <v>86</v>
      </c>
      <c r="Q156" s="11">
        <v>0</v>
      </c>
      <c r="R156" s="498">
        <v>7</v>
      </c>
      <c r="S156" s="9">
        <v>95555</v>
      </c>
      <c r="T156" s="497">
        <v>1</v>
      </c>
      <c r="U156" s="497">
        <v>13</v>
      </c>
      <c r="V156" s="532"/>
      <c r="W156" s="529"/>
      <c r="X156" s="514">
        <f t="shared" si="22"/>
        <v>717.9</v>
      </c>
      <c r="Y156" s="514">
        <f t="shared" si="22"/>
        <v>367.4</v>
      </c>
      <c r="Z156" s="515">
        <f t="shared" si="22"/>
        <v>330.5</v>
      </c>
      <c r="AA156" s="8"/>
      <c r="AB156" s="3"/>
    </row>
    <row r="157" spans="1:28" ht="29.25" customHeight="1" x14ac:dyDescent="0.2">
      <c r="A157" s="21"/>
      <c r="B157" s="229"/>
      <c r="C157" s="510"/>
      <c r="D157" s="229"/>
      <c r="E157" s="229"/>
      <c r="F157" s="229"/>
      <c r="G157" s="229"/>
      <c r="H157" s="229"/>
      <c r="I157" s="229"/>
      <c r="J157" s="229"/>
      <c r="K157" s="229"/>
      <c r="L157" s="229"/>
      <c r="M157" s="499" t="s">
        <v>424</v>
      </c>
      <c r="N157" s="499"/>
      <c r="O157" s="175"/>
      <c r="P157" s="653">
        <v>86</v>
      </c>
      <c r="Q157" s="25">
        <v>0</v>
      </c>
      <c r="R157" s="24">
        <v>7</v>
      </c>
      <c r="S157" s="23">
        <v>95555</v>
      </c>
      <c r="T157" s="497">
        <v>1</v>
      </c>
      <c r="U157" s="497">
        <v>13</v>
      </c>
      <c r="V157" s="532">
        <v>850</v>
      </c>
      <c r="W157" s="529"/>
      <c r="X157" s="348">
        <v>717.9</v>
      </c>
      <c r="Y157" s="348">
        <v>367.4</v>
      </c>
      <c r="Z157" s="349">
        <v>330.5</v>
      </c>
      <c r="AA157" s="8"/>
      <c r="AB157" s="3"/>
    </row>
    <row r="158" spans="1:28" ht="42.75" customHeight="1" x14ac:dyDescent="0.2">
      <c r="A158" s="21"/>
      <c r="B158" s="229"/>
      <c r="C158" s="510"/>
      <c r="D158" s="229"/>
      <c r="E158" s="229"/>
      <c r="F158" s="229"/>
      <c r="G158" s="229"/>
      <c r="H158" s="229"/>
      <c r="I158" s="229"/>
      <c r="J158" s="229"/>
      <c r="K158" s="229"/>
      <c r="L158" s="511"/>
      <c r="M158" s="658" t="s">
        <v>433</v>
      </c>
      <c r="N158" s="671"/>
      <c r="O158" s="567"/>
      <c r="P158" s="651">
        <v>86</v>
      </c>
      <c r="Q158" s="11">
        <v>0</v>
      </c>
      <c r="R158" s="651">
        <v>10</v>
      </c>
      <c r="S158" s="459">
        <v>0</v>
      </c>
      <c r="T158" s="652"/>
      <c r="U158" s="13"/>
      <c r="V158" s="532"/>
      <c r="W158" s="528"/>
      <c r="X158" s="793">
        <f>X159</f>
        <v>4</v>
      </c>
      <c r="Y158" s="672"/>
      <c r="Z158" s="672"/>
      <c r="AA158" s="8"/>
      <c r="AB158" s="3"/>
    </row>
    <row r="159" spans="1:28" ht="44.25" customHeight="1" x14ac:dyDescent="0.2">
      <c r="A159" s="21"/>
      <c r="B159" s="229"/>
      <c r="C159" s="510"/>
      <c r="D159" s="229"/>
      <c r="E159" s="229"/>
      <c r="F159" s="229"/>
      <c r="G159" s="229"/>
      <c r="H159" s="229"/>
      <c r="I159" s="229"/>
      <c r="J159" s="229"/>
      <c r="K159" s="229"/>
      <c r="L159" s="511"/>
      <c r="M159" s="658" t="s">
        <v>460</v>
      </c>
      <c r="N159" s="671"/>
      <c r="O159" s="567"/>
      <c r="P159" s="651">
        <v>86</v>
      </c>
      <c r="Q159" s="11">
        <v>0</v>
      </c>
      <c r="R159" s="651">
        <v>10</v>
      </c>
      <c r="S159" s="459">
        <v>10040</v>
      </c>
      <c r="T159" s="652"/>
      <c r="U159" s="13"/>
      <c r="V159" s="532"/>
      <c r="W159" s="528"/>
      <c r="X159" s="672">
        <f>X160</f>
        <v>4</v>
      </c>
      <c r="Y159" s="672"/>
      <c r="Z159" s="672"/>
      <c r="AA159" s="8"/>
      <c r="AB159" s="3"/>
    </row>
    <row r="160" spans="1:28" ht="21" customHeight="1" x14ac:dyDescent="0.2">
      <c r="A160" s="21"/>
      <c r="B160" s="229"/>
      <c r="C160" s="510"/>
      <c r="D160" s="229"/>
      <c r="E160" s="229"/>
      <c r="F160" s="229"/>
      <c r="G160" s="229"/>
      <c r="H160" s="229"/>
      <c r="I160" s="229"/>
      <c r="J160" s="229"/>
      <c r="K160" s="229"/>
      <c r="L160" s="511"/>
      <c r="M160" s="658" t="s">
        <v>339</v>
      </c>
      <c r="N160" s="671"/>
      <c r="O160" s="567"/>
      <c r="P160" s="651">
        <v>86</v>
      </c>
      <c r="Q160" s="11">
        <v>0</v>
      </c>
      <c r="R160" s="651">
        <v>10</v>
      </c>
      <c r="S160" s="459">
        <v>10040</v>
      </c>
      <c r="T160" s="652">
        <v>1</v>
      </c>
      <c r="U160" s="13">
        <v>4</v>
      </c>
      <c r="V160" s="532">
        <v>540</v>
      </c>
      <c r="W160" s="528"/>
      <c r="X160" s="607">
        <v>4</v>
      </c>
      <c r="Y160" s="607"/>
      <c r="Z160" s="607"/>
      <c r="AA160" s="8"/>
      <c r="AB160" s="3"/>
    </row>
    <row r="161" spans="1:28" ht="18.75" customHeight="1" thickBot="1" x14ac:dyDescent="0.25">
      <c r="A161" s="21"/>
      <c r="B161" s="279"/>
      <c r="C161" s="280"/>
      <c r="D161" s="923" t="s">
        <v>3</v>
      </c>
      <c r="E161" s="923"/>
      <c r="F161" s="923"/>
      <c r="G161" s="923"/>
      <c r="H161" s="923"/>
      <c r="I161" s="923"/>
      <c r="J161" s="923"/>
      <c r="K161" s="923"/>
      <c r="L161" s="923"/>
      <c r="M161" s="923"/>
      <c r="N161" s="923"/>
      <c r="O161" s="530" t="s">
        <v>189</v>
      </c>
      <c r="P161" s="281" t="s">
        <v>190</v>
      </c>
      <c r="Q161" s="282" t="s">
        <v>6</v>
      </c>
      <c r="R161" s="283" t="s">
        <v>5</v>
      </c>
      <c r="S161" s="284" t="s">
        <v>4</v>
      </c>
      <c r="T161" s="281" t="s">
        <v>1</v>
      </c>
      <c r="U161" s="281" t="s">
        <v>1</v>
      </c>
      <c r="V161" s="364" t="s">
        <v>1</v>
      </c>
      <c r="W161" s="531"/>
      <c r="X161" s="365">
        <f>прил.3!X182</f>
        <v>0</v>
      </c>
      <c r="Y161" s="365">
        <f>прил.3!Y182</f>
        <v>563.70000000000005</v>
      </c>
      <c r="Z161" s="366">
        <f>прил.3!Z182</f>
        <v>1187</v>
      </c>
      <c r="AA161" s="8"/>
      <c r="AB161" s="3"/>
    </row>
    <row r="162" spans="1:28" ht="0.75" customHeight="1" thickBot="1" x14ac:dyDescent="0.3">
      <c r="A162" s="7"/>
      <c r="B162" s="242"/>
      <c r="C162" s="242"/>
      <c r="D162" s="242"/>
      <c r="E162" s="242"/>
      <c r="F162" s="242"/>
      <c r="G162" s="242"/>
      <c r="H162" s="242"/>
      <c r="I162" s="242"/>
      <c r="J162" s="242"/>
      <c r="K162" s="243"/>
      <c r="L162" s="242"/>
      <c r="M162" s="244"/>
      <c r="N162" s="245"/>
      <c r="O162" s="246" t="s">
        <v>186</v>
      </c>
      <c r="P162" s="247" t="s">
        <v>1</v>
      </c>
      <c r="Q162" s="247" t="s">
        <v>1</v>
      </c>
      <c r="R162" s="247" t="s">
        <v>1</v>
      </c>
      <c r="S162" s="247" t="s">
        <v>1</v>
      </c>
      <c r="T162" s="248">
        <v>0</v>
      </c>
      <c r="U162" s="249">
        <v>0</v>
      </c>
      <c r="V162" s="367" t="s">
        <v>187</v>
      </c>
      <c r="W162" s="368"/>
      <c r="X162" s="351"/>
      <c r="Y162" s="369"/>
      <c r="Z162" s="370"/>
      <c r="AA162" s="187"/>
      <c r="AB162" s="3"/>
    </row>
    <row r="163" spans="1:28" ht="21.75" customHeight="1" thickBot="1" x14ac:dyDescent="0.3">
      <c r="A163" s="4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2"/>
      <c r="M163" s="273" t="s">
        <v>0</v>
      </c>
      <c r="N163" s="274"/>
      <c r="O163" s="274"/>
      <c r="P163" s="274"/>
      <c r="Q163" s="274"/>
      <c r="R163" s="274"/>
      <c r="S163" s="274"/>
      <c r="T163" s="274"/>
      <c r="U163" s="274"/>
      <c r="V163" s="371"/>
      <c r="W163" s="372"/>
      <c r="X163" s="743">
        <f>X17+X41+X55+X124</f>
        <v>27972.299999999996</v>
      </c>
      <c r="Y163" s="743">
        <f>Y17+Y41+Y55+Y124+Y161</f>
        <v>25306</v>
      </c>
      <c r="Z163" s="745">
        <f>Z17+Z41+Z55+Z124+Z161</f>
        <v>26857.7</v>
      </c>
      <c r="AA163" s="3"/>
      <c r="AB163" s="2"/>
    </row>
    <row r="164" spans="1:28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260"/>
      <c r="W164" s="260"/>
      <c r="X164" s="258"/>
      <c r="Y164" s="272"/>
      <c r="Z164" s="260"/>
      <c r="AA164" s="3"/>
      <c r="AB164" s="2"/>
    </row>
    <row r="165" spans="1:28" x14ac:dyDescent="0.2">
      <c r="X165" s="744"/>
    </row>
  </sheetData>
  <mergeCells count="94">
    <mergeCell ref="P15:S15"/>
    <mergeCell ref="P16:S16"/>
    <mergeCell ref="D17:N17"/>
    <mergeCell ref="D41:N41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6:N56"/>
    <mergeCell ref="E42:N42"/>
    <mergeCell ref="F43:N43"/>
    <mergeCell ref="G44:N44"/>
    <mergeCell ref="B45:N45"/>
    <mergeCell ref="B46:N46"/>
    <mergeCell ref="E47:N47"/>
    <mergeCell ref="F48:N48"/>
    <mergeCell ref="G49:N49"/>
    <mergeCell ref="B50:N50"/>
    <mergeCell ref="B52:N52"/>
    <mergeCell ref="D55:N55"/>
    <mergeCell ref="E86:N86"/>
    <mergeCell ref="E100:N100"/>
    <mergeCell ref="F101:N101"/>
    <mergeCell ref="B69:N69"/>
    <mergeCell ref="F57:N57"/>
    <mergeCell ref="G58:N58"/>
    <mergeCell ref="B59:N59"/>
    <mergeCell ref="B60:N60"/>
    <mergeCell ref="F61:N61"/>
    <mergeCell ref="G62:N62"/>
    <mergeCell ref="B63:N63"/>
    <mergeCell ref="B65:N65"/>
    <mergeCell ref="E66:N66"/>
    <mergeCell ref="F67:N67"/>
    <mergeCell ref="G68:N68"/>
    <mergeCell ref="E79:N79"/>
    <mergeCell ref="F80:N80"/>
    <mergeCell ref="G81:N81"/>
    <mergeCell ref="B82:N82"/>
    <mergeCell ref="B83:N83"/>
    <mergeCell ref="B70:N70"/>
    <mergeCell ref="F75:N75"/>
    <mergeCell ref="G76:N76"/>
    <mergeCell ref="B77:N77"/>
    <mergeCell ref="B78:N78"/>
    <mergeCell ref="F96:N96"/>
    <mergeCell ref="G97:N97"/>
    <mergeCell ref="B98:N98"/>
    <mergeCell ref="B103:N103"/>
    <mergeCell ref="F87:N87"/>
    <mergeCell ref="G102:N102"/>
    <mergeCell ref="E110:N110"/>
    <mergeCell ref="F111:N111"/>
    <mergeCell ref="M9:Z9"/>
    <mergeCell ref="M10:Z10"/>
    <mergeCell ref="M11:Z11"/>
    <mergeCell ref="M12:Z12"/>
    <mergeCell ref="B108:N108"/>
    <mergeCell ref="B99:N99"/>
    <mergeCell ref="G88:N88"/>
    <mergeCell ref="B89:N89"/>
    <mergeCell ref="B90:N90"/>
    <mergeCell ref="E91:N91"/>
    <mergeCell ref="F92:N92"/>
    <mergeCell ref="G93:N93"/>
    <mergeCell ref="B94:N94"/>
    <mergeCell ref="B95:N95"/>
    <mergeCell ref="B104:N104"/>
    <mergeCell ref="E105:N105"/>
    <mergeCell ref="F106:N106"/>
    <mergeCell ref="G107:N107"/>
    <mergeCell ref="B109:N109"/>
    <mergeCell ref="D161:N161"/>
    <mergeCell ref="B131:N131"/>
    <mergeCell ref="B132:N132"/>
    <mergeCell ref="F133:N133"/>
    <mergeCell ref="G134:N134"/>
    <mergeCell ref="B135:N135"/>
    <mergeCell ref="B136:N136"/>
    <mergeCell ref="B137:N137"/>
    <mergeCell ref="B130:N130"/>
    <mergeCell ref="G112:N112"/>
    <mergeCell ref="B113:N113"/>
    <mergeCell ref="B118:N118"/>
    <mergeCell ref="D124:N124"/>
    <mergeCell ref="F128:N128"/>
    <mergeCell ref="G129:N1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abSelected="1" zoomScale="90" zoomScaleNormal="90" workbookViewId="0">
      <selection activeCell="B8" sqref="B8:F8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6"/>
      <c r="C1" s="746"/>
      <c r="D1" s="747"/>
      <c r="E1" s="747" t="s">
        <v>557</v>
      </c>
      <c r="F1" s="747"/>
    </row>
    <row r="2" spans="2:6" x14ac:dyDescent="0.25">
      <c r="B2" s="746"/>
      <c r="C2" s="746"/>
      <c r="D2" s="747"/>
      <c r="E2" s="747" t="s">
        <v>183</v>
      </c>
      <c r="F2" s="747"/>
    </row>
    <row r="3" spans="2:6" x14ac:dyDescent="0.25">
      <c r="B3" s="746"/>
      <c r="C3" s="746"/>
      <c r="D3" s="747"/>
      <c r="E3" s="747" t="s">
        <v>182</v>
      </c>
      <c r="F3" s="747"/>
    </row>
    <row r="4" spans="2:6" ht="15" customHeight="1" x14ac:dyDescent="0.25">
      <c r="B4" s="746"/>
      <c r="C4" s="746"/>
      <c r="D4" s="748"/>
      <c r="E4" s="944" t="s">
        <v>368</v>
      </c>
      <c r="F4" s="944"/>
    </row>
    <row r="5" spans="2:6" x14ac:dyDescent="0.25">
      <c r="B5" s="746"/>
      <c r="C5" s="746"/>
      <c r="D5" s="747"/>
      <c r="E5" s="747" t="s">
        <v>552</v>
      </c>
      <c r="F5" s="747"/>
    </row>
    <row r="6" spans="2:6" x14ac:dyDescent="0.25">
      <c r="B6" s="746"/>
      <c r="C6" s="746"/>
      <c r="D6" s="749"/>
      <c r="E6" s="749"/>
      <c r="F6" s="746"/>
    </row>
    <row r="7" spans="2:6" x14ac:dyDescent="0.25">
      <c r="B7" s="940" t="s">
        <v>475</v>
      </c>
      <c r="C7" s="940"/>
      <c r="D7" s="940"/>
      <c r="E7" s="940"/>
      <c r="F7" s="940"/>
    </row>
    <row r="8" spans="2:6" x14ac:dyDescent="0.25">
      <c r="B8" s="940" t="s">
        <v>524</v>
      </c>
      <c r="C8" s="940"/>
      <c r="D8" s="940"/>
      <c r="E8" s="940"/>
      <c r="F8" s="940"/>
    </row>
    <row r="9" spans="2:6" x14ac:dyDescent="0.25">
      <c r="B9" s="941" t="s">
        <v>476</v>
      </c>
      <c r="C9" s="941"/>
      <c r="D9" s="941"/>
      <c r="E9" s="941"/>
      <c r="F9" s="941"/>
    </row>
    <row r="10" spans="2:6" ht="15.75" thickBot="1" x14ac:dyDescent="0.3">
      <c r="B10" s="746"/>
      <c r="C10" s="746"/>
      <c r="D10" s="749"/>
      <c r="E10" s="750"/>
      <c r="F10" s="791" t="s">
        <v>465</v>
      </c>
    </row>
    <row r="11" spans="2:6" ht="15.75" thickBot="1" x14ac:dyDescent="0.3">
      <c r="B11" s="751" t="s">
        <v>192</v>
      </c>
      <c r="C11" s="751" t="s">
        <v>193</v>
      </c>
      <c r="D11" s="752" t="s">
        <v>421</v>
      </c>
      <c r="E11" s="752" t="s">
        <v>454</v>
      </c>
      <c r="F11" s="752" t="s">
        <v>464</v>
      </c>
    </row>
    <row r="12" spans="2:6" ht="30.75" customHeight="1" x14ac:dyDescent="0.25">
      <c r="B12" s="753" t="s">
        <v>321</v>
      </c>
      <c r="C12" s="754" t="s">
        <v>322</v>
      </c>
      <c r="D12" s="784">
        <f>D13+D48</f>
        <v>12131</v>
      </c>
      <c r="E12" s="784">
        <f>E13+E48</f>
        <v>9950</v>
      </c>
      <c r="F12" s="785">
        <f>F13+F48</f>
        <v>8818.7000000000007</v>
      </c>
    </row>
    <row r="13" spans="2:6" ht="42" customHeight="1" x14ac:dyDescent="0.25">
      <c r="B13" s="753" t="s">
        <v>323</v>
      </c>
      <c r="C13" s="755" t="s">
        <v>324</v>
      </c>
      <c r="D13" s="786">
        <f>D14+D26+D39+D44</f>
        <v>12131</v>
      </c>
      <c r="E13" s="786">
        <f>E14+E26+E39+E44</f>
        <v>9950</v>
      </c>
      <c r="F13" s="787">
        <f>F14+F26+F39+F44</f>
        <v>8818.7000000000007</v>
      </c>
    </row>
    <row r="14" spans="2:6" ht="34.5" customHeight="1" x14ac:dyDescent="0.25">
      <c r="B14" s="758" t="s">
        <v>477</v>
      </c>
      <c r="C14" s="759" t="s">
        <v>325</v>
      </c>
      <c r="D14" s="756">
        <f>D15+D23</f>
        <v>7243</v>
      </c>
      <c r="E14" s="756">
        <f>E15+E23</f>
        <v>7193</v>
      </c>
      <c r="F14" s="757">
        <f>F15+F23</f>
        <v>5700</v>
      </c>
    </row>
    <row r="15" spans="2:6" ht="32.25" customHeight="1" x14ac:dyDescent="0.25">
      <c r="B15" s="753" t="s">
        <v>478</v>
      </c>
      <c r="C15" s="755" t="s">
        <v>330</v>
      </c>
      <c r="D15" s="756">
        <f>D16</f>
        <v>708</v>
      </c>
      <c r="E15" s="756">
        <f>E16</f>
        <v>0</v>
      </c>
      <c r="F15" s="757">
        <f>F16</f>
        <v>0</v>
      </c>
    </row>
    <row r="16" spans="2:6" ht="31.5" customHeight="1" x14ac:dyDescent="0.25">
      <c r="B16" s="758" t="s">
        <v>479</v>
      </c>
      <c r="C16" s="755" t="s">
        <v>330</v>
      </c>
      <c r="D16" s="756">
        <f>SUM(D17:D21)</f>
        <v>708</v>
      </c>
      <c r="E16" s="756">
        <f>SUM(E17:E21)</f>
        <v>0</v>
      </c>
      <c r="F16" s="757">
        <f>SUM(F17:F21)</f>
        <v>0</v>
      </c>
    </row>
    <row r="17" spans="2:6" ht="41.25" customHeight="1" x14ac:dyDescent="0.25">
      <c r="B17" s="760" t="s">
        <v>407</v>
      </c>
      <c r="C17" s="761" t="s">
        <v>480</v>
      </c>
      <c r="D17" s="762">
        <f>[2]доходы1!D97</f>
        <v>113</v>
      </c>
      <c r="E17" s="762">
        <f>[2]доходы1!E97</f>
        <v>0</v>
      </c>
      <c r="F17" s="762">
        <f>[2]доходы1!F97</f>
        <v>0</v>
      </c>
    </row>
    <row r="18" spans="2:6" ht="39.75" customHeight="1" x14ac:dyDescent="0.25">
      <c r="B18" s="760" t="s">
        <v>408</v>
      </c>
      <c r="C18" s="763" t="s">
        <v>332</v>
      </c>
      <c r="D18" s="762">
        <v>200</v>
      </c>
      <c r="E18" s="762">
        <f>[2]доходы1!E98</f>
        <v>0</v>
      </c>
      <c r="F18" s="762">
        <f>[2]доходы1!F98</f>
        <v>0</v>
      </c>
    </row>
    <row r="19" spans="2:6" ht="53.25" customHeight="1" x14ac:dyDescent="0.25">
      <c r="B19" s="760" t="s">
        <v>444</v>
      </c>
      <c r="C19" s="763" t="s">
        <v>481</v>
      </c>
      <c r="D19" s="762">
        <f>[2]доходы1!D99</f>
        <v>395</v>
      </c>
      <c r="E19" s="762">
        <f>[2]доходы1!E99</f>
        <v>0</v>
      </c>
      <c r="F19" s="762">
        <f>[2]доходы1!F99</f>
        <v>0</v>
      </c>
    </row>
    <row r="20" spans="2:6" ht="64.5" customHeight="1" x14ac:dyDescent="0.25">
      <c r="B20" s="760" t="s">
        <v>482</v>
      </c>
      <c r="C20" s="763" t="s">
        <v>483</v>
      </c>
      <c r="D20" s="762">
        <f>[2]доходы1!D100</f>
        <v>0</v>
      </c>
      <c r="E20" s="762">
        <f>[2]доходы1!E100</f>
        <v>0</v>
      </c>
      <c r="F20" s="762">
        <f>[2]доходы1!F100</f>
        <v>0</v>
      </c>
    </row>
    <row r="21" spans="2:6" ht="51.75" customHeight="1" x14ac:dyDescent="0.25">
      <c r="B21" s="760" t="s">
        <v>484</v>
      </c>
      <c r="C21" s="763" t="s">
        <v>485</v>
      </c>
      <c r="D21" s="762">
        <f>[2]доходы1!D101</f>
        <v>0</v>
      </c>
      <c r="E21" s="762">
        <f>[2]доходы1!E101</f>
        <v>0</v>
      </c>
      <c r="F21" s="762">
        <f>[2]доходы1!F101</f>
        <v>0</v>
      </c>
    </row>
    <row r="22" spans="2:6" ht="21.75" customHeight="1" x14ac:dyDescent="0.25">
      <c r="B22" s="753" t="s">
        <v>486</v>
      </c>
      <c r="C22" s="764" t="s">
        <v>326</v>
      </c>
      <c r="D22" s="788">
        <f>D23</f>
        <v>6535</v>
      </c>
      <c r="E22" s="789">
        <f>E23</f>
        <v>7193</v>
      </c>
      <c r="F22" s="790">
        <f>F23</f>
        <v>5700</v>
      </c>
    </row>
    <row r="23" spans="2:6" ht="33.75" customHeight="1" x14ac:dyDescent="0.25">
      <c r="B23" s="753" t="s">
        <v>487</v>
      </c>
      <c r="C23" s="755" t="s">
        <v>327</v>
      </c>
      <c r="D23" s="756">
        <f>D24+D25</f>
        <v>6535</v>
      </c>
      <c r="E23" s="756">
        <f>E24+E25</f>
        <v>7193</v>
      </c>
      <c r="F23" s="757">
        <f>F24+F25</f>
        <v>5700</v>
      </c>
    </row>
    <row r="24" spans="2:6" ht="52.5" customHeight="1" x14ac:dyDescent="0.25">
      <c r="B24" s="766" t="s">
        <v>452</v>
      </c>
      <c r="C24" s="767" t="s">
        <v>488</v>
      </c>
      <c r="D24" s="762">
        <f>[2]доходы1!D104</f>
        <v>6452</v>
      </c>
      <c r="E24" s="762">
        <f>[2]доходы1!E104</f>
        <v>7081</v>
      </c>
      <c r="F24" s="762">
        <f>[2]доходы1!F104</f>
        <v>5586</v>
      </c>
    </row>
    <row r="25" spans="2:6" ht="52.5" customHeight="1" x14ac:dyDescent="0.25">
      <c r="B25" s="766" t="s">
        <v>453</v>
      </c>
      <c r="C25" s="767" t="s">
        <v>489</v>
      </c>
      <c r="D25" s="762">
        <f>[2]доходы1!D105</f>
        <v>83</v>
      </c>
      <c r="E25" s="762">
        <f>[2]доходы1!E105</f>
        <v>112</v>
      </c>
      <c r="F25" s="762">
        <f>[2]доходы1!F105</f>
        <v>114</v>
      </c>
    </row>
    <row r="26" spans="2:6" ht="31.5" customHeight="1" x14ac:dyDescent="0.25">
      <c r="B26" s="753" t="s">
        <v>437</v>
      </c>
      <c r="C26" s="768" t="s">
        <v>490</v>
      </c>
      <c r="D26" s="756">
        <f>D27+D29+D33+D37+D35+D31</f>
        <v>4273.8</v>
      </c>
      <c r="E26" s="756">
        <f>E27+E29+E33+E37+E35</f>
        <v>2463</v>
      </c>
      <c r="F26" s="757">
        <f>F27+F29+F33+F37+F35</f>
        <v>2815.1</v>
      </c>
    </row>
    <row r="27" spans="2:6" ht="50.25" customHeight="1" x14ac:dyDescent="0.25">
      <c r="B27" s="758" t="s">
        <v>438</v>
      </c>
      <c r="C27" s="769" t="s">
        <v>491</v>
      </c>
      <c r="D27" s="765">
        <f>D28</f>
        <v>0</v>
      </c>
      <c r="E27" s="765">
        <f>E28</f>
        <v>0</v>
      </c>
      <c r="F27" s="770">
        <f>F28</f>
        <v>0</v>
      </c>
    </row>
    <row r="28" spans="2:6" ht="38.25" customHeight="1" x14ac:dyDescent="0.25">
      <c r="B28" s="760" t="s">
        <v>436</v>
      </c>
      <c r="C28" s="763" t="s">
        <v>492</v>
      </c>
      <c r="D28" s="762">
        <f>[2]доходы1!D108</f>
        <v>0</v>
      </c>
      <c r="E28" s="762">
        <f>[2]доходы1!E108</f>
        <v>0</v>
      </c>
      <c r="F28" s="762">
        <f>[2]доходы1!F108</f>
        <v>0</v>
      </c>
    </row>
    <row r="29" spans="2:6" ht="78.75" customHeight="1" x14ac:dyDescent="0.25">
      <c r="B29" s="758" t="s">
        <v>493</v>
      </c>
      <c r="C29" s="769" t="s">
        <v>494</v>
      </c>
      <c r="D29" s="765">
        <f>D10</f>
        <v>0</v>
      </c>
      <c r="E29" s="765">
        <f>E30</f>
        <v>2463</v>
      </c>
      <c r="F29" s="771">
        <f>F30</f>
        <v>2463</v>
      </c>
    </row>
    <row r="30" spans="2:6" ht="90" customHeight="1" x14ac:dyDescent="0.25">
      <c r="B30" s="772" t="s">
        <v>495</v>
      </c>
      <c r="C30" s="763" t="s">
        <v>496</v>
      </c>
      <c r="D30" s="773">
        <f>[2]доходы1!D110</f>
        <v>0</v>
      </c>
      <c r="E30" s="773">
        <v>2463</v>
      </c>
      <c r="F30" s="773">
        <v>2463</v>
      </c>
    </row>
    <row r="31" spans="2:6" ht="57.75" customHeight="1" x14ac:dyDescent="0.25">
      <c r="B31" s="829" t="s">
        <v>548</v>
      </c>
      <c r="C31" s="830" t="s">
        <v>549</v>
      </c>
      <c r="D31" s="831">
        <f>D32</f>
        <v>4273.8</v>
      </c>
      <c r="E31" s="831"/>
      <c r="F31" s="832"/>
    </row>
    <row r="32" spans="2:6" ht="51.75" customHeight="1" x14ac:dyDescent="0.25">
      <c r="B32" s="772" t="s">
        <v>538</v>
      </c>
      <c r="C32" s="763" t="s">
        <v>539</v>
      </c>
      <c r="D32" s="773">
        <v>4273.8</v>
      </c>
      <c r="E32" s="773"/>
      <c r="F32" s="828"/>
    </row>
    <row r="33" spans="2:6" ht="34.5" customHeight="1" x14ac:dyDescent="0.25">
      <c r="B33" s="758" t="s">
        <v>497</v>
      </c>
      <c r="C33" s="769" t="s">
        <v>498</v>
      </c>
      <c r="D33" s="765">
        <f>D34</f>
        <v>0</v>
      </c>
      <c r="E33" s="765">
        <f>E34</f>
        <v>0</v>
      </c>
      <c r="F33" s="770">
        <f>F34</f>
        <v>0</v>
      </c>
    </row>
    <row r="34" spans="2:6" ht="43.5" customHeight="1" x14ac:dyDescent="0.25">
      <c r="B34" s="760" t="s">
        <v>499</v>
      </c>
      <c r="C34" s="763" t="s">
        <v>500</v>
      </c>
      <c r="D34" s="762">
        <f>[2]доходы1!D112</f>
        <v>0</v>
      </c>
      <c r="E34" s="762">
        <f>[2]доходы1!E112</f>
        <v>0</v>
      </c>
      <c r="F34" s="762">
        <f>[2]доходы1!F112</f>
        <v>0</v>
      </c>
    </row>
    <row r="35" spans="2:6" ht="30" customHeight="1" x14ac:dyDescent="0.25">
      <c r="B35" s="774" t="s">
        <v>501</v>
      </c>
      <c r="C35" s="769" t="s">
        <v>502</v>
      </c>
      <c r="D35" s="765">
        <f>D36</f>
        <v>0</v>
      </c>
      <c r="E35" s="765">
        <f>E36</f>
        <v>0</v>
      </c>
      <c r="F35" s="770">
        <f>F36</f>
        <v>0</v>
      </c>
    </row>
    <row r="36" spans="2:6" ht="39.75" customHeight="1" x14ac:dyDescent="0.25">
      <c r="B36" s="775" t="s">
        <v>503</v>
      </c>
      <c r="C36" s="763" t="s">
        <v>504</v>
      </c>
      <c r="D36" s="762">
        <f>[2]доходы1!D114</f>
        <v>0</v>
      </c>
      <c r="E36" s="762">
        <f>[2]доходы1!E114</f>
        <v>0</v>
      </c>
      <c r="F36" s="762">
        <f>[2]доходы1!F114</f>
        <v>0</v>
      </c>
    </row>
    <row r="37" spans="2:6" ht="18" customHeight="1" x14ac:dyDescent="0.25">
      <c r="B37" s="758" t="s">
        <v>505</v>
      </c>
      <c r="C37" s="769" t="s">
        <v>506</v>
      </c>
      <c r="D37" s="833">
        <f>D38</f>
        <v>0</v>
      </c>
      <c r="E37" s="833">
        <f>E38</f>
        <v>0</v>
      </c>
      <c r="F37" s="834">
        <f>F38</f>
        <v>352.1</v>
      </c>
    </row>
    <row r="38" spans="2:6" ht="18" customHeight="1" x14ac:dyDescent="0.25">
      <c r="B38" s="760" t="s">
        <v>410</v>
      </c>
      <c r="C38" s="776" t="s">
        <v>507</v>
      </c>
      <c r="D38" s="845">
        <f>[2]доходы1!D116</f>
        <v>0</v>
      </c>
      <c r="E38" s="845">
        <f>[2]доходы1!E116</f>
        <v>0</v>
      </c>
      <c r="F38" s="845">
        <v>352.1</v>
      </c>
    </row>
    <row r="39" spans="2:6" ht="30.75" customHeight="1" x14ac:dyDescent="0.25">
      <c r="B39" s="777" t="s">
        <v>416</v>
      </c>
      <c r="C39" s="778" t="s">
        <v>508</v>
      </c>
      <c r="D39" s="846">
        <f>D40+D42</f>
        <v>285.2</v>
      </c>
      <c r="E39" s="846">
        <f>E40+E42</f>
        <v>294</v>
      </c>
      <c r="F39" s="849">
        <f>F40+F42</f>
        <v>303.60000000000002</v>
      </c>
    </row>
    <row r="40" spans="2:6" ht="41.25" customHeight="1" x14ac:dyDescent="0.25">
      <c r="B40" s="774" t="s">
        <v>418</v>
      </c>
      <c r="C40" s="764" t="s">
        <v>509</v>
      </c>
      <c r="D40" s="847" t="str">
        <f>D41</f>
        <v>261,7</v>
      </c>
      <c r="E40" s="847" t="str">
        <f>E41</f>
        <v>270,5</v>
      </c>
      <c r="F40" s="850" t="str">
        <f>F41</f>
        <v>280,1</v>
      </c>
    </row>
    <row r="41" spans="2:6" ht="62.25" customHeight="1" x14ac:dyDescent="0.25">
      <c r="B41" s="775" t="s">
        <v>409</v>
      </c>
      <c r="C41" s="779" t="s">
        <v>510</v>
      </c>
      <c r="D41" s="848" t="s">
        <v>550</v>
      </c>
      <c r="E41" s="848" t="s">
        <v>535</v>
      </c>
      <c r="F41" s="848" t="s">
        <v>536</v>
      </c>
    </row>
    <row r="42" spans="2:6" ht="29.25" customHeight="1" x14ac:dyDescent="0.25">
      <c r="B42" s="774" t="s">
        <v>417</v>
      </c>
      <c r="C42" s="764" t="s">
        <v>511</v>
      </c>
      <c r="D42" s="833">
        <f>D43</f>
        <v>23.5</v>
      </c>
      <c r="E42" s="833">
        <f>E43</f>
        <v>23.5</v>
      </c>
      <c r="F42" s="834">
        <f>F43</f>
        <v>23.5</v>
      </c>
    </row>
    <row r="43" spans="2:6" ht="45.75" customHeight="1" x14ac:dyDescent="0.25">
      <c r="B43" s="780" t="s">
        <v>411</v>
      </c>
      <c r="C43" s="767" t="s">
        <v>512</v>
      </c>
      <c r="D43" s="835">
        <f>[2]доходы1!D121</f>
        <v>23.5</v>
      </c>
      <c r="E43" s="835">
        <f>[2]доходы1!E121</f>
        <v>23.5</v>
      </c>
      <c r="F43" s="835">
        <f>[2]доходы1!F121</f>
        <v>23.5</v>
      </c>
    </row>
    <row r="44" spans="2:6" ht="21" customHeight="1" x14ac:dyDescent="0.25">
      <c r="B44" s="777" t="s">
        <v>513</v>
      </c>
      <c r="C44" s="778" t="s">
        <v>514</v>
      </c>
      <c r="D44" s="836">
        <f>D45</f>
        <v>329</v>
      </c>
      <c r="E44" s="836">
        <f t="shared" ref="E44:F46" si="0">E45</f>
        <v>0</v>
      </c>
      <c r="F44" s="837">
        <f t="shared" si="0"/>
        <v>0</v>
      </c>
    </row>
    <row r="45" spans="2:6" ht="32.25" customHeight="1" x14ac:dyDescent="0.25">
      <c r="B45" s="774" t="s">
        <v>515</v>
      </c>
      <c r="C45" s="764" t="s">
        <v>516</v>
      </c>
      <c r="D45" s="833">
        <f>D46</f>
        <v>329</v>
      </c>
      <c r="E45" s="833">
        <f t="shared" si="0"/>
        <v>0</v>
      </c>
      <c r="F45" s="834">
        <f t="shared" si="0"/>
        <v>0</v>
      </c>
    </row>
    <row r="46" spans="2:6" ht="29.25" customHeight="1" x14ac:dyDescent="0.25">
      <c r="B46" s="774" t="s">
        <v>412</v>
      </c>
      <c r="C46" s="764" t="s">
        <v>517</v>
      </c>
      <c r="D46" s="833">
        <f>D47</f>
        <v>329</v>
      </c>
      <c r="E46" s="833">
        <f t="shared" si="0"/>
        <v>0</v>
      </c>
      <c r="F46" s="834">
        <f t="shared" si="0"/>
        <v>0</v>
      </c>
    </row>
    <row r="47" spans="2:6" ht="57.75" customHeight="1" x14ac:dyDescent="0.25">
      <c r="B47" s="781" t="s">
        <v>446</v>
      </c>
      <c r="C47" s="782" t="s">
        <v>518</v>
      </c>
      <c r="D47" s="838">
        <f>[2]доходы1!D125</f>
        <v>329</v>
      </c>
      <c r="E47" s="838">
        <f>[2]доходы1!E125</f>
        <v>0</v>
      </c>
      <c r="F47" s="838">
        <f>[2]доходы1!F125</f>
        <v>0</v>
      </c>
    </row>
    <row r="48" spans="2:6" ht="22.5" customHeight="1" x14ac:dyDescent="0.25">
      <c r="B48" s="753" t="s">
        <v>362</v>
      </c>
      <c r="C48" s="755" t="s">
        <v>519</v>
      </c>
      <c r="D48" s="839">
        <f>D49+D50</f>
        <v>0</v>
      </c>
      <c r="E48" s="840">
        <f>E49</f>
        <v>0</v>
      </c>
      <c r="F48" s="841">
        <f>F49</f>
        <v>0</v>
      </c>
    </row>
    <row r="49" spans="2:6" ht="32.25" customHeight="1" x14ac:dyDescent="0.25">
      <c r="B49" s="783" t="s">
        <v>520</v>
      </c>
      <c r="C49" s="764" t="s">
        <v>521</v>
      </c>
      <c r="D49" s="842">
        <f>D50</f>
        <v>0</v>
      </c>
      <c r="E49" s="842">
        <f>E50</f>
        <v>0</v>
      </c>
      <c r="F49" s="843">
        <f>F50</f>
        <v>0</v>
      </c>
    </row>
    <row r="50" spans="2:6" ht="39.75" customHeight="1" x14ac:dyDescent="0.25">
      <c r="B50" s="781" t="s">
        <v>522</v>
      </c>
      <c r="C50" s="782" t="s">
        <v>523</v>
      </c>
      <c r="D50" s="844">
        <f>[2]доходы1!D128</f>
        <v>0</v>
      </c>
      <c r="E50" s="844">
        <f>[2]доходы1!E128</f>
        <v>0</v>
      </c>
      <c r="F50" s="844">
        <f>[2]доходы1!F128</f>
        <v>0</v>
      </c>
    </row>
  </sheetData>
  <mergeCells count="4">
    <mergeCell ref="E4:F4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2022-10-31T06:21:38Z</dcterms:modified>
</cp:coreProperties>
</file>