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320" windowHeight="11760" activeTab="1"/>
  </bookViews>
  <sheets>
    <sheet name="приложение 9" sheetId="11" r:id="rId1"/>
    <sheet name="приложение 10" sheetId="10" r:id="rId2"/>
    <sheet name="приложение 1" sheetId="9" r:id="rId3"/>
    <sheet name="приложение 6" sheetId="6" r:id="rId4"/>
    <sheet name="приложение 3" sheetId="2" r:id="rId5"/>
    <sheet name="приложение 2" sheetId="3" r:id="rId6"/>
    <sheet name="приложение 4" sheetId="4" r:id="rId7"/>
    <sheet name="приложение 5" sheetId="5" r:id="rId8"/>
    <sheet name="приложение 7" sheetId="7" r:id="rId9"/>
    <sheet name="приложение 8" sheetId="8" r:id="rId10"/>
  </sheets>
  <externalReferences>
    <externalReference r:id="rId11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5" hidden="1">'приложение 2'!$N$15:$AA$44</definedName>
    <definedName name="_xlnm._FilterDatabase" localSheetId="4" hidden="1">'приложение 3'!$M$13:$Z$146</definedName>
    <definedName name="_xlnm._FilterDatabase" localSheetId="6" hidden="1">'приложение 4'!$M$15:$Z$147</definedName>
    <definedName name="_xlnm._FilterDatabase" localSheetId="7" hidden="1">'приложение 5'!$M$13:$Z$132</definedName>
    <definedName name="_xlnm.Print_Titles" localSheetId="5">'приложение 2'!$14:$15</definedName>
    <definedName name="_xlnm.Print_Area" localSheetId="2">'приложение 1'!$B$1:$F$106</definedName>
    <definedName name="_xlnm.Print_Area" localSheetId="8">'приложение 7'!$A$1:$D$22</definedName>
    <definedName name="_xlnm.Print_Area" localSheetId="9">'приложение 8'!$A$1:$K$23</definedName>
    <definedName name="_xlnm.Print_Area" localSheetId="0">'приложение 9'!$A$1:$C$139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Z118" i="5" l="1"/>
  <c r="Y118" i="5"/>
  <c r="X118" i="5"/>
  <c r="X128" i="5"/>
  <c r="Y128" i="5"/>
  <c r="Z128" i="5"/>
  <c r="Z142" i="4"/>
  <c r="Y142" i="4"/>
  <c r="X142" i="4"/>
  <c r="Z141" i="2"/>
  <c r="Y141" i="2"/>
  <c r="X141" i="2"/>
  <c r="C37" i="6" l="1"/>
  <c r="C36" i="6" s="1"/>
  <c r="C35" i="6" s="1"/>
  <c r="Z34" i="5" l="1"/>
  <c r="Z33" i="5" s="1"/>
  <c r="Z32" i="5" s="1"/>
  <c r="Y34" i="5"/>
  <c r="Y33" i="5" s="1"/>
  <c r="Y32" i="5" s="1"/>
  <c r="X34" i="5"/>
  <c r="X33" i="5" s="1"/>
  <c r="X32" i="5" s="1"/>
  <c r="Z123" i="5" l="1"/>
  <c r="Z122" i="5" s="1"/>
  <c r="Z121" i="5" s="1"/>
  <c r="Y123" i="5"/>
  <c r="Y122" i="5" s="1"/>
  <c r="Y121" i="5" s="1"/>
  <c r="X123" i="5"/>
  <c r="X122" i="5" s="1"/>
  <c r="X121" i="5" s="1"/>
  <c r="Z117" i="5"/>
  <c r="Y117" i="5"/>
  <c r="X117" i="5"/>
  <c r="Z127" i="5"/>
  <c r="Z126" i="5" s="1"/>
  <c r="Y127" i="5"/>
  <c r="Y126" i="5" s="1"/>
  <c r="X127" i="5"/>
  <c r="X126" i="5" s="1"/>
  <c r="Z104" i="5"/>
  <c r="Z103" i="5" s="1"/>
  <c r="Z102" i="5" s="1"/>
  <c r="Z101" i="5" s="1"/>
  <c r="Y104" i="5"/>
  <c r="Y103" i="5" s="1"/>
  <c r="Y102" i="5" s="1"/>
  <c r="Y101" i="5" s="1"/>
  <c r="X104" i="5"/>
  <c r="X103" i="5" s="1"/>
  <c r="X102" i="5" s="1"/>
  <c r="X101" i="5" s="1"/>
  <c r="Z30" i="5"/>
  <c r="Y30" i="5"/>
  <c r="X30" i="5"/>
  <c r="Z22" i="5"/>
  <c r="Y22" i="5"/>
  <c r="X22" i="5"/>
  <c r="Z141" i="4" l="1"/>
  <c r="Z140" i="4" s="1"/>
  <c r="Z139" i="4" s="1"/>
  <c r="Y141" i="4"/>
  <c r="Y140" i="4" s="1"/>
  <c r="Y139" i="4" s="1"/>
  <c r="X141" i="4"/>
  <c r="X140" i="4" s="1"/>
  <c r="X139" i="4" s="1"/>
  <c r="Z134" i="4"/>
  <c r="Z135" i="4"/>
  <c r="Z136" i="4"/>
  <c r="Z137" i="4"/>
  <c r="Y134" i="4"/>
  <c r="Y135" i="4"/>
  <c r="Y136" i="4"/>
  <c r="Y137" i="4"/>
  <c r="X134" i="4"/>
  <c r="X135" i="4"/>
  <c r="X136" i="4"/>
  <c r="X137" i="4"/>
  <c r="Z48" i="4"/>
  <c r="Y48" i="4"/>
  <c r="X48" i="4"/>
  <c r="Z65" i="4"/>
  <c r="Y65" i="4"/>
  <c r="X65" i="4"/>
  <c r="Z66" i="4"/>
  <c r="Y66" i="4"/>
  <c r="X66" i="4"/>
  <c r="Z67" i="4"/>
  <c r="Y67" i="4"/>
  <c r="X67" i="4"/>
  <c r="Z27" i="4"/>
  <c r="Y27" i="4"/>
  <c r="X27" i="4"/>
  <c r="Z36" i="4"/>
  <c r="Y36" i="4"/>
  <c r="X36" i="4"/>
  <c r="Z37" i="4"/>
  <c r="Y37" i="4"/>
  <c r="X37" i="4"/>
  <c r="Z38" i="4"/>
  <c r="Y38" i="4"/>
  <c r="X38" i="4"/>
  <c r="Z29" i="4"/>
  <c r="Y29" i="4"/>
  <c r="X29" i="4"/>
  <c r="AA41" i="3"/>
  <c r="Z41" i="3"/>
  <c r="Y41" i="3"/>
  <c r="AA39" i="3"/>
  <c r="Z39" i="3"/>
  <c r="Y39" i="3"/>
  <c r="AA22" i="3"/>
  <c r="Z22" i="3"/>
  <c r="Y22" i="3"/>
  <c r="Z28" i="2"/>
  <c r="Y28" i="2"/>
  <c r="X28" i="2"/>
  <c r="Z104" i="2"/>
  <c r="Z66" i="2"/>
  <c r="Z65" i="2" s="1"/>
  <c r="Z64" i="2" s="1"/>
  <c r="Y66" i="2"/>
  <c r="Y65" i="2" s="1"/>
  <c r="Y64" i="2" s="1"/>
  <c r="X66" i="2"/>
  <c r="X65" i="2" s="1"/>
  <c r="X64" i="2" s="1"/>
  <c r="Z140" i="2"/>
  <c r="Z139" i="2" s="1"/>
  <c r="Z138" i="2" s="1"/>
  <c r="Y140" i="2"/>
  <c r="Y139" i="2" s="1"/>
  <c r="Y138" i="2" s="1"/>
  <c r="X140" i="2"/>
  <c r="X139" i="2" s="1"/>
  <c r="X138" i="2" s="1"/>
  <c r="Z136" i="2"/>
  <c r="Z135" i="2" s="1"/>
  <c r="Y136" i="2"/>
  <c r="Y135" i="2" s="1"/>
  <c r="X136" i="2"/>
  <c r="X135" i="2" s="1"/>
  <c r="X133" i="2" l="1"/>
  <c r="X134" i="2"/>
  <c r="Z133" i="2"/>
  <c r="Z134" i="2"/>
  <c r="Y133" i="2"/>
  <c r="Y134" i="2"/>
  <c r="Y36" i="2"/>
  <c r="Y35" i="2" s="1"/>
  <c r="Z37" i="2"/>
  <c r="Z36" i="2" s="1"/>
  <c r="Z35" i="2" s="1"/>
  <c r="Y37" i="2"/>
  <c r="X37" i="2"/>
  <c r="X36" i="2" s="1"/>
  <c r="X35" i="2" s="1"/>
  <c r="F103" i="9" l="1"/>
  <c r="F102" i="9" s="1"/>
  <c r="E103" i="9"/>
  <c r="D103" i="9"/>
  <c r="D102" i="9" s="1"/>
  <c r="E102" i="9"/>
  <c r="F93" i="9"/>
  <c r="E93" i="9"/>
  <c r="D93" i="9"/>
  <c r="F91" i="9"/>
  <c r="E91" i="9"/>
  <c r="E90" i="9" s="1"/>
  <c r="D91" i="9"/>
  <c r="D90" i="9"/>
  <c r="F88" i="9"/>
  <c r="E88" i="9"/>
  <c r="E85" i="9" s="1"/>
  <c r="D88" i="9"/>
  <c r="D85" i="9" s="1"/>
  <c r="F86" i="9"/>
  <c r="F85" i="9" s="1"/>
  <c r="E86" i="9"/>
  <c r="D86" i="9"/>
  <c r="F83" i="9"/>
  <c r="E83" i="9"/>
  <c r="D83" i="9"/>
  <c r="F80" i="9"/>
  <c r="F79" i="9" s="1"/>
  <c r="F78" i="9" s="1"/>
  <c r="E80" i="9"/>
  <c r="E79" i="9" s="1"/>
  <c r="E78" i="9" s="1"/>
  <c r="D80" i="9"/>
  <c r="D79" i="9" s="1"/>
  <c r="F74" i="9"/>
  <c r="E74" i="9"/>
  <c r="D74" i="9"/>
  <c r="F72" i="9"/>
  <c r="E72" i="9"/>
  <c r="E71" i="9" s="1"/>
  <c r="D72" i="9"/>
  <c r="D71" i="9"/>
  <c r="F69" i="9"/>
  <c r="E69" i="9"/>
  <c r="E68" i="9" s="1"/>
  <c r="D69" i="9"/>
  <c r="F68" i="9"/>
  <c r="D68" i="9"/>
  <c r="F66" i="9"/>
  <c r="E66" i="9"/>
  <c r="E65" i="9" s="1"/>
  <c r="D66" i="9"/>
  <c r="F65" i="9"/>
  <c r="D65" i="9"/>
  <c r="F63" i="9"/>
  <c r="E63" i="9"/>
  <c r="D63" i="9"/>
  <c r="F62" i="9"/>
  <c r="E62" i="9"/>
  <c r="D62" i="9"/>
  <c r="F60" i="9"/>
  <c r="E60" i="9"/>
  <c r="E59" i="9" s="1"/>
  <c r="E58" i="9" s="1"/>
  <c r="D60" i="9"/>
  <c r="F59" i="9"/>
  <c r="D59" i="9"/>
  <c r="D58" i="9" s="1"/>
  <c r="F56" i="9"/>
  <c r="F53" i="9" s="1"/>
  <c r="F52" i="9" s="1"/>
  <c r="E56" i="9"/>
  <c r="D56" i="9"/>
  <c r="F54" i="9"/>
  <c r="E54" i="9"/>
  <c r="D54" i="9"/>
  <c r="D53" i="9"/>
  <c r="D52" i="9" s="1"/>
  <c r="F50" i="9"/>
  <c r="F49" i="9" s="1"/>
  <c r="E50" i="9"/>
  <c r="D50" i="9"/>
  <c r="E49" i="9"/>
  <c r="D49" i="9"/>
  <c r="F47" i="9"/>
  <c r="E47" i="9"/>
  <c r="D47" i="9"/>
  <c r="D44" i="9" s="1"/>
  <c r="D43" i="9" s="1"/>
  <c r="F45" i="9"/>
  <c r="E45" i="9"/>
  <c r="E44" i="9" s="1"/>
  <c r="E43" i="9" s="1"/>
  <c r="D45" i="9"/>
  <c r="F44" i="9"/>
  <c r="F43" i="9" s="1"/>
  <c r="F41" i="9"/>
  <c r="E41" i="9"/>
  <c r="E40" i="9" s="1"/>
  <c r="E39" i="9" s="1"/>
  <c r="D41" i="9"/>
  <c r="D40" i="9" s="1"/>
  <c r="D39" i="9" s="1"/>
  <c r="F40" i="9"/>
  <c r="F39" i="9"/>
  <c r="F37" i="9"/>
  <c r="F36" i="9" s="1"/>
  <c r="E37" i="9"/>
  <c r="E36" i="9" s="1"/>
  <c r="D37" i="9"/>
  <c r="D36" i="9" s="1"/>
  <c r="F34" i="9"/>
  <c r="E34" i="9"/>
  <c r="D34" i="9"/>
  <c r="F32" i="9"/>
  <c r="E32" i="9"/>
  <c r="D32" i="9"/>
  <c r="F29" i="9"/>
  <c r="E29" i="9"/>
  <c r="D29" i="9"/>
  <c r="F25" i="9"/>
  <c r="F24" i="9" s="1"/>
  <c r="E25" i="9"/>
  <c r="D25" i="9"/>
  <c r="E24" i="9"/>
  <c r="D24" i="9"/>
  <c r="F19" i="9"/>
  <c r="F18" i="9" s="1"/>
  <c r="E19" i="9"/>
  <c r="E18" i="9" s="1"/>
  <c r="D19" i="9"/>
  <c r="D18" i="9" s="1"/>
  <c r="F14" i="9"/>
  <c r="F13" i="9" s="1"/>
  <c r="E14" i="9"/>
  <c r="D14" i="9"/>
  <c r="E13" i="9"/>
  <c r="D13" i="9"/>
  <c r="E37" i="6"/>
  <c r="E36" i="6" s="1"/>
  <c r="E35" i="6" s="1"/>
  <c r="D37" i="6"/>
  <c r="D36" i="6" s="1"/>
  <c r="D35" i="6" s="1"/>
  <c r="E33" i="6"/>
  <c r="D33" i="6"/>
  <c r="C33" i="6"/>
  <c r="E27" i="6"/>
  <c r="D27" i="6"/>
  <c r="C27" i="6"/>
  <c r="E25" i="6"/>
  <c r="D25" i="6"/>
  <c r="C25" i="6"/>
  <c r="E24" i="6"/>
  <c r="D24" i="6"/>
  <c r="C24" i="6"/>
  <c r="E22" i="6"/>
  <c r="D22" i="6"/>
  <c r="C22" i="6"/>
  <c r="E20" i="6"/>
  <c r="D20" i="6"/>
  <c r="C20" i="6"/>
  <c r="C18" i="6"/>
  <c r="E16" i="6"/>
  <c r="D16" i="6"/>
  <c r="C16" i="6"/>
  <c r="E14" i="6"/>
  <c r="D14" i="6"/>
  <c r="C14" i="6"/>
  <c r="E13" i="6"/>
  <c r="E12" i="6" s="1"/>
  <c r="D13" i="6"/>
  <c r="D12" i="6" s="1"/>
  <c r="C13" i="6"/>
  <c r="C12" i="6" s="1"/>
  <c r="Z114" i="5"/>
  <c r="Z113" i="5" s="1"/>
  <c r="Z112" i="5" s="1"/>
  <c r="Z109" i="5"/>
  <c r="Z108" i="5" s="1"/>
  <c r="Z107" i="5" s="1"/>
  <c r="Z99" i="5"/>
  <c r="Z98" i="5" s="1"/>
  <c r="Z97" i="5" s="1"/>
  <c r="Z96" i="5" s="1"/>
  <c r="Z94" i="5"/>
  <c r="Z93" i="5" s="1"/>
  <c r="Z92" i="5" s="1"/>
  <c r="Z91" i="5" s="1"/>
  <c r="Z89" i="5"/>
  <c r="Z88" i="5" s="1"/>
  <c r="Z87" i="5" s="1"/>
  <c r="Z86" i="5" s="1"/>
  <c r="Z84" i="5"/>
  <c r="Z83" i="5" s="1"/>
  <c r="Z82" i="5" s="1"/>
  <c r="Z80" i="5"/>
  <c r="Z79" i="5" s="1"/>
  <c r="Z78" i="5" s="1"/>
  <c r="Z75" i="5"/>
  <c r="Z74" i="5" s="1"/>
  <c r="Z73" i="5" s="1"/>
  <c r="Z72" i="5" s="1"/>
  <c r="Z70" i="5"/>
  <c r="Z69" i="5" s="1"/>
  <c r="Z68" i="5" s="1"/>
  <c r="Z67" i="5" s="1"/>
  <c r="Z65" i="5"/>
  <c r="Z64" i="5" s="1"/>
  <c r="Z63" i="5" s="1"/>
  <c r="Z60" i="5"/>
  <c r="Z59" i="5" s="1"/>
  <c r="Z58" i="5" s="1"/>
  <c r="Z55" i="5"/>
  <c r="Z54" i="5" s="1"/>
  <c r="Z53" i="5" s="1"/>
  <c r="Z51" i="5"/>
  <c r="Z50" i="5" s="1"/>
  <c r="Z49" i="5" s="1"/>
  <c r="Z45" i="5"/>
  <c r="Z44" i="5" s="1"/>
  <c r="Z43" i="5" s="1"/>
  <c r="Z42" i="5" s="1"/>
  <c r="Z40" i="5"/>
  <c r="Z39" i="5" s="1"/>
  <c r="Z38" i="5" s="1"/>
  <c r="Z37" i="5" s="1"/>
  <c r="Z26" i="5"/>
  <c r="Z25" i="5" s="1"/>
  <c r="Z21" i="5"/>
  <c r="Z19" i="5"/>
  <c r="Z18" i="5" s="1"/>
  <c r="Z16" i="5"/>
  <c r="Z15" i="5" s="1"/>
  <c r="Y114" i="5"/>
  <c r="Y113" i="5" s="1"/>
  <c r="Y112" i="5" s="1"/>
  <c r="Y109" i="5"/>
  <c r="Y108" i="5" s="1"/>
  <c r="Y107" i="5" s="1"/>
  <c r="Y99" i="5"/>
  <c r="Y98" i="5" s="1"/>
  <c r="Y97" i="5" s="1"/>
  <c r="Y96" i="5" s="1"/>
  <c r="Y94" i="5"/>
  <c r="Y93" i="5" s="1"/>
  <c r="Y92" i="5" s="1"/>
  <c r="Y91" i="5" s="1"/>
  <c r="Y89" i="5"/>
  <c r="Y88" i="5" s="1"/>
  <c r="Y87" i="5" s="1"/>
  <c r="Y86" i="5" s="1"/>
  <c r="Y84" i="5"/>
  <c r="Y83" i="5" s="1"/>
  <c r="Y82" i="5" s="1"/>
  <c r="Y80" i="5"/>
  <c r="Y79" i="5" s="1"/>
  <c r="Y78" i="5" s="1"/>
  <c r="Y75" i="5"/>
  <c r="Y74" i="5" s="1"/>
  <c r="Y73" i="5" s="1"/>
  <c r="Y72" i="5" s="1"/>
  <c r="Y70" i="5"/>
  <c r="Y69" i="5" s="1"/>
  <c r="Y68" i="5" s="1"/>
  <c r="Y67" i="5" s="1"/>
  <c r="Y65" i="5"/>
  <c r="Y64" i="5" s="1"/>
  <c r="Y63" i="5" s="1"/>
  <c r="Y60" i="5"/>
  <c r="Y59" i="5" s="1"/>
  <c r="Y58" i="5" s="1"/>
  <c r="Y55" i="5"/>
  <c r="Y54" i="5" s="1"/>
  <c r="Y53" i="5" s="1"/>
  <c r="Y51" i="5"/>
  <c r="Y50" i="5" s="1"/>
  <c r="Y49" i="5" s="1"/>
  <c r="Y45" i="5"/>
  <c r="Y44" i="5" s="1"/>
  <c r="Y43" i="5" s="1"/>
  <c r="Y42" i="5" s="1"/>
  <c r="Y40" i="5"/>
  <c r="Y39" i="5" s="1"/>
  <c r="Y38" i="5" s="1"/>
  <c r="Y37" i="5" s="1"/>
  <c r="Y26" i="5"/>
  <c r="Y25" i="5" s="1"/>
  <c r="Y21" i="5"/>
  <c r="Y19" i="5"/>
  <c r="Y18" i="5" s="1"/>
  <c r="Y16" i="5"/>
  <c r="Y15" i="5" s="1"/>
  <c r="X130" i="5"/>
  <c r="X16" i="5"/>
  <c r="X15" i="5" s="1"/>
  <c r="X19" i="5"/>
  <c r="X18" i="5" s="1"/>
  <c r="X21" i="5"/>
  <c r="X26" i="5"/>
  <c r="X25" i="5" s="1"/>
  <c r="X40" i="5"/>
  <c r="X39" i="5" s="1"/>
  <c r="X38" i="5" s="1"/>
  <c r="X37" i="5" s="1"/>
  <c r="X45" i="5"/>
  <c r="X44" i="5" s="1"/>
  <c r="X43" i="5" s="1"/>
  <c r="X42" i="5" s="1"/>
  <c r="X51" i="5"/>
  <c r="X50" i="5" s="1"/>
  <c r="X49" i="5" s="1"/>
  <c r="X55" i="5"/>
  <c r="X54" i="5" s="1"/>
  <c r="X53" i="5" s="1"/>
  <c r="X60" i="5"/>
  <c r="X59" i="5" s="1"/>
  <c r="X58" i="5" s="1"/>
  <c r="X65" i="5"/>
  <c r="X64" i="5" s="1"/>
  <c r="X63" i="5" s="1"/>
  <c r="X70" i="5"/>
  <c r="X69" i="5" s="1"/>
  <c r="X68" i="5" s="1"/>
  <c r="X67" i="5" s="1"/>
  <c r="X75" i="5"/>
  <c r="X74" i="5" s="1"/>
  <c r="X73" i="5" s="1"/>
  <c r="X72" i="5" s="1"/>
  <c r="X80" i="5"/>
  <c r="X79" i="5" s="1"/>
  <c r="X78" i="5" s="1"/>
  <c r="X84" i="5"/>
  <c r="X83" i="5" s="1"/>
  <c r="X82" i="5" s="1"/>
  <c r="X89" i="5"/>
  <c r="X88" i="5" s="1"/>
  <c r="X87" i="5" s="1"/>
  <c r="X86" i="5" s="1"/>
  <c r="X94" i="5"/>
  <c r="X93" i="5" s="1"/>
  <c r="X92" i="5" s="1"/>
  <c r="X91" i="5" s="1"/>
  <c r="X99" i="5"/>
  <c r="X98" i="5" s="1"/>
  <c r="X97" i="5" s="1"/>
  <c r="X96" i="5" s="1"/>
  <c r="X109" i="5"/>
  <c r="X108" i="5" s="1"/>
  <c r="X107" i="5" s="1"/>
  <c r="X114" i="5"/>
  <c r="X113" i="5" s="1"/>
  <c r="X112" i="5" s="1"/>
  <c r="Z132" i="4"/>
  <c r="Z131" i="4" s="1"/>
  <c r="Z130" i="4" s="1"/>
  <c r="Z129" i="4" s="1"/>
  <c r="Z128" i="4" s="1"/>
  <c r="Z126" i="4"/>
  <c r="Z125" i="4" s="1"/>
  <c r="Z124" i="4" s="1"/>
  <c r="Z123" i="4" s="1"/>
  <c r="Z119" i="4"/>
  <c r="Z118" i="4" s="1"/>
  <c r="Z117" i="4" s="1"/>
  <c r="Z115" i="4"/>
  <c r="Z114" i="4" s="1"/>
  <c r="Z113" i="4" s="1"/>
  <c r="Z108" i="4"/>
  <c r="Z107" i="4" s="1"/>
  <c r="Z105" i="4"/>
  <c r="Z104" i="4" s="1"/>
  <c r="Z99" i="4"/>
  <c r="Z98" i="4" s="1"/>
  <c r="Z97" i="4" s="1"/>
  <c r="Z96" i="4" s="1"/>
  <c r="Z95" i="4" s="1"/>
  <c r="Z93" i="4"/>
  <c r="Z92" i="4" s="1"/>
  <c r="Z91" i="4" s="1"/>
  <c r="Z90" i="4" s="1"/>
  <c r="Z89" i="4" s="1"/>
  <c r="Z86" i="4"/>
  <c r="Z85" i="4" s="1"/>
  <c r="Z83" i="4"/>
  <c r="Z82" i="4" s="1"/>
  <c r="Z77" i="4"/>
  <c r="Z76" i="4" s="1"/>
  <c r="Z74" i="4"/>
  <c r="Z73" i="4" s="1"/>
  <c r="Z63" i="4"/>
  <c r="Z62" i="4" s="1"/>
  <c r="Z61" i="4" s="1"/>
  <c r="Z60" i="4" s="1"/>
  <c r="Z59" i="4" s="1"/>
  <c r="Z57" i="4"/>
  <c r="Z56" i="4" s="1"/>
  <c r="Z55" i="4" s="1"/>
  <c r="Z54" i="4" s="1"/>
  <c r="Z53" i="4" s="1"/>
  <c r="Z51" i="4"/>
  <c r="Z50" i="4" s="1"/>
  <c r="Z49" i="4" s="1"/>
  <c r="Z45" i="4"/>
  <c r="Z44" i="4" s="1"/>
  <c r="Z43" i="4" s="1"/>
  <c r="Z42" i="4" s="1"/>
  <c r="Z41" i="4" s="1"/>
  <c r="Z32" i="4"/>
  <c r="Z24" i="4"/>
  <c r="Z23" i="4" s="1"/>
  <c r="Z22" i="4" s="1"/>
  <c r="Z21" i="4" s="1"/>
  <c r="Z19" i="4"/>
  <c r="Z18" i="4" s="1"/>
  <c r="Z17" i="4" s="1"/>
  <c r="Y132" i="4"/>
  <c r="Y131" i="4" s="1"/>
  <c r="Y130" i="4" s="1"/>
  <c r="Y129" i="4" s="1"/>
  <c r="Y128" i="4" s="1"/>
  <c r="Y126" i="4"/>
  <c r="Y125" i="4" s="1"/>
  <c r="Y124" i="4" s="1"/>
  <c r="Y123" i="4" s="1"/>
  <c r="Y119" i="4"/>
  <c r="Y118" i="4" s="1"/>
  <c r="Y117" i="4" s="1"/>
  <c r="Y115" i="4"/>
  <c r="Y114" i="4" s="1"/>
  <c r="Y113" i="4" s="1"/>
  <c r="Y108" i="4"/>
  <c r="Y107" i="4" s="1"/>
  <c r="Y105" i="4"/>
  <c r="Y104" i="4" s="1"/>
  <c r="Y99" i="4"/>
  <c r="Y98" i="4" s="1"/>
  <c r="Y97" i="4" s="1"/>
  <c r="Y96" i="4" s="1"/>
  <c r="Y95" i="4" s="1"/>
  <c r="Y93" i="4"/>
  <c r="Y92" i="4" s="1"/>
  <c r="Y91" i="4" s="1"/>
  <c r="Y90" i="4" s="1"/>
  <c r="Y89" i="4" s="1"/>
  <c r="Y86" i="4"/>
  <c r="Y85" i="4" s="1"/>
  <c r="Y83" i="4"/>
  <c r="Y82" i="4" s="1"/>
  <c r="Y77" i="4"/>
  <c r="Y76" i="4" s="1"/>
  <c r="Y74" i="4"/>
  <c r="Y73" i="4" s="1"/>
  <c r="Y63" i="4"/>
  <c r="Y62" i="4" s="1"/>
  <c r="Y61" i="4" s="1"/>
  <c r="Y60" i="4" s="1"/>
  <c r="Y59" i="4" s="1"/>
  <c r="Y57" i="4"/>
  <c r="Y56" i="4" s="1"/>
  <c r="Y55" i="4" s="1"/>
  <c r="Y54" i="4" s="1"/>
  <c r="Y53" i="4" s="1"/>
  <c r="Y51" i="4"/>
  <c r="Y50" i="4" s="1"/>
  <c r="Y49" i="4" s="1"/>
  <c r="Y45" i="4"/>
  <c r="Y44" i="4" s="1"/>
  <c r="Y43" i="4" s="1"/>
  <c r="Y42" i="4" s="1"/>
  <c r="Y41" i="4" s="1"/>
  <c r="Y32" i="4"/>
  <c r="Y24" i="4"/>
  <c r="Y23" i="4" s="1"/>
  <c r="Y22" i="4" s="1"/>
  <c r="Y21" i="4" s="1"/>
  <c r="Y19" i="4"/>
  <c r="Y18" i="4" s="1"/>
  <c r="Y17" i="4" s="1"/>
  <c r="X145" i="4"/>
  <c r="X19" i="4"/>
  <c r="X18" i="4" s="1"/>
  <c r="X17" i="4" s="1"/>
  <c r="X24" i="4"/>
  <c r="X23" i="4" s="1"/>
  <c r="X22" i="4" s="1"/>
  <c r="X21" i="4" s="1"/>
  <c r="X32" i="4"/>
  <c r="X45" i="4"/>
  <c r="X44" i="4" s="1"/>
  <c r="X43" i="4" s="1"/>
  <c r="X42" i="4" s="1"/>
  <c r="X41" i="4" s="1"/>
  <c r="X51" i="4"/>
  <c r="X50" i="4" s="1"/>
  <c r="X49" i="4" s="1"/>
  <c r="X57" i="4"/>
  <c r="X56" i="4" s="1"/>
  <c r="X55" i="4" s="1"/>
  <c r="X54" i="4" s="1"/>
  <c r="X53" i="4" s="1"/>
  <c r="X63" i="4"/>
  <c r="X62" i="4" s="1"/>
  <c r="X61" i="4" s="1"/>
  <c r="X60" i="4" s="1"/>
  <c r="X59" i="4" s="1"/>
  <c r="X74" i="4"/>
  <c r="X73" i="4" s="1"/>
  <c r="X77" i="4"/>
  <c r="X76" i="4" s="1"/>
  <c r="X83" i="4"/>
  <c r="X82" i="4" s="1"/>
  <c r="X86" i="4"/>
  <c r="X85" i="4" s="1"/>
  <c r="X93" i="4"/>
  <c r="X92" i="4" s="1"/>
  <c r="X91" i="4" s="1"/>
  <c r="X90" i="4" s="1"/>
  <c r="X89" i="4" s="1"/>
  <c r="X99" i="4"/>
  <c r="X98" i="4" s="1"/>
  <c r="X97" i="4" s="1"/>
  <c r="X96" i="4" s="1"/>
  <c r="X95" i="4" s="1"/>
  <c r="X105" i="4"/>
  <c r="X104" i="4" s="1"/>
  <c r="X108" i="4"/>
  <c r="X107" i="4" s="1"/>
  <c r="X115" i="4"/>
  <c r="X114" i="4" s="1"/>
  <c r="X113" i="4" s="1"/>
  <c r="X119" i="4"/>
  <c r="X118" i="4" s="1"/>
  <c r="X117" i="4" s="1"/>
  <c r="X126" i="4"/>
  <c r="X125" i="4" s="1"/>
  <c r="X124" i="4" s="1"/>
  <c r="X123" i="4" s="1"/>
  <c r="X132" i="4"/>
  <c r="X131" i="4" s="1"/>
  <c r="X130" i="4" s="1"/>
  <c r="X129" i="4" s="1"/>
  <c r="X128" i="4" s="1"/>
  <c r="AA36" i="3"/>
  <c r="AA34" i="3"/>
  <c r="AA30" i="3"/>
  <c r="AA27" i="3"/>
  <c r="AA20" i="3"/>
  <c r="AA16" i="3"/>
  <c r="Z36" i="3"/>
  <c r="Z34" i="3"/>
  <c r="Z30" i="3"/>
  <c r="Z27" i="3"/>
  <c r="Z20" i="3"/>
  <c r="Z16" i="3"/>
  <c r="Y36" i="3"/>
  <c r="Y30" i="3"/>
  <c r="Y27" i="3"/>
  <c r="Y20" i="3"/>
  <c r="Y16" i="3"/>
  <c r="Y34" i="3"/>
  <c r="Y43" i="3"/>
  <c r="Z131" i="2"/>
  <c r="Z130" i="2" s="1"/>
  <c r="Z129" i="2" s="1"/>
  <c r="Z128" i="2" s="1"/>
  <c r="Z127" i="2" s="1"/>
  <c r="Z125" i="2"/>
  <c r="Z124" i="2" s="1"/>
  <c r="Z123" i="2" s="1"/>
  <c r="Z122" i="2" s="1"/>
  <c r="Z121" i="2" s="1"/>
  <c r="Z118" i="2"/>
  <c r="Z117" i="2" s="1"/>
  <c r="Z116" i="2" s="1"/>
  <c r="Z114" i="2"/>
  <c r="Z113" i="2" s="1"/>
  <c r="Z112" i="2" s="1"/>
  <c r="Z107" i="2"/>
  <c r="Z106" i="2" s="1"/>
  <c r="Z103" i="2"/>
  <c r="Z98" i="2"/>
  <c r="Z97" i="2" s="1"/>
  <c r="Z96" i="2" s="1"/>
  <c r="Z95" i="2" s="1"/>
  <c r="Z94" i="2" s="1"/>
  <c r="Z92" i="2"/>
  <c r="Z91" i="2" s="1"/>
  <c r="Z90" i="2" s="1"/>
  <c r="Z89" i="2" s="1"/>
  <c r="Z88" i="2" s="1"/>
  <c r="Z85" i="2"/>
  <c r="Z84" i="2" s="1"/>
  <c r="Z82" i="2"/>
  <c r="Z81" i="2" s="1"/>
  <c r="Z76" i="2"/>
  <c r="Z75" i="2" s="1"/>
  <c r="Z73" i="2"/>
  <c r="Z72" i="2" s="1"/>
  <c r="Z62" i="2"/>
  <c r="Z61" i="2" s="1"/>
  <c r="Z60" i="2" s="1"/>
  <c r="Z59" i="2" s="1"/>
  <c r="Z58" i="2" s="1"/>
  <c r="Z56" i="2"/>
  <c r="Z55" i="2" s="1"/>
  <c r="Z54" i="2" s="1"/>
  <c r="Z53" i="2" s="1"/>
  <c r="Z52" i="2" s="1"/>
  <c r="Z50" i="2"/>
  <c r="Z49" i="2" s="1"/>
  <c r="Z48" i="2" s="1"/>
  <c r="Z44" i="2"/>
  <c r="Z43" i="2" s="1"/>
  <c r="Z42" i="2" s="1"/>
  <c r="Z41" i="2" s="1"/>
  <c r="Z40" i="2" s="1"/>
  <c r="Z31" i="2"/>
  <c r="Z23" i="2"/>
  <c r="Z22" i="2" s="1"/>
  <c r="Z21" i="2" s="1"/>
  <c r="Z20" i="2" s="1"/>
  <c r="Z18" i="2"/>
  <c r="Z17" i="2" s="1"/>
  <c r="Z16" i="2" s="1"/>
  <c r="Y131" i="2"/>
  <c r="Y130" i="2" s="1"/>
  <c r="Y129" i="2" s="1"/>
  <c r="Y128" i="2" s="1"/>
  <c r="Y127" i="2" s="1"/>
  <c r="Y125" i="2"/>
  <c r="Y124" i="2" s="1"/>
  <c r="Y123" i="2" s="1"/>
  <c r="Y122" i="2" s="1"/>
  <c r="Y121" i="2" s="1"/>
  <c r="Y118" i="2"/>
  <c r="Y117" i="2" s="1"/>
  <c r="Y116" i="2" s="1"/>
  <c r="Y114" i="2"/>
  <c r="Y113" i="2" s="1"/>
  <c r="Y112" i="2" s="1"/>
  <c r="Y107" i="2"/>
  <c r="Y106" i="2" s="1"/>
  <c r="Y104" i="2"/>
  <c r="Y103" i="2" s="1"/>
  <c r="Y98" i="2"/>
  <c r="Y97" i="2" s="1"/>
  <c r="Y96" i="2" s="1"/>
  <c r="Y95" i="2" s="1"/>
  <c r="Y94" i="2" s="1"/>
  <c r="Y92" i="2"/>
  <c r="Y91" i="2" s="1"/>
  <c r="Y90" i="2" s="1"/>
  <c r="Y89" i="2" s="1"/>
  <c r="Y88" i="2" s="1"/>
  <c r="Y85" i="2"/>
  <c r="Y84" i="2" s="1"/>
  <c r="Y82" i="2"/>
  <c r="Y81" i="2" s="1"/>
  <c r="Y76" i="2"/>
  <c r="Y75" i="2" s="1"/>
  <c r="Y73" i="2"/>
  <c r="Y72" i="2" s="1"/>
  <c r="Y62" i="2"/>
  <c r="Y61" i="2" s="1"/>
  <c r="Y60" i="2" s="1"/>
  <c r="Y59" i="2" s="1"/>
  <c r="Y58" i="2" s="1"/>
  <c r="Y56" i="2"/>
  <c r="Y55" i="2" s="1"/>
  <c r="Y54" i="2" s="1"/>
  <c r="Y53" i="2" s="1"/>
  <c r="Y52" i="2" s="1"/>
  <c r="Y50" i="2"/>
  <c r="Y49" i="2" s="1"/>
  <c r="Y48" i="2" s="1"/>
  <c r="Y44" i="2"/>
  <c r="Y43" i="2" s="1"/>
  <c r="Y42" i="2" s="1"/>
  <c r="Y41" i="2" s="1"/>
  <c r="Y40" i="2" s="1"/>
  <c r="Y31" i="2"/>
  <c r="Y23" i="2"/>
  <c r="Y22" i="2" s="1"/>
  <c r="Y21" i="2" s="1"/>
  <c r="Y20" i="2" s="1"/>
  <c r="Y18" i="2"/>
  <c r="Y17" i="2" s="1"/>
  <c r="Y16" i="2" s="1"/>
  <c r="X18" i="2"/>
  <c r="X17" i="2" s="1"/>
  <c r="X16" i="2" s="1"/>
  <c r="X23" i="2"/>
  <c r="X22" i="2" s="1"/>
  <c r="X21" i="2" s="1"/>
  <c r="X20" i="2" s="1"/>
  <c r="X31" i="2"/>
  <c r="X44" i="2"/>
  <c r="X43" i="2" s="1"/>
  <c r="X42" i="2" s="1"/>
  <c r="X41" i="2" s="1"/>
  <c r="X40" i="2" s="1"/>
  <c r="X50" i="2"/>
  <c r="X49" i="2" s="1"/>
  <c r="X48" i="2" s="1"/>
  <c r="X56" i="2"/>
  <c r="X55" i="2" s="1"/>
  <c r="X54" i="2" s="1"/>
  <c r="X53" i="2" s="1"/>
  <c r="X52" i="2" s="1"/>
  <c r="X62" i="2"/>
  <c r="X61" i="2" s="1"/>
  <c r="X60" i="2" s="1"/>
  <c r="X59" i="2" s="1"/>
  <c r="X58" i="2" s="1"/>
  <c r="X73" i="2"/>
  <c r="X72" i="2" s="1"/>
  <c r="X76" i="2"/>
  <c r="X75" i="2" s="1"/>
  <c r="X82" i="2"/>
  <c r="X81" i="2" s="1"/>
  <c r="X85" i="2"/>
  <c r="X84" i="2" s="1"/>
  <c r="X92" i="2"/>
  <c r="X91" i="2" s="1"/>
  <c r="X90" i="2" s="1"/>
  <c r="X89" i="2" s="1"/>
  <c r="X88" i="2" s="1"/>
  <c r="X98" i="2"/>
  <c r="X97" i="2" s="1"/>
  <c r="X96" i="2" s="1"/>
  <c r="X95" i="2" s="1"/>
  <c r="X94" i="2" s="1"/>
  <c r="X104" i="2"/>
  <c r="X103" i="2" s="1"/>
  <c r="X107" i="2"/>
  <c r="X106" i="2" s="1"/>
  <c r="X114" i="2"/>
  <c r="X113" i="2" s="1"/>
  <c r="X112" i="2" s="1"/>
  <c r="X118" i="2"/>
  <c r="X117" i="2" s="1"/>
  <c r="X116" i="2" s="1"/>
  <c r="X125" i="2"/>
  <c r="X124" i="2" s="1"/>
  <c r="X123" i="2" s="1"/>
  <c r="X122" i="2" s="1"/>
  <c r="X121" i="2" s="1"/>
  <c r="X131" i="2"/>
  <c r="X130" i="2" s="1"/>
  <c r="X129" i="2" s="1"/>
  <c r="X128" i="2" s="1"/>
  <c r="X127" i="2" s="1"/>
  <c r="C19" i="6" l="1"/>
  <c r="D31" i="6"/>
  <c r="D30" i="6" s="1"/>
  <c r="D32" i="6"/>
  <c r="C31" i="6"/>
  <c r="C30" i="6" s="1"/>
  <c r="C29" i="6" s="1"/>
  <c r="C11" i="6" s="1"/>
  <c r="C32" i="6"/>
  <c r="E31" i="6"/>
  <c r="E30" i="6" s="1"/>
  <c r="E29" i="6" s="1"/>
  <c r="E11" i="6" s="1"/>
  <c r="E32" i="6"/>
  <c r="Z14" i="5"/>
  <c r="Y106" i="5"/>
  <c r="Y120" i="2"/>
  <c r="Z47" i="2"/>
  <c r="X47" i="2"/>
  <c r="Y47" i="2"/>
  <c r="Y44" i="3"/>
  <c r="Y14" i="5"/>
  <c r="Y36" i="5"/>
  <c r="X106" i="5"/>
  <c r="X14" i="5"/>
  <c r="Z106" i="5"/>
  <c r="X57" i="5"/>
  <c r="Y57" i="5"/>
  <c r="Z36" i="5"/>
  <c r="X36" i="5"/>
  <c r="X48" i="5"/>
  <c r="Y122" i="4"/>
  <c r="Y121" i="4" s="1"/>
  <c r="X103" i="4"/>
  <c r="X102" i="4" s="1"/>
  <c r="X101" i="4" s="1"/>
  <c r="X88" i="4" s="1"/>
  <c r="Z81" i="4"/>
  <c r="Z80" i="4" s="1"/>
  <c r="Z79" i="4" s="1"/>
  <c r="Z28" i="4"/>
  <c r="Z16" i="4" s="1"/>
  <c r="X81" i="4"/>
  <c r="X80" i="4" s="1"/>
  <c r="X79" i="4" s="1"/>
  <c r="X72" i="4"/>
  <c r="X71" i="4" s="1"/>
  <c r="X70" i="4" s="1"/>
  <c r="X28" i="4"/>
  <c r="X16" i="4" s="1"/>
  <c r="Y72" i="4"/>
  <c r="Y71" i="4" s="1"/>
  <c r="Y70" i="4" s="1"/>
  <c r="X111" i="2"/>
  <c r="Z102" i="2"/>
  <c r="Z101" i="2" s="1"/>
  <c r="Z100" i="2" s="1"/>
  <c r="X102" i="2"/>
  <c r="X101" i="2" s="1"/>
  <c r="X100" i="2" s="1"/>
  <c r="X87" i="2" s="1"/>
  <c r="Z87" i="2"/>
  <c r="Y80" i="2"/>
  <c r="Y79" i="2" s="1"/>
  <c r="Y78" i="2" s="1"/>
  <c r="X80" i="2"/>
  <c r="X71" i="2"/>
  <c r="X70" i="2" s="1"/>
  <c r="X69" i="2" s="1"/>
  <c r="Z27" i="2"/>
  <c r="Z26" i="2" s="1"/>
  <c r="Z15" i="2" s="1"/>
  <c r="Y27" i="2"/>
  <c r="E77" i="9"/>
  <c r="E76" i="9" s="1"/>
  <c r="F31" i="9"/>
  <c r="F28" i="9" s="1"/>
  <c r="D31" i="9"/>
  <c r="E31" i="9"/>
  <c r="E28" i="9"/>
  <c r="E12" i="9" s="1"/>
  <c r="E106" i="9" s="1"/>
  <c r="X112" i="4"/>
  <c r="X111" i="4" s="1"/>
  <c r="X110" i="4" s="1"/>
  <c r="X122" i="4"/>
  <c r="X121" i="4" s="1"/>
  <c r="X77" i="5"/>
  <c r="Y102" i="2"/>
  <c r="Y101" i="2" s="1"/>
  <c r="Y100" i="2" s="1"/>
  <c r="Y87" i="2" s="1"/>
  <c r="Z103" i="4"/>
  <c r="Z102" i="4" s="1"/>
  <c r="Z101" i="4" s="1"/>
  <c r="Z88" i="4" s="1"/>
  <c r="Y77" i="5"/>
  <c r="D19" i="6"/>
  <c r="E19" i="6"/>
  <c r="F58" i="9"/>
  <c r="F90" i="9"/>
  <c r="X120" i="2"/>
  <c r="Y111" i="2"/>
  <c r="Y110" i="2" s="1"/>
  <c r="Y109" i="2" s="1"/>
  <c r="Z120" i="2"/>
  <c r="Y28" i="4"/>
  <c r="D28" i="9"/>
  <c r="D12" i="9" s="1"/>
  <c r="E53" i="9"/>
  <c r="E52" i="9" s="1"/>
  <c r="F71" i="9"/>
  <c r="D78" i="9"/>
  <c r="D77" i="9" s="1"/>
  <c r="D76" i="9" s="1"/>
  <c r="F77" i="9"/>
  <c r="F76" i="9" s="1"/>
  <c r="D29" i="6"/>
  <c r="D11" i="6" s="1"/>
  <c r="Z48" i="5"/>
  <c r="Z57" i="5"/>
  <c r="Z77" i="5"/>
  <c r="Y48" i="5"/>
  <c r="Z122" i="4"/>
  <c r="Z121" i="4" s="1"/>
  <c r="Z72" i="4"/>
  <c r="Z71" i="4" s="1"/>
  <c r="Z70" i="4" s="1"/>
  <c r="Z69" i="4" s="1"/>
  <c r="Z112" i="4"/>
  <c r="Z111" i="4" s="1"/>
  <c r="Z110" i="4" s="1"/>
  <c r="Y103" i="4"/>
  <c r="Y102" i="4" s="1"/>
  <c r="Y101" i="4" s="1"/>
  <c r="Y88" i="4" s="1"/>
  <c r="Y81" i="4"/>
  <c r="Y80" i="4" s="1"/>
  <c r="Y79" i="4" s="1"/>
  <c r="Y69" i="4" s="1"/>
  <c r="Y16" i="4"/>
  <c r="Y112" i="4"/>
  <c r="Y111" i="4" s="1"/>
  <c r="Y110" i="4" s="1"/>
  <c r="Z71" i="2"/>
  <c r="Z70" i="2" s="1"/>
  <c r="Z69" i="2" s="1"/>
  <c r="Z111" i="2"/>
  <c r="Z110" i="2" s="1"/>
  <c r="Z109" i="2" s="1"/>
  <c r="Z80" i="2"/>
  <c r="Z79" i="2" s="1"/>
  <c r="Z78" i="2" s="1"/>
  <c r="Y71" i="2"/>
  <c r="Y70" i="2" s="1"/>
  <c r="Y69" i="2" s="1"/>
  <c r="Y68" i="2" s="1"/>
  <c r="X79" i="2"/>
  <c r="X78" i="2" s="1"/>
  <c r="X110" i="2"/>
  <c r="X109" i="2" s="1"/>
  <c r="X27" i="2"/>
  <c r="Y47" i="5" l="1"/>
  <c r="X47" i="5"/>
  <c r="Z47" i="5"/>
  <c r="X69" i="4"/>
  <c r="X147" i="4" s="1"/>
  <c r="X68" i="2"/>
  <c r="X132" i="5"/>
  <c r="Y26" i="2"/>
  <c r="Y15" i="2" s="1"/>
  <c r="Y144" i="2" s="1"/>
  <c r="X26" i="2"/>
  <c r="X15" i="2" s="1"/>
  <c r="D106" i="9"/>
  <c r="F12" i="9"/>
  <c r="F106" i="9" s="1"/>
  <c r="Z68" i="2"/>
  <c r="Z144" i="2" s="1"/>
  <c r="X144" i="2" l="1"/>
  <c r="X146" i="2" s="1"/>
  <c r="Z145" i="2"/>
  <c r="Y145" i="2"/>
  <c r="Z130" i="5" l="1"/>
  <c r="Z132" i="5" s="1"/>
  <c r="AA43" i="3"/>
  <c r="AA44" i="3" s="1"/>
  <c r="Z145" i="4"/>
  <c r="Z147" i="4" s="1"/>
  <c r="Y145" i="4"/>
  <c r="Y147" i="4" s="1"/>
  <c r="Y130" i="5"/>
  <c r="Y132" i="5" s="1"/>
  <c r="Z43" i="3"/>
  <c r="Z44" i="3" s="1"/>
  <c r="Y146" i="2"/>
  <c r="Z146" i="2"/>
</calcChain>
</file>

<file path=xl/comments1.xml><?xml version="1.0" encoding="utf-8"?>
<comments xmlns="http://schemas.openxmlformats.org/spreadsheetml/2006/main">
  <authors>
    <author>Ксюша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Ксюша: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<sst xmlns="http://schemas.openxmlformats.org/spreadsheetml/2006/main" count="3095" uniqueCount="680">
  <si>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</si>
  <si>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</si>
  <si>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</si>
  <si>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</si>
  <si>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</si>
  <si>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</si>
  <si>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</si>
  <si>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</si>
  <si>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</si>
  <si>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</si>
  <si>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</si>
  <si>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</si>
  <si>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</si>
  <si>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</si>
  <si>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</si>
  <si>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</si>
  <si>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</si>
  <si>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</si>
  <si>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</si>
  <si>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</si>
  <si>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</si>
  <si>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</si>
  <si>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</si>
  <si>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</si>
  <si>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</si>
  <si>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</si>
  <si>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</si>
  <si>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</si>
  <si>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</si>
  <si>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</si>
  <si>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</si>
  <si>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</si>
  <si>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</si>
  <si>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</si>
  <si>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</si>
  <si>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</si>
  <si>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</si>
  <si>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</si>
  <si>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</si>
  <si>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</si>
  <si>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</si>
  <si>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</si>
  <si>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</si>
  <si>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</si>
  <si>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</si>
  <si>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</si>
  <si>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</si>
  <si>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</si>
  <si>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</si>
  <si>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</si>
  <si>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Муниципальная программа "Развитие культуры села на 2014-2018 годы"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</si>
  <si>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</si>
  <si>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</si>
  <si>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</si>
  <si>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</si>
  <si>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</si>
  <si>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</si>
  <si>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</si>
  <si>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</si>
  <si>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</si>
  <si>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</si>
  <si>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</si>
  <si>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</si>
  <si>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</si>
  <si>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</si>
  <si>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</si>
  <si>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</si>
  <si>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</si>
  <si>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</si>
  <si>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</si>
  <si>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</si>
  <si>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</si>
  <si>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</si>
  <si>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</si>
  <si>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</si>
  <si>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</si>
  <si>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</si>
  <si>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</si>
  <si>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</si>
  <si>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</si>
  <si>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</si>
  <si>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</si>
  <si>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</si>
  <si>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</si>
  <si>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</si>
  <si>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</si>
  <si>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</si>
  <si>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</si>
  <si>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</si>
  <si>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</si>
  <si>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</si>
  <si>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</si>
  <si>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</si>
  <si>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</si>
  <si>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</si>
  <si>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</si>
  <si>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</si>
  <si>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</si>
  <si>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</si>
  <si>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</si>
  <si>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</si>
  <si>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</si>
  <si>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</si>
  <si>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</si>
  <si>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</si>
  <si>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</si>
  <si>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</si>
  <si>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</si>
  <si>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</si>
  <si>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</si>
  <si>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</si>
  <si>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</si>
  <si>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</si>
  <si>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</si>
  <si>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</si>
  <si>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</si>
  <si>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</si>
  <si>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</si>
  <si>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</si>
  <si>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</si>
  <si>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</si>
  <si>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</si>
  <si>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</si>
  <si>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</si>
  <si>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</si>
  <si>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</si>
  <si>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</si>
  <si>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</si>
  <si>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</si>
  <si>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</si>
  <si>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</si>
  <si>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</si>
  <si>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</si>
  <si>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</si>
  <si>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</si>
  <si>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</si>
  <si>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</si>
  <si>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</si>
  <si>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</si>
  <si>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</si>
  <si>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</si>
  <si>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</si>
  <si>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</si>
  <si>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</si>
  <si>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</si>
  <si>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</si>
  <si>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</si>
  <si>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</si>
  <si>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</si>
  <si>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</si>
  <si>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</si>
  <si>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</si>
  <si>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</si>
  <si>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</si>
  <si>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</si>
  <si>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</si>
  <si>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</si>
  <si>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</si>
  <si>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</si>
  <si>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</si>
  <si>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</si>
  <si>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</si>
  <si>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</si>
  <si>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</si>
  <si>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</si>
  <si>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</si>
  <si>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</si>
  <si>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</si>
  <si>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</si>
  <si>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</si>
  <si>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</si>
  <si>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</si>
  <si>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</si>
  <si>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</si>
  <si>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</si>
  <si>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2018 год</t>
  </si>
  <si>
    <t>2017 год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</si>
  <si>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</si>
  <si>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</si>
  <si>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</si>
  <si>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</si>
  <si>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</si>
  <si>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</si>
  <si>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</si>
  <si>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</si>
  <si>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</si>
  <si>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</si>
  <si>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</si>
  <si>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</si>
  <si>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</si>
  <si>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2019 год</t>
  </si>
  <si>
    <t>Итого расходов</t>
  </si>
  <si>
    <t>0000000000</t>
  </si>
  <si>
    <t>РАСПРЕДЕЛЕНИЕ БЮДЖЕТНЫХ АССИГНОВАНИЙ БЮДЖЕТА МУНИЦИПАЛЬНОГО ОБРАЗОВАНИЯ</t>
  </si>
  <si>
    <t>ОРЕНБУРГСКОГО РАЙОНА И НЕПРОГРАММНЫМ НАПРАВЛЕНИЯМ ДЕЯТЕЛЬНОСТИ), ГРУППАМ И ПОДГРУППАМ ВИДОВ</t>
  </si>
  <si>
    <t>РАСХОДОВ КЛАССИФИКАЦИИ РАСХОДОВ НА 2017 ГОД И НА ПЛАНОВЫЙ ПЕРИОД 2018 И 2019 ГОДОВ</t>
  </si>
  <si>
    <t>000</t>
  </si>
  <si>
    <t xml:space="preserve"> </t>
  </si>
  <si>
    <t xml:space="preserve"> ________________________  ПО РАЗДЕЛАМ, ПОДРАЗДЕЛАМ,ЦЕЛЕВЫМ СТАТЬЯМ (МУНИЦИПАЛЬНЫМ ПРОГРАММАМ</t>
  </si>
  <si>
    <t>9900000000</t>
  </si>
  <si>
    <t>99</t>
  </si>
  <si>
    <t xml:space="preserve">                                                   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</si>
  <si>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</si>
  <si>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</si>
  <si>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</si>
  <si>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</si>
  <si>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</si>
  <si>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</si>
  <si>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</si>
  <si>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</si>
  <si>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</si>
  <si>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</si>
  <si>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</si>
  <si>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</si>
  <si>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</si>
  <si>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</si>
  <si>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</si>
  <si>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</si>
  <si>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</si>
  <si>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</si>
  <si>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</si>
  <si>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</si>
  <si>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</si>
  <si>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</si>
  <si>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</si>
  <si>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</si>
  <si>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</si>
  <si>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</si>
  <si>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</si>
  <si>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</si>
  <si>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</si>
  <si>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</si>
  <si>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</si>
  <si>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</si>
  <si>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</si>
  <si>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</si>
  <si>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</si>
  <si>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</si>
  <si>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</si>
  <si>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</si>
  <si>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</si>
  <si>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</si>
  <si>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</si>
  <si>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</si>
  <si>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</si>
  <si>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</si>
  <si>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</si>
  <si>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</si>
  <si>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</si>
  <si>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</si>
  <si>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</si>
  <si>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</si>
  <si>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</si>
  <si>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</si>
  <si>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</si>
  <si>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</si>
  <si>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</si>
  <si>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</si>
  <si>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</si>
  <si>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</si>
  <si>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</si>
  <si>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</si>
  <si>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</si>
  <si>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</si>
  <si>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</si>
  <si>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Перечень муниципальных гарантий, подлежащих предоставлению в 2017-2019 годах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</si>
  <si>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</si>
  <si>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</si>
  <si>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</si>
  <si>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</si>
  <si>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</si>
  <si>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</si>
  <si>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</si>
  <si>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</si>
  <si>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</si>
  <si>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</si>
  <si>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</si>
  <si>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</si>
  <si>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</si>
  <si>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</si>
  <si>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</si>
  <si>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НА 2017 ГОД  И ПЛАНОВЫЙ ПЕРИОД 2018, 2019 ГОДЫ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</si>
  <si>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</si>
  <si>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</si>
  <si>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</si>
  <si>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</si>
  <si>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</si>
  <si>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</si>
  <si>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</si>
  <si>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</si>
  <si>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</si>
  <si>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</si>
  <si>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</si>
  <si>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</si>
  <si>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</si>
  <si>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</si>
  <si>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</si>
  <si>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</si>
  <si>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</si>
  <si>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</si>
  <si>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</si>
  <si>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</si>
  <si>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</si>
  <si>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</si>
  <si>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</si>
  <si>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</si>
  <si>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</si>
  <si>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</si>
  <si>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</si>
  <si>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</si>
  <si>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</si>
  <si>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</si>
  <si>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</si>
  <si>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</si>
  <si>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</si>
  <si>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</si>
  <si>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</si>
  <si>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</si>
  <si>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</si>
  <si>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</si>
  <si>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</si>
  <si>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</si>
  <si>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</si>
  <si>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</si>
  <si>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</si>
  <si>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</si>
  <si>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</si>
  <si>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</si>
  <si>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</si>
  <si>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</si>
  <si>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</si>
  <si>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</si>
  <si>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</si>
  <si>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</si>
  <si>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</si>
  <si>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</si>
  <si>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</si>
  <si>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</si>
  <si>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</si>
  <si>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</si>
  <si>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</si>
  <si>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</si>
  <si>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</si>
  <si>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</si>
  <si>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</si>
  <si>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</si>
  <si>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</si>
  <si>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</si>
  <si>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</si>
  <si>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</si>
  <si>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</si>
  <si>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</si>
  <si>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</si>
  <si>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</si>
  <si>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</si>
  <si>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</si>
  <si>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</si>
  <si>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</si>
  <si>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</si>
  <si>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</si>
  <si>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</si>
  <si>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</si>
  <si>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</si>
  <si>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</si>
  <si>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</si>
  <si>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</si>
  <si>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</si>
  <si>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</si>
  <si>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</si>
  <si>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</si>
  <si>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</si>
  <si>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</si>
  <si>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</si>
  <si>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</si>
  <si>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</si>
  <si>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</si>
  <si>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</si>
  <si>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</si>
  <si>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</si>
  <si>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</si>
  <si>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</si>
  <si>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</si>
  <si>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</si>
  <si>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</si>
  <si>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</si>
  <si>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</si>
  <si>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</si>
  <si>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</si>
  <si>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</si>
  <si>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</si>
  <si>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</si>
  <si>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</si>
  <si>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</si>
  <si>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</si>
  <si>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</si>
  <si>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</si>
  <si>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</si>
  <si>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</si>
  <si>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</si>
  <si>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</si>
  <si>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</si>
  <si>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</si>
  <si>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</si>
  <si>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</si>
  <si>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</si>
  <si>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</si>
  <si>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</si>
  <si>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</si>
  <si>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</si>
  <si>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</si>
  <si>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</si>
  <si>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</si>
  <si>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</si>
  <si>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</si>
  <si>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</si>
  <si>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</si>
  <si>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</si>
  <si>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</si>
  <si>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</si>
  <si>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</si>
  <si>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</si>
  <si>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2 02 15001 10 0001 151</t>
  </si>
  <si>
    <t>Дотации на выравнивание бюджетной обеспеченности поселений, за счет средств  из областного бюджета</t>
  </si>
  <si>
    <t>2 02 15001 10 0002 151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</si>
  <si>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</si>
  <si>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2 02 15002 00 0000 151</t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</si>
  <si>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</si>
  <si>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</si>
  <si>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</si>
  <si>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2 02 30000 00 0000 151</t>
  </si>
  <si>
    <t>Субвенции бюджетам субъектов Российской Федерации и муниципальных образований</t>
  </si>
  <si>
    <t>2 02 35930 00 0000 151</t>
  </si>
  <si>
    <t>Субвенции бюджетам на государственную регистрацию актов гражданского состояния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</si>
  <si>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</si>
  <si>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</si>
  <si>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</si>
  <si>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</si>
  <si>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</si>
  <si>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</si>
  <si>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</si>
  <si>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</si>
  <si>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</si>
  <si>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</si>
  <si>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</si>
  <si>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</si>
  <si>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</si>
  <si>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</si>
  <si>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</si>
  <si>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</si>
  <si>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</si>
  <si>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</si>
  <si>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</si>
  <si>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</si>
  <si>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</si>
  <si>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</si>
  <si>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</si>
  <si>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</si>
  <si>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</si>
  <si>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</si>
  <si>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</si>
  <si>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</si>
  <si>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</si>
  <si>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</si>
  <si>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</si>
  <si>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</si>
  <si>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</si>
  <si>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сельских поселений</t>
  </si>
  <si>
    <t>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</si>
  <si>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</si>
  <si>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2 07 05030 10 0000 180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</si>
  <si>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</si>
  <si>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</si>
  <si>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</si>
  <si>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</si>
  <si>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</si>
  <si>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</si>
  <si>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</si>
  <si>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</si>
  <si>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</si>
  <si>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</si>
  <si>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</si>
  <si>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</si>
  <si>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</si>
  <si>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</si>
  <si>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</si>
  <si>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</si>
  <si>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</si>
  <si>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</si>
  <si>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</si>
  <si>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</si>
  <si>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</si>
  <si>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</si>
  <si>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</si>
  <si>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</si>
  <si>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</si>
  <si>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</si>
  <si>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</si>
  <si>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</si>
  <si>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</si>
  <si>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</si>
  <si>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</si>
  <si>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</si>
  <si>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</si>
  <si>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</si>
  <si>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</si>
  <si>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</si>
  <si>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</si>
  <si>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</si>
  <si>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</si>
  <si>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</si>
  <si>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</si>
  <si>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</si>
  <si>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</si>
  <si>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</si>
  <si>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</si>
  <si>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</si>
  <si>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</si>
  <si>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</si>
  <si>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</si>
  <si>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</si>
  <si>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</si>
  <si>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</si>
  <si>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</si>
  <si>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</si>
  <si>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</si>
  <si>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</si>
  <si>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</si>
  <si>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</si>
  <si>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</si>
  <si>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</si>
  <si>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</si>
  <si>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</si>
  <si>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</si>
  <si>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</si>
  <si>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</si>
  <si>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</si>
  <si>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</si>
  <si>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</si>
  <si>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</si>
  <si>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</si>
  <si>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</si>
  <si>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</si>
  <si>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</si>
  <si>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</si>
  <si>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</si>
  <si>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</si>
  <si>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</si>
  <si>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</si>
  <si>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</si>
  <si>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</si>
  <si>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</si>
  <si>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</si>
  <si>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</si>
  <si>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</si>
  <si>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</si>
  <si>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</si>
  <si>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</si>
  <si>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</si>
  <si>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</si>
  <si>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</si>
  <si>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</si>
  <si>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</si>
  <si>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</si>
  <si>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</si>
  <si>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</si>
  <si>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</si>
  <si>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</si>
  <si>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</si>
  <si>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</si>
  <si>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</si>
  <si>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</si>
  <si>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</si>
  <si>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</si>
  <si>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</si>
  <si>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</si>
  <si>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</si>
  <si>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</si>
  <si>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</si>
  <si>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</si>
  <si>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</si>
  <si>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</si>
  <si>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</si>
  <si>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</si>
  <si>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</si>
  <si>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</si>
  <si>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</si>
  <si>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</si>
  <si>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</si>
  <si>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</si>
  <si>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</si>
  <si>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</si>
  <si>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</si>
  <si>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</si>
  <si>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</si>
  <si>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</si>
  <si>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</si>
  <si>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</si>
  <si>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</si>
  <si>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</si>
  <si>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</si>
  <si>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</si>
  <si>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</si>
  <si>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</si>
  <si>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2017  год и плановый период 2018-2019 годов 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</si>
  <si>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</si>
  <si>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</si>
  <si>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</si>
  <si>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</si>
  <si>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</si>
  <si>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</si>
  <si>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</si>
  <si>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</si>
  <si>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</si>
  <si>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 (организациями) сельских поселений, за выполнение определенных функций</t>
  </si>
  <si>
    <t>Администрация муниципального образования Нижнепавловский сельсовет</t>
  </si>
  <si>
    <t>МО Нижнепавловский сельсовет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</si>
  <si>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</si>
  <si>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</si>
  <si>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</si>
  <si>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Муниципальная программа "Пожарная безопасность на территории муниципального образования Нижнепавловский сельсоветт Оренбургского района Оренбургской области на 2016–2018 годы и на период до 2020 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</si>
  <si>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2020 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</si>
  <si>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2017-2019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</si>
  <si>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</si>
  <si>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</si>
  <si>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</si>
  <si>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</si>
  <si>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</si>
  <si>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</si>
  <si>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</si>
  <si>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</si>
  <si>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</si>
  <si>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</si>
  <si>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</si>
  <si>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</si>
  <si>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</si>
  <si>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</si>
  <si>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</si>
  <si>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</si>
  <si>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2017 год и НА ПЛАНОВЫЙ ПЕРИОД 2018 и 2019 годов ПО РАЗДЕЛАМ И ПОДРАЗДЕЛАМ КЛАССИФИКАЦИИ РАСХОДОВ БЮДЖЕТОВ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</si>
  <si>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</si>
  <si>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</si>
  <si>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</si>
  <si>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Муниципальная программа "Пожарная безопасность на территории муниципального образования Нижнепавловский сельсовет Оренбургского района Оренбургской области на 2016–2018 годы и на период до 2020 года"</t>
  </si>
  <si>
    <t>Муниципальная программа "Развитие физической культуры и спорта на территории муниципального образования Нижнепавловский сельсовет"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</si>
  <si>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</si>
  <si>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</si>
  <si>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Муниципальная программа "Пожарная безопасность на территории муниципального образования Нижнепавловский сельсовет Оренбургского района Оренбургской области"</t>
  </si>
  <si>
    <t>Основное мероприятие "Публикация нормативнправовых актов в печатных средствах массовой информации, в сети Интернет"</t>
  </si>
  <si>
    <t>Муниципальная 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</si>
  <si>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</si>
  <si>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</si>
  <si>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</si>
  <si>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</si>
  <si>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Муниципальная программа"Развитие физической культуры и спорта в муниципальном образовании Нижнепавловский сельсовет Оренбургского района Оренбургской области"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</si>
  <si>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</si>
  <si>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</si>
  <si>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</si>
  <si>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 xml:space="preserve">Приложение 2
к решению Совета депутатов 
муниципального образования Нижнепавловский сельсовет
от 19 декабря 2016 года № 57
</t>
  </si>
  <si>
    <t>от 19 декабря 2016 года № 57</t>
  </si>
  <si>
    <t>Приложение 3</t>
  </si>
  <si>
    <t>Распределение бюджетных ассигнований бюджета муниципального образования Нижнепавловский сельсовет на 2017 год и на плановый период 2018 и 2019 годов по разделам, подразделам, целевым статьям (муниципальным программам МО Нижнепавловский сельсовет и непрограммным направлениям деятельности), группам и подгруппам видов расходов классификации расходов</t>
  </si>
  <si>
    <t xml:space="preserve">Ведомственная структура расходов бюджета муниципального образования Нижнепавловский сельсовет на 2017 год и на плановый период 2018 и 2019 годов </t>
  </si>
  <si>
    <t>Приложение 4</t>
  </si>
  <si>
    <t xml:space="preserve">Приложение 5 </t>
  </si>
  <si>
    <t>Рраспределение бюджетных ассигнований бюджета муниципального образования Нижнепавловский сельсовет на 2017 год и на плановый период 2018 и 2019 годов по целевым статьям (муниципальным программам МО Нижнепавловский сельсовет и непрограммным направлениям деятельности), разделам, подразделам, группам и подгруппам видов расходов классификации расходов</t>
  </si>
  <si>
    <t>Приложение 6</t>
  </si>
  <si>
    <t xml:space="preserve">Источники внутреннего финансирования дефицита бюджета муниципального образования Нижнепавловский сельсовет на 2017 год и на плановый период 2018 и 2019 годов </t>
  </si>
  <si>
    <t>Приложение 7</t>
  </si>
  <si>
    <t>Программа муниципальных внутренних заимствований муниципального образования Нижнепавловский сельсовет на 2017 год и на плановый период 2018 и 2019 годов</t>
  </si>
  <si>
    <t xml:space="preserve">Программа муниципальных внутренних заимствований на 2017 год и на плановый  период  2018  и  2019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</si>
  <si>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Программа муниципальных гарантий муниципального образования Нижнепавловский сельсовет в валюте Российской Федерации на 2017 год и на плановый период 2018 и 2019 годов </t>
  </si>
  <si>
    <t>Приложение 8</t>
  </si>
  <si>
    <t xml:space="preserve">Нормативы отчислений доходов в бюджет муниципального образования Нижнепавловский сельсовет на 2017 год и на плановый период 2018 и 2019 годов  </t>
  </si>
  <si>
    <t xml:space="preserve">                                                                              Приложение 9</t>
  </si>
  <si>
    <t xml:space="preserve">                                                                                               от 19 декабря 2016 года № 57</t>
  </si>
  <si>
    <t xml:space="preserve">                                                                              Приложение 10</t>
  </si>
  <si>
    <t>Приложение 1</t>
  </si>
  <si>
    <r>
      <t xml:space="preserve">Прочие доходы от компенсации затрат бюджетов </t>
    </r>
    <r>
      <rPr>
        <sz val="12"/>
        <color theme="1"/>
        <rFont val="Times New Roman"/>
        <family val="1"/>
        <charset val="204"/>
      </rPr>
      <t>сельских</t>
    </r>
    <r>
      <rPr>
        <sz val="12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</si>
  <si>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2"/>
        <color theme="1"/>
        <rFont val="Times New Roman"/>
        <family val="1"/>
        <charset val="204"/>
      </rPr>
      <t>сельских</t>
    </r>
    <r>
      <rPr>
        <sz val="12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</si>
  <si>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2"/>
        <color theme="1"/>
        <rFont val="Times New Roman"/>
        <family val="1"/>
        <charset val="204"/>
      </rPr>
      <t>сельских</t>
    </r>
    <r>
      <rPr>
        <sz val="12"/>
        <color rgb="FF000000"/>
        <rFont val="Times New Roman"/>
        <family val="1"/>
        <charset val="204"/>
      </rPr>
      <t xml:space="preserve"> поселений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</si>
</sst>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4" fontId="1" fillId="0" borderId="0" applyFont="0" applyFill="0" applyBorder="0" applyAlignment="0" applyProtection="0"/>
  </cellStyleXfs>
  <cellXfs count="80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5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168" fontId="13" fillId="0" borderId="13" xfId="1" applyNumberFormat="1" applyFont="1" applyFill="1" applyBorder="1" applyAlignment="1" applyProtection="1">
      <alignment horizontal="center" vertical="center"/>
      <protection hidden="1"/>
    </xf>
    <xf numFmtId="165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166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8" fillId="0" borderId="33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13" fillId="5" borderId="52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8" fillId="0" borderId="31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11" fillId="0" borderId="24" xfId="1" applyNumberFormat="1" applyFont="1" applyFill="1" applyBorder="1" applyAlignment="1" applyProtection="1">
      <alignment horizontal="right" vertical="center"/>
      <protection hidden="1"/>
    </xf>
    <xf numFmtId="172" fontId="11" fillId="0" borderId="25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8" fillId="4" borderId="29" xfId="1" applyNumberFormat="1" applyFont="1" applyFill="1" applyBorder="1" applyAlignment="1" applyProtection="1">
      <alignment horizontal="center" vertical="center"/>
      <protection hidden="1"/>
    </xf>
    <xf numFmtId="2" fontId="7" fillId="4" borderId="30" xfId="1" applyNumberFormat="1" applyFont="1" applyFill="1" applyBorder="1" applyAlignment="1" applyProtection="1">
      <alignment horizontal="center" vertical="center"/>
      <protection hidden="1"/>
    </xf>
    <xf numFmtId="2" fontId="8" fillId="4" borderId="28" xfId="1" applyNumberFormat="1" applyFont="1" applyFill="1" applyBorder="1" applyAlignment="1" applyProtection="1">
      <alignment horizontal="right" vertical="center"/>
      <protection hidden="1"/>
    </xf>
    <xf numFmtId="2" fontId="8" fillId="4" borderId="31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1" fillId="0" borderId="66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7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8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173" fontId="11" fillId="0" borderId="2" xfId="3" applyNumberFormat="1" applyFont="1" applyFill="1" applyBorder="1" applyAlignment="1" applyProtection="1">
      <alignment vertical="top"/>
    </xf>
    <xf numFmtId="173" fontId="11" fillId="0" borderId="69" xfId="3" applyNumberFormat="1" applyFont="1" applyFill="1" applyBorder="1" applyAlignment="1" applyProtection="1">
      <alignment vertical="top"/>
    </xf>
    <xf numFmtId="0" fontId="21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5" fillId="0" borderId="71" xfId="23" applyFont="1" applyBorder="1" applyAlignment="1">
      <alignment horizontal="center" vertical="center" wrapText="1"/>
    </xf>
    <xf numFmtId="0" fontId="25" fillId="0" borderId="72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7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8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9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1" fillId="0" borderId="0" xfId="2" applyAlignment="1">
      <alignment vertical="top"/>
    </xf>
    <xf numFmtId="0" fontId="21" fillId="4" borderId="0" xfId="2" applyFill="1"/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0" fillId="0" borderId="56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justify" vertical="center" wrapText="1"/>
    </xf>
    <xf numFmtId="0" fontId="33" fillId="0" borderId="7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justify" vertical="center" wrapText="1"/>
    </xf>
    <xf numFmtId="0" fontId="30" fillId="0" borderId="38" xfId="0" applyFont="1" applyBorder="1" applyAlignment="1">
      <alignment vertical="center" wrapText="1"/>
    </xf>
    <xf numFmtId="0" fontId="30" fillId="0" borderId="7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justify" vertical="center" wrapText="1"/>
    </xf>
    <xf numFmtId="0" fontId="36" fillId="0" borderId="73" xfId="0" applyFont="1" applyBorder="1" applyAlignment="1">
      <alignment horizontal="justify" vertical="center" wrapText="1"/>
    </xf>
    <xf numFmtId="0" fontId="36" fillId="0" borderId="70" xfId="0" applyFont="1" applyBorder="1" applyAlignment="1">
      <alignment horizontal="justify" vertical="center" wrapText="1"/>
    </xf>
    <xf numFmtId="0" fontId="35" fillId="0" borderId="70" xfId="0" applyFont="1" applyBorder="1" applyAlignment="1">
      <alignment horizontal="justify" vertical="center" wrapText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8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/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72" fontId="14" fillId="0" borderId="3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34" xfId="1" applyNumberFormat="1" applyFont="1" applyFill="1" applyBorder="1" applyAlignment="1" applyProtection="1">
      <alignment horizontal="right" vertical="center"/>
      <protection hidden="1"/>
    </xf>
    <xf numFmtId="172" fontId="8" fillId="0" borderId="34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0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3" applyFont="1" applyFill="1" applyAlignment="1" applyProtection="1">
      <alignment horizontal="center"/>
    </xf>
    <xf numFmtId="0" fontId="7" fillId="0" borderId="0" xfId="23" applyFont="1" applyFill="1" applyAlignment="1" applyProtection="1">
      <alignment wrapText="1"/>
    </xf>
    <xf numFmtId="0" fontId="7" fillId="0" borderId="0" xfId="23" applyFont="1" applyFill="1" applyAlignment="1" applyProtection="1"/>
    <xf numFmtId="0" fontId="0" fillId="0" borderId="0" xfId="0" applyAlignment="1"/>
    <xf numFmtId="0" fontId="7" fillId="0" borderId="0" xfId="2" applyFont="1" applyFill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right"/>
    </xf>
    <xf numFmtId="0" fontId="6" fillId="0" borderId="0" xfId="23" applyFont="1" applyFill="1" applyAlignment="1" applyProtection="1">
      <alignment horizontal="right" wrapText="1"/>
    </xf>
    <xf numFmtId="0" fontId="7" fillId="0" borderId="0" xfId="2" applyFont="1" applyAlignment="1">
      <alignment horizont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56" xfId="0" applyFont="1" applyBorder="1" applyAlignment="1">
      <alignment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7" fillId="0" borderId="0" xfId="23" applyFont="1" applyFill="1" applyAlignment="1" applyProtection="1">
      <alignment horizontal="right"/>
    </xf>
    <xf numFmtId="0" fontId="7" fillId="0" borderId="0" xfId="23" applyFont="1" applyFill="1" applyAlignment="1" applyProtection="1">
      <alignment horizontal="right" wrapText="1"/>
    </xf>
    <xf numFmtId="0" fontId="6" fillId="0" borderId="0" xfId="23" applyFont="1" applyFill="1" applyAlignment="1" applyProtection="1">
      <alignment horizont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2" applyFont="1" applyFill="1" applyAlignment="1" applyProtection="1">
      <alignment horizontal="center" wrapText="1"/>
    </xf>
    <xf numFmtId="0" fontId="0" fillId="0" borderId="0" xfId="0" applyAlignment="1">
      <alignment horizontal="center" wrapText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30" fillId="0" borderId="0" xfId="0" applyFont="1" applyAlignment="1">
      <alignment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1" applyNumberFormat="1" applyFont="1" applyFill="1" applyAlignment="1" applyProtection="1">
      <alignment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 wrapText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1" applyNumberFormat="1" applyFont="1" applyFill="1" applyAlignment="1" applyProtection="1">
      <alignment horizontal="left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37" fillId="0" borderId="0" xfId="0" applyFont="1" applyAlignment="1">
      <alignment horizontal="center" vertical="center" wrapText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 wrapText="1"/>
    </xf>
    <xf numFmtId="0" fontId="6" fillId="0" borderId="0" xfId="23" applyFont="1" applyFill="1" applyAlignment="1" applyProtection="1">
      <alignment horizontal="left"/>
    </xf>
    <xf numFmtId="0" fontId="7" fillId="0" borderId="0" xfId="2" applyFont="1" applyAlignment="1">
      <alignment horizontal="justify" vertical="top" wrapText="1"/>
    </xf>
    <xf numFmtId="0" fontId="7" fillId="0" borderId="14" xfId="2" applyFont="1" applyBorder="1" applyAlignment="1">
      <alignment horizontal="center" vertical="top" wrapText="1"/>
    </xf>
    <xf numFmtId="0" fontId="21" fillId="0" borderId="0" xfId="2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3" applyFont="1" applyFill="1" applyAlignment="1" applyProtection="1">
      <alignment wrapText="1"/>
    </xf>
    <xf numFmtId="0" fontId="0" fillId="0" borderId="0" xfId="0" applyAlignment="1"/>
    <xf numFmtId="0" fontId="7" fillId="0" borderId="0" xfId="23" applyFont="1" applyFill="1" applyAlignment="1" applyProtection="1"/>
    <xf numFmtId="0" fontId="8" fillId="0" borderId="14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justify" vertical="center" wrapText="1"/>
    </xf>
    <xf numFmtId="0" fontId="35" fillId="0" borderId="70" xfId="0" applyFont="1" applyBorder="1" applyAlignment="1">
      <alignment horizontal="center" vertical="center" wrapText="1"/>
    </xf>
    <xf numFmtId="49" fontId="7" fillId="4" borderId="14" xfId="2" applyNumberFormat="1" applyFont="1" applyFill="1" applyBorder="1" applyAlignment="1">
      <alignment horizontal="left" vertical="center"/>
    </xf>
    <xf numFmtId="49" fontId="7" fillId="0" borderId="14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 wrapText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6"/>
  <sheetViews>
    <sheetView view="pageBreakPreview" zoomScaleSheetLayoutView="100" workbookViewId="0">
      <selection activeCell="B12" sqref="B12"/>
    </sheetView>
  </sheetViews>
  <sheetFormatPr defaultRowHeight="12.75" x14ac:dyDescent="0.2"/>
  <cols>
    <col min="1" max="1" width="25" style="479" customWidth="1"/>
    <col min="2" max="2" width="59.28515625" style="422" customWidth="1"/>
    <col min="3" max="3" width="16.5703125" style="422" customWidth="1"/>
    <col min="4" max="4" width="5.42578125" style="422" customWidth="1"/>
    <col min="5" max="256" width="9.140625" style="422"/>
    <col min="257" max="257" width="25" style="422" customWidth="1"/>
    <col min="258" max="258" width="59.28515625" style="422" customWidth="1"/>
    <col min="259" max="259" width="16.5703125" style="422" customWidth="1"/>
    <col min="260" max="260" width="5.42578125" style="422" customWidth="1"/>
    <col min="261" max="512" width="9.140625" style="422"/>
    <col min="513" max="513" width="25" style="422" customWidth="1"/>
    <col min="514" max="514" width="59.28515625" style="422" customWidth="1"/>
    <col min="515" max="515" width="16.5703125" style="422" customWidth="1"/>
    <col min="516" max="516" width="5.42578125" style="422" customWidth="1"/>
    <col min="517" max="768" width="9.140625" style="422"/>
    <col min="769" max="769" width="25" style="422" customWidth="1"/>
    <col min="770" max="770" width="59.28515625" style="422" customWidth="1"/>
    <col min="771" max="771" width="16.5703125" style="422" customWidth="1"/>
    <col min="772" max="772" width="5.42578125" style="422" customWidth="1"/>
    <col min="773" max="1024" width="9.140625" style="422"/>
    <col min="1025" max="1025" width="25" style="422" customWidth="1"/>
    <col min="1026" max="1026" width="59.28515625" style="422" customWidth="1"/>
    <col min="1027" max="1027" width="16.5703125" style="422" customWidth="1"/>
    <col min="1028" max="1028" width="5.42578125" style="422" customWidth="1"/>
    <col min="1029" max="1280" width="9.140625" style="422"/>
    <col min="1281" max="1281" width="25" style="422" customWidth="1"/>
    <col min="1282" max="1282" width="59.28515625" style="422" customWidth="1"/>
    <col min="1283" max="1283" width="16.5703125" style="422" customWidth="1"/>
    <col min="1284" max="1284" width="5.42578125" style="422" customWidth="1"/>
    <col min="1285" max="1536" width="9.140625" style="422"/>
    <col min="1537" max="1537" width="25" style="422" customWidth="1"/>
    <col min="1538" max="1538" width="59.28515625" style="422" customWidth="1"/>
    <col min="1539" max="1539" width="16.5703125" style="422" customWidth="1"/>
    <col min="1540" max="1540" width="5.42578125" style="422" customWidth="1"/>
    <col min="1541" max="1792" width="9.140625" style="422"/>
    <col min="1793" max="1793" width="25" style="422" customWidth="1"/>
    <col min="1794" max="1794" width="59.28515625" style="422" customWidth="1"/>
    <col min="1795" max="1795" width="16.5703125" style="422" customWidth="1"/>
    <col min="1796" max="1796" width="5.42578125" style="422" customWidth="1"/>
    <col min="1797" max="2048" width="9.140625" style="422"/>
    <col min="2049" max="2049" width="25" style="422" customWidth="1"/>
    <col min="2050" max="2050" width="59.28515625" style="422" customWidth="1"/>
    <col min="2051" max="2051" width="16.5703125" style="422" customWidth="1"/>
    <col min="2052" max="2052" width="5.42578125" style="422" customWidth="1"/>
    <col min="2053" max="2304" width="9.140625" style="422"/>
    <col min="2305" max="2305" width="25" style="422" customWidth="1"/>
    <col min="2306" max="2306" width="59.28515625" style="422" customWidth="1"/>
    <col min="2307" max="2307" width="16.5703125" style="422" customWidth="1"/>
    <col min="2308" max="2308" width="5.42578125" style="422" customWidth="1"/>
    <col min="2309" max="2560" width="9.140625" style="422"/>
    <col min="2561" max="2561" width="25" style="422" customWidth="1"/>
    <col min="2562" max="2562" width="59.28515625" style="422" customWidth="1"/>
    <col min="2563" max="2563" width="16.5703125" style="422" customWidth="1"/>
    <col min="2564" max="2564" width="5.42578125" style="422" customWidth="1"/>
    <col min="2565" max="2816" width="9.140625" style="422"/>
    <col min="2817" max="2817" width="25" style="422" customWidth="1"/>
    <col min="2818" max="2818" width="59.28515625" style="422" customWidth="1"/>
    <col min="2819" max="2819" width="16.5703125" style="422" customWidth="1"/>
    <col min="2820" max="2820" width="5.42578125" style="422" customWidth="1"/>
    <col min="2821" max="3072" width="9.140625" style="422"/>
    <col min="3073" max="3073" width="25" style="422" customWidth="1"/>
    <col min="3074" max="3074" width="59.28515625" style="422" customWidth="1"/>
    <col min="3075" max="3075" width="16.5703125" style="422" customWidth="1"/>
    <col min="3076" max="3076" width="5.42578125" style="422" customWidth="1"/>
    <col min="3077" max="3328" width="9.140625" style="422"/>
    <col min="3329" max="3329" width="25" style="422" customWidth="1"/>
    <col min="3330" max="3330" width="59.28515625" style="422" customWidth="1"/>
    <col min="3331" max="3331" width="16.5703125" style="422" customWidth="1"/>
    <col min="3332" max="3332" width="5.42578125" style="422" customWidth="1"/>
    <col min="3333" max="3584" width="9.140625" style="422"/>
    <col min="3585" max="3585" width="25" style="422" customWidth="1"/>
    <col min="3586" max="3586" width="59.28515625" style="422" customWidth="1"/>
    <col min="3587" max="3587" width="16.5703125" style="422" customWidth="1"/>
    <col min="3588" max="3588" width="5.42578125" style="422" customWidth="1"/>
    <col min="3589" max="3840" width="9.140625" style="422"/>
    <col min="3841" max="3841" width="25" style="422" customWidth="1"/>
    <col min="3842" max="3842" width="59.28515625" style="422" customWidth="1"/>
    <col min="3843" max="3843" width="16.5703125" style="422" customWidth="1"/>
    <col min="3844" max="3844" width="5.42578125" style="422" customWidth="1"/>
    <col min="3845" max="4096" width="9.140625" style="422"/>
    <col min="4097" max="4097" width="25" style="422" customWidth="1"/>
    <col min="4098" max="4098" width="59.28515625" style="422" customWidth="1"/>
    <col min="4099" max="4099" width="16.5703125" style="422" customWidth="1"/>
    <col min="4100" max="4100" width="5.42578125" style="422" customWidth="1"/>
    <col min="4101" max="4352" width="9.140625" style="422"/>
    <col min="4353" max="4353" width="25" style="422" customWidth="1"/>
    <col min="4354" max="4354" width="59.28515625" style="422" customWidth="1"/>
    <col min="4355" max="4355" width="16.5703125" style="422" customWidth="1"/>
    <col min="4356" max="4356" width="5.42578125" style="422" customWidth="1"/>
    <col min="4357" max="4608" width="9.140625" style="422"/>
    <col min="4609" max="4609" width="25" style="422" customWidth="1"/>
    <col min="4610" max="4610" width="59.28515625" style="422" customWidth="1"/>
    <col min="4611" max="4611" width="16.5703125" style="422" customWidth="1"/>
    <col min="4612" max="4612" width="5.42578125" style="422" customWidth="1"/>
    <col min="4613" max="4864" width="9.140625" style="422"/>
    <col min="4865" max="4865" width="25" style="422" customWidth="1"/>
    <col min="4866" max="4866" width="59.28515625" style="422" customWidth="1"/>
    <col min="4867" max="4867" width="16.5703125" style="422" customWidth="1"/>
    <col min="4868" max="4868" width="5.42578125" style="422" customWidth="1"/>
    <col min="4869" max="5120" width="9.140625" style="422"/>
    <col min="5121" max="5121" width="25" style="422" customWidth="1"/>
    <col min="5122" max="5122" width="59.28515625" style="422" customWidth="1"/>
    <col min="5123" max="5123" width="16.5703125" style="422" customWidth="1"/>
    <col min="5124" max="5124" width="5.42578125" style="422" customWidth="1"/>
    <col min="5125" max="5376" width="9.140625" style="422"/>
    <col min="5377" max="5377" width="25" style="422" customWidth="1"/>
    <col min="5378" max="5378" width="59.28515625" style="422" customWidth="1"/>
    <col min="5379" max="5379" width="16.5703125" style="422" customWidth="1"/>
    <col min="5380" max="5380" width="5.42578125" style="422" customWidth="1"/>
    <col min="5381" max="5632" width="9.140625" style="422"/>
    <col min="5633" max="5633" width="25" style="422" customWidth="1"/>
    <col min="5634" max="5634" width="59.28515625" style="422" customWidth="1"/>
    <col min="5635" max="5635" width="16.5703125" style="422" customWidth="1"/>
    <col min="5636" max="5636" width="5.42578125" style="422" customWidth="1"/>
    <col min="5637" max="5888" width="9.140625" style="422"/>
    <col min="5889" max="5889" width="25" style="422" customWidth="1"/>
    <col min="5890" max="5890" width="59.28515625" style="422" customWidth="1"/>
    <col min="5891" max="5891" width="16.5703125" style="422" customWidth="1"/>
    <col min="5892" max="5892" width="5.42578125" style="422" customWidth="1"/>
    <col min="5893" max="6144" width="9.140625" style="422"/>
    <col min="6145" max="6145" width="25" style="422" customWidth="1"/>
    <col min="6146" max="6146" width="59.28515625" style="422" customWidth="1"/>
    <col min="6147" max="6147" width="16.5703125" style="422" customWidth="1"/>
    <col min="6148" max="6148" width="5.42578125" style="422" customWidth="1"/>
    <col min="6149" max="6400" width="9.140625" style="422"/>
    <col min="6401" max="6401" width="25" style="422" customWidth="1"/>
    <col min="6402" max="6402" width="59.28515625" style="422" customWidth="1"/>
    <col min="6403" max="6403" width="16.5703125" style="422" customWidth="1"/>
    <col min="6404" max="6404" width="5.42578125" style="422" customWidth="1"/>
    <col min="6405" max="6656" width="9.140625" style="422"/>
    <col min="6657" max="6657" width="25" style="422" customWidth="1"/>
    <col min="6658" max="6658" width="59.28515625" style="422" customWidth="1"/>
    <col min="6659" max="6659" width="16.5703125" style="422" customWidth="1"/>
    <col min="6660" max="6660" width="5.42578125" style="422" customWidth="1"/>
    <col min="6661" max="6912" width="9.140625" style="422"/>
    <col min="6913" max="6913" width="25" style="422" customWidth="1"/>
    <col min="6914" max="6914" width="59.28515625" style="422" customWidth="1"/>
    <col min="6915" max="6915" width="16.5703125" style="422" customWidth="1"/>
    <col min="6916" max="6916" width="5.42578125" style="422" customWidth="1"/>
    <col min="6917" max="7168" width="9.140625" style="422"/>
    <col min="7169" max="7169" width="25" style="422" customWidth="1"/>
    <col min="7170" max="7170" width="59.28515625" style="422" customWidth="1"/>
    <col min="7171" max="7171" width="16.5703125" style="422" customWidth="1"/>
    <col min="7172" max="7172" width="5.42578125" style="422" customWidth="1"/>
    <col min="7173" max="7424" width="9.140625" style="422"/>
    <col min="7425" max="7425" width="25" style="422" customWidth="1"/>
    <col min="7426" max="7426" width="59.28515625" style="422" customWidth="1"/>
    <col min="7427" max="7427" width="16.5703125" style="422" customWidth="1"/>
    <col min="7428" max="7428" width="5.42578125" style="422" customWidth="1"/>
    <col min="7429" max="7680" width="9.140625" style="422"/>
    <col min="7681" max="7681" width="25" style="422" customWidth="1"/>
    <col min="7682" max="7682" width="59.28515625" style="422" customWidth="1"/>
    <col min="7683" max="7683" width="16.5703125" style="422" customWidth="1"/>
    <col min="7684" max="7684" width="5.42578125" style="422" customWidth="1"/>
    <col min="7685" max="7936" width="9.140625" style="422"/>
    <col min="7937" max="7937" width="25" style="422" customWidth="1"/>
    <col min="7938" max="7938" width="59.28515625" style="422" customWidth="1"/>
    <col min="7939" max="7939" width="16.5703125" style="422" customWidth="1"/>
    <col min="7940" max="7940" width="5.42578125" style="422" customWidth="1"/>
    <col min="7941" max="8192" width="9.140625" style="422"/>
    <col min="8193" max="8193" width="25" style="422" customWidth="1"/>
    <col min="8194" max="8194" width="59.28515625" style="422" customWidth="1"/>
    <col min="8195" max="8195" width="16.5703125" style="422" customWidth="1"/>
    <col min="8196" max="8196" width="5.42578125" style="422" customWidth="1"/>
    <col min="8197" max="8448" width="9.140625" style="422"/>
    <col min="8449" max="8449" width="25" style="422" customWidth="1"/>
    <col min="8450" max="8450" width="59.28515625" style="422" customWidth="1"/>
    <col min="8451" max="8451" width="16.5703125" style="422" customWidth="1"/>
    <col min="8452" max="8452" width="5.42578125" style="422" customWidth="1"/>
    <col min="8453" max="8704" width="9.140625" style="422"/>
    <col min="8705" max="8705" width="25" style="422" customWidth="1"/>
    <col min="8706" max="8706" width="59.28515625" style="422" customWidth="1"/>
    <col min="8707" max="8707" width="16.5703125" style="422" customWidth="1"/>
    <col min="8708" max="8708" width="5.42578125" style="422" customWidth="1"/>
    <col min="8709" max="8960" width="9.140625" style="422"/>
    <col min="8961" max="8961" width="25" style="422" customWidth="1"/>
    <col min="8962" max="8962" width="59.28515625" style="422" customWidth="1"/>
    <col min="8963" max="8963" width="16.5703125" style="422" customWidth="1"/>
    <col min="8964" max="8964" width="5.42578125" style="422" customWidth="1"/>
    <col min="8965" max="9216" width="9.140625" style="422"/>
    <col min="9217" max="9217" width="25" style="422" customWidth="1"/>
    <col min="9218" max="9218" width="59.28515625" style="422" customWidth="1"/>
    <col min="9219" max="9219" width="16.5703125" style="422" customWidth="1"/>
    <col min="9220" max="9220" width="5.42578125" style="422" customWidth="1"/>
    <col min="9221" max="9472" width="9.140625" style="422"/>
    <col min="9473" max="9473" width="25" style="422" customWidth="1"/>
    <col min="9474" max="9474" width="59.28515625" style="422" customWidth="1"/>
    <col min="9475" max="9475" width="16.5703125" style="422" customWidth="1"/>
    <col min="9476" max="9476" width="5.42578125" style="422" customWidth="1"/>
    <col min="9477" max="9728" width="9.140625" style="422"/>
    <col min="9729" max="9729" width="25" style="422" customWidth="1"/>
    <col min="9730" max="9730" width="59.28515625" style="422" customWidth="1"/>
    <col min="9731" max="9731" width="16.5703125" style="422" customWidth="1"/>
    <col min="9732" max="9732" width="5.42578125" style="422" customWidth="1"/>
    <col min="9733" max="9984" width="9.140625" style="422"/>
    <col min="9985" max="9985" width="25" style="422" customWidth="1"/>
    <col min="9986" max="9986" width="59.28515625" style="422" customWidth="1"/>
    <col min="9987" max="9987" width="16.5703125" style="422" customWidth="1"/>
    <col min="9988" max="9988" width="5.42578125" style="422" customWidth="1"/>
    <col min="9989" max="10240" width="9.140625" style="422"/>
    <col min="10241" max="10241" width="25" style="422" customWidth="1"/>
    <col min="10242" max="10242" width="59.28515625" style="422" customWidth="1"/>
    <col min="10243" max="10243" width="16.5703125" style="422" customWidth="1"/>
    <col min="10244" max="10244" width="5.42578125" style="422" customWidth="1"/>
    <col min="10245" max="10496" width="9.140625" style="422"/>
    <col min="10497" max="10497" width="25" style="422" customWidth="1"/>
    <col min="10498" max="10498" width="59.28515625" style="422" customWidth="1"/>
    <col min="10499" max="10499" width="16.5703125" style="422" customWidth="1"/>
    <col min="10500" max="10500" width="5.42578125" style="422" customWidth="1"/>
    <col min="10501" max="10752" width="9.140625" style="422"/>
    <col min="10753" max="10753" width="25" style="422" customWidth="1"/>
    <col min="10754" max="10754" width="59.28515625" style="422" customWidth="1"/>
    <col min="10755" max="10755" width="16.5703125" style="422" customWidth="1"/>
    <col min="10756" max="10756" width="5.42578125" style="422" customWidth="1"/>
    <col min="10757" max="11008" width="9.140625" style="422"/>
    <col min="11009" max="11009" width="25" style="422" customWidth="1"/>
    <col min="11010" max="11010" width="59.28515625" style="422" customWidth="1"/>
    <col min="11011" max="11011" width="16.5703125" style="422" customWidth="1"/>
    <col min="11012" max="11012" width="5.42578125" style="422" customWidth="1"/>
    <col min="11013" max="11264" width="9.140625" style="422"/>
    <col min="11265" max="11265" width="25" style="422" customWidth="1"/>
    <col min="11266" max="11266" width="59.28515625" style="422" customWidth="1"/>
    <col min="11267" max="11267" width="16.5703125" style="422" customWidth="1"/>
    <col min="11268" max="11268" width="5.42578125" style="422" customWidth="1"/>
    <col min="11269" max="11520" width="9.140625" style="422"/>
    <col min="11521" max="11521" width="25" style="422" customWidth="1"/>
    <col min="11522" max="11522" width="59.28515625" style="422" customWidth="1"/>
    <col min="11523" max="11523" width="16.5703125" style="422" customWidth="1"/>
    <col min="11524" max="11524" width="5.42578125" style="422" customWidth="1"/>
    <col min="11525" max="11776" width="9.140625" style="422"/>
    <col min="11777" max="11777" width="25" style="422" customWidth="1"/>
    <col min="11778" max="11778" width="59.28515625" style="422" customWidth="1"/>
    <col min="11779" max="11779" width="16.5703125" style="422" customWidth="1"/>
    <col min="11780" max="11780" width="5.42578125" style="422" customWidth="1"/>
    <col min="11781" max="12032" width="9.140625" style="422"/>
    <col min="12033" max="12033" width="25" style="422" customWidth="1"/>
    <col min="12034" max="12034" width="59.28515625" style="422" customWidth="1"/>
    <col min="12035" max="12035" width="16.5703125" style="422" customWidth="1"/>
    <col min="12036" max="12036" width="5.42578125" style="422" customWidth="1"/>
    <col min="12037" max="12288" width="9.140625" style="422"/>
    <col min="12289" max="12289" width="25" style="422" customWidth="1"/>
    <col min="12290" max="12290" width="59.28515625" style="422" customWidth="1"/>
    <col min="12291" max="12291" width="16.5703125" style="422" customWidth="1"/>
    <col min="12292" max="12292" width="5.42578125" style="422" customWidth="1"/>
    <col min="12293" max="12544" width="9.140625" style="422"/>
    <col min="12545" max="12545" width="25" style="422" customWidth="1"/>
    <col min="12546" max="12546" width="59.28515625" style="422" customWidth="1"/>
    <col min="12547" max="12547" width="16.5703125" style="422" customWidth="1"/>
    <col min="12548" max="12548" width="5.42578125" style="422" customWidth="1"/>
    <col min="12549" max="12800" width="9.140625" style="422"/>
    <col min="12801" max="12801" width="25" style="422" customWidth="1"/>
    <col min="12802" max="12802" width="59.28515625" style="422" customWidth="1"/>
    <col min="12803" max="12803" width="16.5703125" style="422" customWidth="1"/>
    <col min="12804" max="12804" width="5.42578125" style="422" customWidth="1"/>
    <col min="12805" max="13056" width="9.140625" style="422"/>
    <col min="13057" max="13057" width="25" style="422" customWidth="1"/>
    <col min="13058" max="13058" width="59.28515625" style="422" customWidth="1"/>
    <col min="13059" max="13059" width="16.5703125" style="422" customWidth="1"/>
    <col min="13060" max="13060" width="5.42578125" style="422" customWidth="1"/>
    <col min="13061" max="13312" width="9.140625" style="422"/>
    <col min="13313" max="13313" width="25" style="422" customWidth="1"/>
    <col min="13314" max="13314" width="59.28515625" style="422" customWidth="1"/>
    <col min="13315" max="13315" width="16.5703125" style="422" customWidth="1"/>
    <col min="13316" max="13316" width="5.42578125" style="422" customWidth="1"/>
    <col min="13317" max="13568" width="9.140625" style="422"/>
    <col min="13569" max="13569" width="25" style="422" customWidth="1"/>
    <col min="13570" max="13570" width="59.28515625" style="422" customWidth="1"/>
    <col min="13571" max="13571" width="16.5703125" style="422" customWidth="1"/>
    <col min="13572" max="13572" width="5.42578125" style="422" customWidth="1"/>
    <col min="13573" max="13824" width="9.140625" style="422"/>
    <col min="13825" max="13825" width="25" style="422" customWidth="1"/>
    <col min="13826" max="13826" width="59.28515625" style="422" customWidth="1"/>
    <col min="13827" max="13827" width="16.5703125" style="422" customWidth="1"/>
    <col min="13828" max="13828" width="5.42578125" style="422" customWidth="1"/>
    <col min="13829" max="14080" width="9.140625" style="422"/>
    <col min="14081" max="14081" width="25" style="422" customWidth="1"/>
    <col min="14082" max="14082" width="59.28515625" style="422" customWidth="1"/>
    <col min="14083" max="14083" width="16.5703125" style="422" customWidth="1"/>
    <col min="14084" max="14084" width="5.42578125" style="422" customWidth="1"/>
    <col min="14085" max="14336" width="9.140625" style="422"/>
    <col min="14337" max="14337" width="25" style="422" customWidth="1"/>
    <col min="14338" max="14338" width="59.28515625" style="422" customWidth="1"/>
    <col min="14339" max="14339" width="16.5703125" style="422" customWidth="1"/>
    <col min="14340" max="14340" width="5.42578125" style="422" customWidth="1"/>
    <col min="14341" max="14592" width="9.140625" style="422"/>
    <col min="14593" max="14593" width="25" style="422" customWidth="1"/>
    <col min="14594" max="14594" width="59.28515625" style="422" customWidth="1"/>
    <col min="14595" max="14595" width="16.5703125" style="422" customWidth="1"/>
    <col min="14596" max="14596" width="5.42578125" style="422" customWidth="1"/>
    <col min="14597" max="14848" width="9.140625" style="422"/>
    <col min="14849" max="14849" width="25" style="422" customWidth="1"/>
    <col min="14850" max="14850" width="59.28515625" style="422" customWidth="1"/>
    <col min="14851" max="14851" width="16.5703125" style="422" customWidth="1"/>
    <col min="14852" max="14852" width="5.42578125" style="422" customWidth="1"/>
    <col min="14853" max="15104" width="9.140625" style="422"/>
    <col min="15105" max="15105" width="25" style="422" customWidth="1"/>
    <col min="15106" max="15106" width="59.28515625" style="422" customWidth="1"/>
    <col min="15107" max="15107" width="16.5703125" style="422" customWidth="1"/>
    <col min="15108" max="15108" width="5.42578125" style="422" customWidth="1"/>
    <col min="15109" max="15360" width="9.140625" style="422"/>
    <col min="15361" max="15361" width="25" style="422" customWidth="1"/>
    <col min="15362" max="15362" width="59.28515625" style="422" customWidth="1"/>
    <col min="15363" max="15363" width="16.5703125" style="422" customWidth="1"/>
    <col min="15364" max="15364" width="5.42578125" style="422" customWidth="1"/>
    <col min="15365" max="15616" width="9.140625" style="422"/>
    <col min="15617" max="15617" width="25" style="422" customWidth="1"/>
    <col min="15618" max="15618" width="59.28515625" style="422" customWidth="1"/>
    <col min="15619" max="15619" width="16.5703125" style="422" customWidth="1"/>
    <col min="15620" max="15620" width="5.42578125" style="422" customWidth="1"/>
    <col min="15621" max="15872" width="9.140625" style="422"/>
    <col min="15873" max="15873" width="25" style="422" customWidth="1"/>
    <col min="15874" max="15874" width="59.28515625" style="422" customWidth="1"/>
    <col min="15875" max="15875" width="16.5703125" style="422" customWidth="1"/>
    <col min="15876" max="15876" width="5.42578125" style="422" customWidth="1"/>
    <col min="15877" max="16128" width="9.140625" style="422"/>
    <col min="16129" max="16129" width="25" style="422" customWidth="1"/>
    <col min="16130" max="16130" width="59.28515625" style="422" customWidth="1"/>
    <col min="16131" max="16131" width="16.5703125" style="422" customWidth="1"/>
    <col min="16132" max="16132" width="5.42578125" style="422" customWidth="1"/>
    <col min="16133" max="16384" width="9.140625" style="422"/>
  </cols>
  <sheetData>
    <row r="1" spans="1:4" x14ac:dyDescent="0.2">
      <c r="B1" s="661" t="s">
        <v>673</v>
      </c>
      <c r="C1" s="661"/>
      <c r="D1" s="431"/>
    </row>
    <row r="2" spans="1:4" x14ac:dyDescent="0.2">
      <c r="B2" s="661" t="s">
        <v>471</v>
      </c>
      <c r="C2" s="661"/>
      <c r="D2" s="431"/>
    </row>
    <row r="3" spans="1:4" ht="12.75" customHeight="1" x14ac:dyDescent="0.2">
      <c r="B3" s="662" t="s">
        <v>602</v>
      </c>
      <c r="C3" s="662"/>
      <c r="D3" s="432"/>
    </row>
    <row r="4" spans="1:4" x14ac:dyDescent="0.2">
      <c r="B4" s="661" t="s">
        <v>674</v>
      </c>
      <c r="C4" s="661"/>
      <c r="D4" s="431"/>
    </row>
    <row r="5" spans="1:4" x14ac:dyDescent="0.2">
      <c r="B5" s="650"/>
      <c r="C5" s="650"/>
      <c r="D5" s="431"/>
    </row>
    <row r="6" spans="1:4" ht="37.5" customHeight="1" x14ac:dyDescent="0.3">
      <c r="A6" s="663" t="s">
        <v>672</v>
      </c>
      <c r="B6" s="663"/>
      <c r="C6" s="663"/>
      <c r="D6" s="482"/>
    </row>
    <row r="7" spans="1:4" ht="14.25" customHeight="1" x14ac:dyDescent="0.3">
      <c r="A7" s="483"/>
      <c r="B7" s="484"/>
      <c r="C7" s="484"/>
      <c r="D7" s="484"/>
    </row>
    <row r="8" spans="1:4" ht="15.75" x14ac:dyDescent="0.25">
      <c r="C8" s="492" t="s">
        <v>517</v>
      </c>
    </row>
    <row r="9" spans="1:4" ht="31.5" x14ac:dyDescent="0.2">
      <c r="A9" s="426" t="s">
        <v>518</v>
      </c>
      <c r="B9" s="434" t="s">
        <v>519</v>
      </c>
      <c r="C9" s="434" t="s">
        <v>520</v>
      </c>
    </row>
    <row r="10" spans="1:4" ht="16.5" thickBot="1" x14ac:dyDescent="0.25">
      <c r="A10" s="485">
        <v>1</v>
      </c>
      <c r="B10" s="485">
        <v>2</v>
      </c>
      <c r="C10" s="485">
        <v>3</v>
      </c>
    </row>
    <row r="11" spans="1:4" ht="16.5" customHeight="1" thickBot="1" x14ac:dyDescent="0.25">
      <c r="A11" s="664" t="s">
        <v>522</v>
      </c>
      <c r="B11" s="665"/>
      <c r="C11" s="666"/>
    </row>
    <row r="12" spans="1:4" ht="79.5" thickBot="1" x14ac:dyDescent="0.25">
      <c r="A12" s="519" t="s">
        <v>290</v>
      </c>
      <c r="B12" s="520" t="s">
        <v>291</v>
      </c>
      <c r="C12" s="521">
        <v>15</v>
      </c>
    </row>
    <row r="13" spans="1:4" ht="112.5" customHeight="1" x14ac:dyDescent="0.2">
      <c r="A13" s="667" t="s">
        <v>292</v>
      </c>
      <c r="B13" s="669" t="s">
        <v>293</v>
      </c>
      <c r="C13" s="671">
        <v>15</v>
      </c>
    </row>
    <row r="14" spans="1:4" ht="13.5" customHeight="1" thickBot="1" x14ac:dyDescent="0.25">
      <c r="A14" s="668"/>
      <c r="B14" s="670"/>
      <c r="C14" s="672"/>
    </row>
    <row r="15" spans="1:4" ht="48" thickBot="1" x14ac:dyDescent="0.25">
      <c r="A15" s="522" t="s">
        <v>294</v>
      </c>
      <c r="B15" s="523" t="s">
        <v>523</v>
      </c>
      <c r="C15" s="521">
        <v>15</v>
      </c>
    </row>
    <row r="16" spans="1:4" ht="63" customHeight="1" thickBot="1" x14ac:dyDescent="0.25">
      <c r="A16" s="664" t="s">
        <v>524</v>
      </c>
      <c r="B16" s="665"/>
      <c r="C16" s="666"/>
    </row>
    <row r="17" spans="1:3" ht="46.5" customHeight="1" x14ac:dyDescent="0.2">
      <c r="A17" s="673" t="s">
        <v>300</v>
      </c>
      <c r="B17" s="669" t="s">
        <v>525</v>
      </c>
      <c r="C17" s="524"/>
    </row>
    <row r="18" spans="1:3" ht="15.75" x14ac:dyDescent="0.2">
      <c r="A18" s="674"/>
      <c r="B18" s="676"/>
      <c r="C18" s="524"/>
    </row>
    <row r="19" spans="1:3" ht="16.5" thickBot="1" x14ac:dyDescent="0.25">
      <c r="A19" s="675"/>
      <c r="B19" s="670"/>
      <c r="C19" s="525">
        <v>0.34899999999999998</v>
      </c>
    </row>
    <row r="20" spans="1:3" ht="68.25" customHeight="1" x14ac:dyDescent="0.2">
      <c r="A20" s="673" t="s">
        <v>302</v>
      </c>
      <c r="B20" s="669" t="s">
        <v>526</v>
      </c>
      <c r="C20" s="524"/>
    </row>
    <row r="21" spans="1:3" ht="15.75" x14ac:dyDescent="0.2">
      <c r="A21" s="674"/>
      <c r="B21" s="676"/>
      <c r="C21" s="524"/>
    </row>
    <row r="22" spans="1:3" ht="16.5" thickBot="1" x14ac:dyDescent="0.25">
      <c r="A22" s="675"/>
      <c r="B22" s="670"/>
      <c r="C22" s="525">
        <v>0.34899999999999998</v>
      </c>
    </row>
    <row r="23" spans="1:3" ht="79.5" thickBot="1" x14ac:dyDescent="0.25">
      <c r="A23" s="526" t="s">
        <v>304</v>
      </c>
      <c r="B23" s="520" t="s">
        <v>305</v>
      </c>
      <c r="C23" s="525"/>
    </row>
    <row r="24" spans="1:3" ht="43.5" customHeight="1" x14ac:dyDescent="0.2">
      <c r="A24" s="673" t="s">
        <v>306</v>
      </c>
      <c r="B24" s="667" t="s">
        <v>527</v>
      </c>
      <c r="C24" s="528"/>
    </row>
    <row r="25" spans="1:3" ht="18.75" x14ac:dyDescent="0.2">
      <c r="A25" s="674"/>
      <c r="B25" s="677"/>
      <c r="C25" s="529"/>
    </row>
    <row r="26" spans="1:3" ht="16.5" thickBot="1" x14ac:dyDescent="0.25">
      <c r="A26" s="675"/>
      <c r="B26" s="668"/>
      <c r="C26" s="524">
        <v>0.34899999999999998</v>
      </c>
    </row>
    <row r="27" spans="1:3" ht="16.5" thickBot="1" x14ac:dyDescent="0.25">
      <c r="A27" s="664" t="s">
        <v>528</v>
      </c>
      <c r="B27" s="665"/>
      <c r="C27" s="666"/>
    </row>
    <row r="28" spans="1:3" ht="16.5" thickBot="1" x14ac:dyDescent="0.25">
      <c r="A28" s="526" t="s">
        <v>312</v>
      </c>
      <c r="B28" s="520" t="s">
        <v>311</v>
      </c>
      <c r="C28" s="525">
        <v>50</v>
      </c>
    </row>
    <row r="29" spans="1:3" ht="32.25" thickBot="1" x14ac:dyDescent="0.25">
      <c r="A29" s="526" t="s">
        <v>313</v>
      </c>
      <c r="B29" s="520" t="s">
        <v>314</v>
      </c>
      <c r="C29" s="525">
        <v>45</v>
      </c>
    </row>
    <row r="30" spans="1:3" ht="19.5" thickBot="1" x14ac:dyDescent="0.25">
      <c r="A30" s="678" t="s">
        <v>529</v>
      </c>
      <c r="B30" s="679"/>
      <c r="C30" s="680"/>
    </row>
    <row r="31" spans="1:3" ht="33.75" customHeight="1" x14ac:dyDescent="0.2">
      <c r="A31" s="673" t="s">
        <v>319</v>
      </c>
      <c r="B31" s="669" t="s">
        <v>320</v>
      </c>
      <c r="C31" s="667">
        <v>100</v>
      </c>
    </row>
    <row r="32" spans="1:3" ht="13.5" thickBot="1" x14ac:dyDescent="0.25">
      <c r="A32" s="675"/>
      <c r="B32" s="670"/>
      <c r="C32" s="668"/>
    </row>
    <row r="33" spans="1:3" ht="18" customHeight="1" x14ac:dyDescent="0.2">
      <c r="A33" s="673" t="s">
        <v>325</v>
      </c>
      <c r="B33" s="669" t="s">
        <v>530</v>
      </c>
      <c r="C33" s="667">
        <v>100</v>
      </c>
    </row>
    <row r="34" spans="1:3" ht="13.5" thickBot="1" x14ac:dyDescent="0.25">
      <c r="A34" s="675"/>
      <c r="B34" s="670"/>
      <c r="C34" s="668"/>
    </row>
    <row r="35" spans="1:3" ht="21" customHeight="1" x14ac:dyDescent="0.2">
      <c r="A35" s="673" t="s">
        <v>329</v>
      </c>
      <c r="B35" s="669" t="s">
        <v>330</v>
      </c>
      <c r="C35" s="667">
        <v>100</v>
      </c>
    </row>
    <row r="36" spans="1:3" x14ac:dyDescent="0.2">
      <c r="A36" s="674"/>
      <c r="B36" s="676"/>
      <c r="C36" s="677"/>
    </row>
    <row r="37" spans="1:3" ht="13.5" thickBot="1" x14ac:dyDescent="0.25">
      <c r="A37" s="675"/>
      <c r="B37" s="670"/>
      <c r="C37" s="668"/>
    </row>
    <row r="38" spans="1:3" ht="16.5" thickBot="1" x14ac:dyDescent="0.25">
      <c r="A38" s="664" t="s">
        <v>531</v>
      </c>
      <c r="B38" s="665"/>
      <c r="C38" s="666"/>
    </row>
    <row r="39" spans="1:3" ht="79.5" thickBot="1" x14ac:dyDescent="0.25">
      <c r="A39" s="519" t="s">
        <v>335</v>
      </c>
      <c r="B39" s="520" t="s">
        <v>336</v>
      </c>
      <c r="C39" s="525">
        <v>100</v>
      </c>
    </row>
    <row r="40" spans="1:3" ht="95.25" thickBot="1" x14ac:dyDescent="0.25">
      <c r="A40" s="519" t="s">
        <v>532</v>
      </c>
      <c r="B40" s="520" t="s">
        <v>533</v>
      </c>
      <c r="C40" s="525">
        <v>100</v>
      </c>
    </row>
    <row r="41" spans="1:3" ht="31.5" customHeight="1" thickBot="1" x14ac:dyDescent="0.25">
      <c r="A41" s="664" t="s">
        <v>534</v>
      </c>
      <c r="B41" s="665"/>
      <c r="C41" s="666"/>
    </row>
    <row r="42" spans="1:3" ht="50.25" thickBot="1" x14ac:dyDescent="0.25">
      <c r="A42" s="519" t="s">
        <v>343</v>
      </c>
      <c r="B42" s="530" t="s">
        <v>535</v>
      </c>
      <c r="C42" s="525">
        <v>100</v>
      </c>
    </row>
    <row r="43" spans="1:3" ht="31.5" customHeight="1" thickBot="1" x14ac:dyDescent="0.25">
      <c r="A43" s="664" t="s">
        <v>536</v>
      </c>
      <c r="B43" s="665"/>
      <c r="C43" s="666"/>
    </row>
    <row r="44" spans="1:3" ht="63.75" thickBot="1" x14ac:dyDescent="0.25">
      <c r="A44" s="526" t="s">
        <v>537</v>
      </c>
      <c r="B44" s="520" t="s">
        <v>538</v>
      </c>
      <c r="C44" s="525">
        <v>100</v>
      </c>
    </row>
    <row r="45" spans="1:3" ht="15.75" x14ac:dyDescent="0.2">
      <c r="A45" s="673" t="s">
        <v>539</v>
      </c>
      <c r="B45" s="669" t="s">
        <v>540</v>
      </c>
      <c r="C45" s="524"/>
    </row>
    <row r="46" spans="1:3" ht="16.5" thickBot="1" x14ac:dyDescent="0.25">
      <c r="A46" s="675"/>
      <c r="B46" s="670"/>
      <c r="C46" s="525">
        <v>100</v>
      </c>
    </row>
    <row r="47" spans="1:3" ht="48" thickBot="1" x14ac:dyDescent="0.25">
      <c r="A47" s="526" t="s">
        <v>541</v>
      </c>
      <c r="B47" s="520" t="s">
        <v>542</v>
      </c>
      <c r="C47" s="525"/>
    </row>
    <row r="48" spans="1:3" ht="48" thickBot="1" x14ac:dyDescent="0.25">
      <c r="A48" s="531" t="s">
        <v>543</v>
      </c>
      <c r="B48" s="523" t="s">
        <v>544</v>
      </c>
      <c r="C48" s="532">
        <v>100</v>
      </c>
    </row>
    <row r="49" spans="1:3" ht="36.75" customHeight="1" x14ac:dyDescent="0.2">
      <c r="A49" s="673" t="s">
        <v>355</v>
      </c>
      <c r="B49" s="669" t="s">
        <v>545</v>
      </c>
      <c r="C49" s="667">
        <v>100</v>
      </c>
    </row>
    <row r="50" spans="1:3" x14ac:dyDescent="0.2">
      <c r="A50" s="674"/>
      <c r="B50" s="676"/>
      <c r="C50" s="677"/>
    </row>
    <row r="51" spans="1:3" ht="13.5" thickBot="1" x14ac:dyDescent="0.25">
      <c r="A51" s="675"/>
      <c r="B51" s="670"/>
      <c r="C51" s="668"/>
    </row>
    <row r="52" spans="1:3" ht="63.75" thickBot="1" x14ac:dyDescent="0.25">
      <c r="A52" s="531" t="s">
        <v>361</v>
      </c>
      <c r="B52" s="523" t="s">
        <v>362</v>
      </c>
      <c r="C52" s="532">
        <v>100</v>
      </c>
    </row>
    <row r="53" spans="1:3" ht="15.75" x14ac:dyDescent="0.2">
      <c r="A53" s="673" t="s">
        <v>546</v>
      </c>
      <c r="B53" s="669" t="s">
        <v>547</v>
      </c>
      <c r="C53" s="527"/>
    </row>
    <row r="54" spans="1:3" ht="15.75" x14ac:dyDescent="0.2">
      <c r="A54" s="674"/>
      <c r="B54" s="676"/>
      <c r="C54" s="524">
        <v>100</v>
      </c>
    </row>
    <row r="55" spans="1:3" ht="15.75" x14ac:dyDescent="0.2">
      <c r="A55" s="674"/>
      <c r="B55" s="676"/>
      <c r="C55" s="524"/>
    </row>
    <row r="56" spans="1:3" ht="15.75" x14ac:dyDescent="0.2">
      <c r="A56" s="674"/>
      <c r="B56" s="676"/>
      <c r="C56" s="524"/>
    </row>
    <row r="57" spans="1:3" ht="15.75" x14ac:dyDescent="0.2">
      <c r="A57" s="674"/>
      <c r="B57" s="676"/>
      <c r="C57" s="524"/>
    </row>
    <row r="58" spans="1:3" ht="16.5" thickBot="1" x14ac:dyDescent="0.25">
      <c r="A58" s="675"/>
      <c r="B58" s="670"/>
      <c r="C58" s="525"/>
    </row>
    <row r="59" spans="1:3" ht="15.75" x14ac:dyDescent="0.2">
      <c r="A59" s="673" t="s">
        <v>548</v>
      </c>
      <c r="B59" s="669" t="s">
        <v>549</v>
      </c>
      <c r="C59" s="527"/>
    </row>
    <row r="60" spans="1:3" ht="15.75" x14ac:dyDescent="0.2">
      <c r="A60" s="674"/>
      <c r="B60" s="676"/>
      <c r="C60" s="524"/>
    </row>
    <row r="61" spans="1:3" ht="16.5" thickBot="1" x14ac:dyDescent="0.25">
      <c r="A61" s="675"/>
      <c r="B61" s="670"/>
      <c r="C61" s="525">
        <v>100</v>
      </c>
    </row>
    <row r="62" spans="1:3" ht="15.75" x14ac:dyDescent="0.2">
      <c r="A62" s="673" t="s">
        <v>550</v>
      </c>
      <c r="B62" s="669" t="s">
        <v>551</v>
      </c>
      <c r="C62" s="527"/>
    </row>
    <row r="63" spans="1:3" ht="15.75" x14ac:dyDescent="0.2">
      <c r="A63" s="674"/>
      <c r="B63" s="676"/>
      <c r="C63" s="524">
        <v>100</v>
      </c>
    </row>
    <row r="64" spans="1:3" ht="15.75" x14ac:dyDescent="0.2">
      <c r="A64" s="674"/>
      <c r="B64" s="676"/>
      <c r="C64" s="524"/>
    </row>
    <row r="65" spans="1:3" ht="15.75" x14ac:dyDescent="0.2">
      <c r="A65" s="674"/>
      <c r="B65" s="676"/>
      <c r="C65" s="524"/>
    </row>
    <row r="66" spans="1:3" ht="15.75" x14ac:dyDescent="0.2">
      <c r="A66" s="674"/>
      <c r="B66" s="676"/>
      <c r="C66" s="524"/>
    </row>
    <row r="67" spans="1:3" ht="16.5" thickBot="1" x14ac:dyDescent="0.25">
      <c r="A67" s="675"/>
      <c r="B67" s="670"/>
      <c r="C67" s="525"/>
    </row>
    <row r="68" spans="1:3" ht="16.5" thickBot="1" x14ac:dyDescent="0.25">
      <c r="A68" s="664" t="s">
        <v>552</v>
      </c>
      <c r="B68" s="665"/>
      <c r="C68" s="666"/>
    </row>
    <row r="69" spans="1:3" ht="32.25" thickBot="1" x14ac:dyDescent="0.25">
      <c r="A69" s="519" t="s">
        <v>553</v>
      </c>
      <c r="B69" s="520" t="s">
        <v>554</v>
      </c>
      <c r="C69" s="525">
        <v>100</v>
      </c>
    </row>
    <row r="70" spans="1:3" ht="15.75" customHeight="1" x14ac:dyDescent="0.2">
      <c r="A70" s="681" t="s">
        <v>555</v>
      </c>
      <c r="B70" s="682"/>
      <c r="C70" s="683"/>
    </row>
    <row r="71" spans="1:3" ht="16.5" thickBot="1" x14ac:dyDescent="0.25">
      <c r="A71" s="684" t="s">
        <v>556</v>
      </c>
      <c r="B71" s="685"/>
      <c r="C71" s="686"/>
    </row>
    <row r="72" spans="1:3" ht="63.75" thickBot="1" x14ac:dyDescent="0.25">
      <c r="A72" s="519" t="s">
        <v>557</v>
      </c>
      <c r="B72" s="520" t="s">
        <v>558</v>
      </c>
      <c r="C72" s="525">
        <v>100</v>
      </c>
    </row>
    <row r="73" spans="1:3" ht="32.25" thickBot="1" x14ac:dyDescent="0.25">
      <c r="A73" s="533" t="s">
        <v>559</v>
      </c>
      <c r="B73" s="520" t="s">
        <v>560</v>
      </c>
      <c r="C73" s="525">
        <v>100</v>
      </c>
    </row>
    <row r="74" spans="1:3" ht="48" thickBot="1" x14ac:dyDescent="0.25">
      <c r="A74" s="533" t="s">
        <v>369</v>
      </c>
      <c r="B74" s="520" t="s">
        <v>370</v>
      </c>
      <c r="C74" s="525">
        <v>100</v>
      </c>
    </row>
    <row r="75" spans="1:3" ht="32.25" thickBot="1" x14ac:dyDescent="0.25">
      <c r="A75" s="534" t="s">
        <v>373</v>
      </c>
      <c r="B75" s="535" t="s">
        <v>374</v>
      </c>
      <c r="C75" s="532">
        <v>100</v>
      </c>
    </row>
    <row r="76" spans="1:3" ht="15.75" customHeight="1" x14ac:dyDescent="0.2">
      <c r="A76" s="681" t="s">
        <v>561</v>
      </c>
      <c r="B76" s="682"/>
      <c r="C76" s="683"/>
    </row>
    <row r="77" spans="1:3" ht="16.5" thickBot="1" x14ac:dyDescent="0.25">
      <c r="A77" s="684" t="s">
        <v>562</v>
      </c>
      <c r="B77" s="685"/>
      <c r="C77" s="686"/>
    </row>
    <row r="78" spans="1:3" ht="32.25" thickBot="1" x14ac:dyDescent="0.25">
      <c r="A78" s="519" t="s">
        <v>563</v>
      </c>
      <c r="B78" s="520" t="s">
        <v>564</v>
      </c>
      <c r="C78" s="525"/>
    </row>
    <row r="79" spans="1:3" ht="90.75" thickBot="1" x14ac:dyDescent="0.25">
      <c r="A79" s="522" t="s">
        <v>565</v>
      </c>
      <c r="B79" s="536" t="s">
        <v>566</v>
      </c>
      <c r="C79" s="532">
        <v>100</v>
      </c>
    </row>
    <row r="80" spans="1:3" ht="90.75" thickBot="1" x14ac:dyDescent="0.25">
      <c r="A80" s="522" t="s">
        <v>381</v>
      </c>
      <c r="B80" s="536" t="s">
        <v>567</v>
      </c>
      <c r="C80" s="532">
        <v>100</v>
      </c>
    </row>
    <row r="81" spans="1:3" ht="90.75" thickBot="1" x14ac:dyDescent="0.25">
      <c r="A81" s="519" t="s">
        <v>568</v>
      </c>
      <c r="B81" s="537" t="s">
        <v>569</v>
      </c>
      <c r="C81" s="525">
        <v>100</v>
      </c>
    </row>
    <row r="82" spans="1:3" ht="111" thickBot="1" x14ac:dyDescent="0.25">
      <c r="A82" s="522" t="s">
        <v>570</v>
      </c>
      <c r="B82" s="523" t="s">
        <v>571</v>
      </c>
      <c r="C82" s="532">
        <v>100</v>
      </c>
    </row>
    <row r="83" spans="1:3" ht="63.75" thickBot="1" x14ac:dyDescent="0.25">
      <c r="A83" s="519" t="s">
        <v>572</v>
      </c>
      <c r="B83" s="520" t="s">
        <v>573</v>
      </c>
      <c r="C83" s="525">
        <v>100</v>
      </c>
    </row>
    <row r="84" spans="1:3" ht="49.5" customHeight="1" x14ac:dyDescent="0.2">
      <c r="A84" s="667" t="s">
        <v>574</v>
      </c>
      <c r="B84" s="669" t="s">
        <v>575</v>
      </c>
      <c r="C84" s="667">
        <v>100</v>
      </c>
    </row>
    <row r="85" spans="1:3" ht="13.5" customHeight="1" thickBot="1" x14ac:dyDescent="0.25">
      <c r="A85" s="668"/>
      <c r="B85" s="670"/>
      <c r="C85" s="668"/>
    </row>
    <row r="86" spans="1:3" ht="15.75" x14ac:dyDescent="0.2">
      <c r="A86" s="667" t="s">
        <v>576</v>
      </c>
      <c r="B86" s="669" t="s">
        <v>577</v>
      </c>
      <c r="C86" s="527"/>
    </row>
    <row r="87" spans="1:3" ht="15.75" x14ac:dyDescent="0.2">
      <c r="A87" s="677"/>
      <c r="B87" s="676"/>
      <c r="C87" s="524"/>
    </row>
    <row r="88" spans="1:3" ht="16.5" thickBot="1" x14ac:dyDescent="0.25">
      <c r="A88" s="668"/>
      <c r="B88" s="670"/>
      <c r="C88" s="525">
        <v>100</v>
      </c>
    </row>
    <row r="89" spans="1:3" ht="16.5" thickBot="1" x14ac:dyDescent="0.25">
      <c r="A89" s="664" t="s">
        <v>578</v>
      </c>
      <c r="B89" s="665"/>
      <c r="C89" s="666"/>
    </row>
    <row r="90" spans="1:3" ht="48" thickBot="1" x14ac:dyDescent="0.25">
      <c r="A90" s="533" t="s">
        <v>393</v>
      </c>
      <c r="B90" s="520" t="s">
        <v>579</v>
      </c>
      <c r="C90" s="525">
        <v>100</v>
      </c>
    </row>
    <row r="91" spans="1:3" ht="16.5" thickBot="1" x14ac:dyDescent="0.25">
      <c r="A91" s="664" t="s">
        <v>580</v>
      </c>
      <c r="B91" s="665"/>
      <c r="C91" s="666"/>
    </row>
    <row r="92" spans="1:3" ht="48" thickBot="1" x14ac:dyDescent="0.25">
      <c r="A92" s="519" t="s">
        <v>581</v>
      </c>
      <c r="B92" s="520" t="s">
        <v>582</v>
      </c>
      <c r="C92" s="525">
        <v>100</v>
      </c>
    </row>
    <row r="93" spans="1:3" ht="63.75" thickBot="1" x14ac:dyDescent="0.25">
      <c r="A93" s="519" t="s">
        <v>583</v>
      </c>
      <c r="B93" s="520" t="s">
        <v>584</v>
      </c>
      <c r="C93" s="525">
        <v>100</v>
      </c>
    </row>
    <row r="94" spans="1:3" ht="79.5" thickBot="1" x14ac:dyDescent="0.25">
      <c r="A94" s="533" t="s">
        <v>585</v>
      </c>
      <c r="B94" s="538" t="s">
        <v>586</v>
      </c>
      <c r="C94" s="525">
        <v>100</v>
      </c>
    </row>
    <row r="95" spans="1:3" ht="63.75" thickBot="1" x14ac:dyDescent="0.25">
      <c r="A95" s="534" t="s">
        <v>587</v>
      </c>
      <c r="B95" s="535" t="s">
        <v>588</v>
      </c>
      <c r="C95" s="532">
        <v>100</v>
      </c>
    </row>
    <row r="96" spans="1:3" ht="48" thickBot="1" x14ac:dyDescent="0.25">
      <c r="A96" s="533" t="s">
        <v>589</v>
      </c>
      <c r="B96" s="538" t="s">
        <v>590</v>
      </c>
      <c r="C96" s="525">
        <v>100</v>
      </c>
    </row>
    <row r="97" spans="1:3" ht="48" thickBot="1" x14ac:dyDescent="0.25">
      <c r="A97" s="533" t="s">
        <v>591</v>
      </c>
      <c r="B97" s="538" t="s">
        <v>592</v>
      </c>
      <c r="C97" s="525">
        <v>100</v>
      </c>
    </row>
    <row r="98" spans="1:3" ht="63.75" thickBot="1" x14ac:dyDescent="0.25">
      <c r="A98" s="519" t="s">
        <v>593</v>
      </c>
      <c r="B98" s="520" t="s">
        <v>594</v>
      </c>
      <c r="C98" s="525">
        <v>100</v>
      </c>
    </row>
    <row r="99" spans="1:3" ht="63.75" thickBot="1" x14ac:dyDescent="0.25">
      <c r="A99" s="519" t="s">
        <v>595</v>
      </c>
      <c r="B99" s="520" t="s">
        <v>596</v>
      </c>
      <c r="C99" s="525">
        <v>100</v>
      </c>
    </row>
    <row r="100" spans="1:3" ht="75.75" thickBot="1" x14ac:dyDescent="0.25">
      <c r="A100" s="519" t="s">
        <v>597</v>
      </c>
      <c r="B100" s="537" t="s">
        <v>598</v>
      </c>
      <c r="C100" s="525">
        <v>100</v>
      </c>
    </row>
    <row r="101" spans="1:3" ht="75.75" thickBot="1" x14ac:dyDescent="0.25">
      <c r="A101" s="533" t="s">
        <v>599</v>
      </c>
      <c r="B101" s="537" t="s">
        <v>600</v>
      </c>
      <c r="C101" s="525">
        <v>100</v>
      </c>
    </row>
    <row r="102" spans="1:3" ht="48" thickBot="1" x14ac:dyDescent="0.25">
      <c r="A102" s="522" t="s">
        <v>399</v>
      </c>
      <c r="B102" s="523" t="s">
        <v>400</v>
      </c>
      <c r="C102" s="532">
        <v>100</v>
      </c>
    </row>
    <row r="103" spans="1:3" ht="16.5" thickBot="1" x14ac:dyDescent="0.25">
      <c r="A103" s="664" t="s">
        <v>601</v>
      </c>
      <c r="B103" s="665"/>
      <c r="C103" s="666"/>
    </row>
    <row r="104" spans="1:3" ht="32.25" thickBot="1" x14ac:dyDescent="0.25">
      <c r="A104" s="519" t="s">
        <v>405</v>
      </c>
      <c r="B104" s="520" t="s">
        <v>406</v>
      </c>
      <c r="C104" s="525">
        <v>100</v>
      </c>
    </row>
    <row r="105" spans="1:3" ht="32.25" thickBot="1" x14ac:dyDescent="0.25">
      <c r="A105" s="519" t="s">
        <v>409</v>
      </c>
      <c r="B105" s="520" t="s">
        <v>410</v>
      </c>
      <c r="C105" s="525">
        <v>100</v>
      </c>
    </row>
    <row r="106" spans="1:3" ht="34.5" customHeight="1" x14ac:dyDescent="0.25">
      <c r="A106" s="660" t="s">
        <v>521</v>
      </c>
      <c r="B106" s="660"/>
      <c r="C106" s="660"/>
    </row>
    <row r="107" spans="1:3" ht="47.25" x14ac:dyDescent="0.2">
      <c r="A107" s="486" t="s">
        <v>421</v>
      </c>
      <c r="B107" s="487" t="s">
        <v>474</v>
      </c>
      <c r="C107" s="485">
        <v>100</v>
      </c>
    </row>
    <row r="108" spans="1:3" ht="47.25" x14ac:dyDescent="0.2">
      <c r="A108" s="486" t="s">
        <v>423</v>
      </c>
      <c r="B108" s="487" t="s">
        <v>475</v>
      </c>
      <c r="C108" s="485">
        <v>100</v>
      </c>
    </row>
    <row r="109" spans="1:3" ht="47.25" x14ac:dyDescent="0.2">
      <c r="A109" s="486" t="s">
        <v>427</v>
      </c>
      <c r="B109" s="487" t="s">
        <v>428</v>
      </c>
      <c r="C109" s="485">
        <v>100</v>
      </c>
    </row>
    <row r="110" spans="1:3" ht="78.75" x14ac:dyDescent="0.2">
      <c r="A110" s="486" t="s">
        <v>476</v>
      </c>
      <c r="B110" s="487" t="s">
        <v>477</v>
      </c>
      <c r="C110" s="485">
        <v>100</v>
      </c>
    </row>
    <row r="111" spans="1:3" ht="63" x14ac:dyDescent="0.2">
      <c r="A111" s="486" t="s">
        <v>478</v>
      </c>
      <c r="B111" s="487" t="s">
        <v>479</v>
      </c>
      <c r="C111" s="485">
        <v>100</v>
      </c>
    </row>
    <row r="112" spans="1:3" ht="22.5" customHeight="1" x14ac:dyDescent="0.2">
      <c r="A112" s="486" t="s">
        <v>480</v>
      </c>
      <c r="B112" s="487" t="s">
        <v>481</v>
      </c>
      <c r="C112" s="485">
        <v>100</v>
      </c>
    </row>
    <row r="113" spans="1:3" ht="37.5" customHeight="1" x14ac:dyDescent="0.2">
      <c r="A113" s="486" t="s">
        <v>482</v>
      </c>
      <c r="B113" s="487" t="s">
        <v>483</v>
      </c>
      <c r="C113" s="485">
        <v>100</v>
      </c>
    </row>
    <row r="114" spans="1:3" ht="47.25" x14ac:dyDescent="0.2">
      <c r="A114" s="486" t="s">
        <v>437</v>
      </c>
      <c r="B114" s="487" t="s">
        <v>438</v>
      </c>
      <c r="C114" s="485">
        <v>100</v>
      </c>
    </row>
    <row r="115" spans="1:3" ht="47.25" x14ac:dyDescent="0.2">
      <c r="A115" s="486" t="s">
        <v>433</v>
      </c>
      <c r="B115" s="487" t="s">
        <v>434</v>
      </c>
      <c r="C115" s="485">
        <v>100</v>
      </c>
    </row>
    <row r="116" spans="1:3" ht="21" customHeight="1" x14ac:dyDescent="0.2">
      <c r="A116" s="486" t="s">
        <v>484</v>
      </c>
      <c r="B116" s="487" t="s">
        <v>485</v>
      </c>
      <c r="C116" s="485">
        <v>100</v>
      </c>
    </row>
    <row r="117" spans="1:3" ht="78.75" x14ac:dyDescent="0.2">
      <c r="A117" s="488" t="s">
        <v>486</v>
      </c>
      <c r="B117" s="489" t="s">
        <v>487</v>
      </c>
      <c r="C117" s="485">
        <v>100</v>
      </c>
    </row>
    <row r="118" spans="1:3" ht="47.25" x14ac:dyDescent="0.2">
      <c r="A118" s="488" t="s">
        <v>488</v>
      </c>
      <c r="B118" s="489" t="s">
        <v>489</v>
      </c>
      <c r="C118" s="485">
        <v>100</v>
      </c>
    </row>
    <row r="119" spans="1:3" ht="63" x14ac:dyDescent="0.2">
      <c r="A119" s="488" t="s">
        <v>490</v>
      </c>
      <c r="B119" s="489" t="s">
        <v>491</v>
      </c>
      <c r="C119" s="485">
        <v>100</v>
      </c>
    </row>
    <row r="120" spans="1:3" ht="63" x14ac:dyDescent="0.2">
      <c r="A120" s="488" t="s">
        <v>443</v>
      </c>
      <c r="B120" s="489" t="s">
        <v>444</v>
      </c>
      <c r="C120" s="485">
        <v>100</v>
      </c>
    </row>
    <row r="121" spans="1:3" ht="31.5" x14ac:dyDescent="0.2">
      <c r="A121" s="488" t="s">
        <v>445</v>
      </c>
      <c r="B121" s="489" t="s">
        <v>446</v>
      </c>
      <c r="C121" s="485">
        <v>100</v>
      </c>
    </row>
    <row r="122" spans="1:3" ht="47.25" x14ac:dyDescent="0.2">
      <c r="A122" s="486" t="s">
        <v>451</v>
      </c>
      <c r="B122" s="487" t="s">
        <v>452</v>
      </c>
      <c r="C122" s="485">
        <v>100</v>
      </c>
    </row>
    <row r="123" spans="1:3" ht="63" x14ac:dyDescent="0.2">
      <c r="A123" s="486" t="s">
        <v>492</v>
      </c>
      <c r="B123" s="487" t="s">
        <v>454</v>
      </c>
      <c r="C123" s="485">
        <v>100</v>
      </c>
    </row>
    <row r="124" spans="1:3" ht="115.5" customHeight="1" x14ac:dyDescent="0.2">
      <c r="A124" s="486" t="s">
        <v>455</v>
      </c>
      <c r="B124" s="487" t="s">
        <v>493</v>
      </c>
      <c r="C124" s="485">
        <v>100</v>
      </c>
    </row>
    <row r="125" spans="1:3" ht="97.5" customHeight="1" x14ac:dyDescent="0.2">
      <c r="A125" s="486" t="s">
        <v>494</v>
      </c>
      <c r="B125" s="487" t="s">
        <v>495</v>
      </c>
      <c r="C125" s="485">
        <v>100</v>
      </c>
    </row>
    <row r="126" spans="1:3" ht="94.5" x14ac:dyDescent="0.2">
      <c r="A126" s="486" t="s">
        <v>496</v>
      </c>
      <c r="B126" s="487" t="s">
        <v>497</v>
      </c>
      <c r="C126" s="485">
        <v>100</v>
      </c>
    </row>
    <row r="127" spans="1:3" ht="63" x14ac:dyDescent="0.2">
      <c r="A127" s="486" t="s">
        <v>498</v>
      </c>
      <c r="B127" s="487" t="s">
        <v>499</v>
      </c>
      <c r="C127" s="485">
        <v>100</v>
      </c>
    </row>
    <row r="128" spans="1:3" ht="63" x14ac:dyDescent="0.2">
      <c r="A128" s="486" t="s">
        <v>500</v>
      </c>
      <c r="B128" s="487" t="s">
        <v>501</v>
      </c>
      <c r="C128" s="485">
        <v>100</v>
      </c>
    </row>
    <row r="129" spans="1:3" ht="81" customHeight="1" x14ac:dyDescent="0.2">
      <c r="A129" s="486" t="s">
        <v>502</v>
      </c>
      <c r="B129" s="487" t="s">
        <v>503</v>
      </c>
      <c r="C129" s="485">
        <v>100</v>
      </c>
    </row>
    <row r="130" spans="1:3" ht="78.75" x14ac:dyDescent="0.2">
      <c r="A130" s="486" t="s">
        <v>504</v>
      </c>
      <c r="B130" s="487" t="s">
        <v>505</v>
      </c>
      <c r="C130" s="485">
        <v>100</v>
      </c>
    </row>
    <row r="131" spans="1:3" ht="31.5" x14ac:dyDescent="0.2">
      <c r="A131" s="488" t="s">
        <v>508</v>
      </c>
      <c r="B131" s="489" t="s">
        <v>466</v>
      </c>
      <c r="C131" s="485">
        <v>100</v>
      </c>
    </row>
    <row r="132" spans="1:3" ht="47.25" x14ac:dyDescent="0.2">
      <c r="A132" s="490" t="s">
        <v>509</v>
      </c>
      <c r="B132" s="491" t="s">
        <v>510</v>
      </c>
      <c r="C132" s="485">
        <v>100</v>
      </c>
    </row>
    <row r="133" spans="1:3" ht="31.5" x14ac:dyDescent="0.2">
      <c r="A133" s="486" t="s">
        <v>511</v>
      </c>
      <c r="B133" s="491" t="s">
        <v>512</v>
      </c>
      <c r="C133" s="485">
        <v>100</v>
      </c>
    </row>
    <row r="134" spans="1:3" ht="63" x14ac:dyDescent="0.2">
      <c r="A134" s="490" t="s">
        <v>513</v>
      </c>
      <c r="B134" s="491" t="s">
        <v>514</v>
      </c>
      <c r="C134" s="485">
        <v>100</v>
      </c>
    </row>
    <row r="135" spans="1:3" ht="63" x14ac:dyDescent="0.2">
      <c r="A135" s="490" t="s">
        <v>515</v>
      </c>
      <c r="B135" s="491" t="s">
        <v>516</v>
      </c>
      <c r="C135" s="485">
        <v>100</v>
      </c>
    </row>
    <row r="136" spans="1:3" ht="31.5" x14ac:dyDescent="0.2">
      <c r="A136" s="488" t="s">
        <v>506</v>
      </c>
      <c r="B136" s="489" t="s">
        <v>507</v>
      </c>
      <c r="C136" s="485">
        <v>100</v>
      </c>
    </row>
  </sheetData>
  <mergeCells count="55">
    <mergeCell ref="A86:A88"/>
    <mergeCell ref="B86:B88"/>
    <mergeCell ref="A89:C89"/>
    <mergeCell ref="A91:C91"/>
    <mergeCell ref="A103:C103"/>
    <mergeCell ref="A70:C70"/>
    <mergeCell ref="A71:C71"/>
    <mergeCell ref="A76:C76"/>
    <mergeCell ref="A77:C77"/>
    <mergeCell ref="A84:A85"/>
    <mergeCell ref="B84:B85"/>
    <mergeCell ref="C84:C85"/>
    <mergeCell ref="A59:A61"/>
    <mergeCell ref="B59:B61"/>
    <mergeCell ref="A62:A67"/>
    <mergeCell ref="B62:B67"/>
    <mergeCell ref="A68:C68"/>
    <mergeCell ref="A49:A51"/>
    <mergeCell ref="B49:B51"/>
    <mergeCell ref="C49:C51"/>
    <mergeCell ref="A53:A58"/>
    <mergeCell ref="B53:B58"/>
    <mergeCell ref="A38:C38"/>
    <mergeCell ref="A41:C41"/>
    <mergeCell ref="A43:C43"/>
    <mergeCell ref="A45:A46"/>
    <mergeCell ref="B45:B46"/>
    <mergeCell ref="A33:A34"/>
    <mergeCell ref="B33:B34"/>
    <mergeCell ref="C33:C34"/>
    <mergeCell ref="A35:A37"/>
    <mergeCell ref="B35:B37"/>
    <mergeCell ref="C35:C37"/>
    <mergeCell ref="B24:B26"/>
    <mergeCell ref="A27:C27"/>
    <mergeCell ref="A30:C30"/>
    <mergeCell ref="A31:A32"/>
    <mergeCell ref="B31:B32"/>
    <mergeCell ref="C31:C32"/>
    <mergeCell ref="A106:C106"/>
    <mergeCell ref="B1:C1"/>
    <mergeCell ref="B2:C2"/>
    <mergeCell ref="B3:C3"/>
    <mergeCell ref="B4:C4"/>
    <mergeCell ref="A6:C6"/>
    <mergeCell ref="A11:C11"/>
    <mergeCell ref="A13:A14"/>
    <mergeCell ref="B13:B14"/>
    <mergeCell ref="C13:C14"/>
    <mergeCell ref="A16:C16"/>
    <mergeCell ref="A17:A19"/>
    <mergeCell ref="B17:B19"/>
    <mergeCell ref="A20:A22"/>
    <mergeCell ref="B20:B22"/>
    <mergeCell ref="A24:A26"/>
  </mergeCells>
  <pageMargins left="1.1811023622047245" right="0.59055118110236227" top="0.59055118110236227" bottom="0.59055118110236227" header="0" footer="0"/>
  <pageSetup paperSize="9" scale="8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SheetLayoutView="100" workbookViewId="0">
      <selection activeCell="H13" sqref="H13"/>
    </sheetView>
  </sheetViews>
  <sheetFormatPr defaultRowHeight="12.75" x14ac:dyDescent="0.2"/>
  <cols>
    <col min="1" max="1" width="5.140625" style="422" customWidth="1"/>
    <col min="2" max="2" width="11.28515625" style="422" customWidth="1"/>
    <col min="3" max="3" width="9.140625" style="422" customWidth="1"/>
    <col min="4" max="4" width="9.140625" style="422"/>
    <col min="5" max="7" width="13.140625" style="422" customWidth="1"/>
    <col min="8" max="10" width="12.28515625" style="422" customWidth="1"/>
    <col min="11" max="11" width="31.42578125" style="422" customWidth="1"/>
    <col min="12" max="257" width="9.140625" style="422"/>
    <col min="258" max="258" width="11.28515625" style="422" customWidth="1"/>
    <col min="259" max="259" width="9.140625" style="422" customWidth="1"/>
    <col min="260" max="260" width="9.140625" style="422"/>
    <col min="261" max="263" width="13.140625" style="422" customWidth="1"/>
    <col min="264" max="266" width="12.28515625" style="422" customWidth="1"/>
    <col min="267" max="267" width="31.42578125" style="422" customWidth="1"/>
    <col min="268" max="513" width="9.140625" style="422"/>
    <col min="514" max="514" width="11.28515625" style="422" customWidth="1"/>
    <col min="515" max="515" width="9.140625" style="422" customWidth="1"/>
    <col min="516" max="516" width="9.140625" style="422"/>
    <col min="517" max="519" width="13.140625" style="422" customWidth="1"/>
    <col min="520" max="522" width="12.28515625" style="422" customWidth="1"/>
    <col min="523" max="523" width="31.42578125" style="422" customWidth="1"/>
    <col min="524" max="769" width="9.140625" style="422"/>
    <col min="770" max="770" width="11.28515625" style="422" customWidth="1"/>
    <col min="771" max="771" width="9.140625" style="422" customWidth="1"/>
    <col min="772" max="772" width="9.140625" style="422"/>
    <col min="773" max="775" width="13.140625" style="422" customWidth="1"/>
    <col min="776" max="778" width="12.28515625" style="422" customWidth="1"/>
    <col min="779" max="779" width="31.42578125" style="422" customWidth="1"/>
    <col min="780" max="1025" width="9.140625" style="422"/>
    <col min="1026" max="1026" width="11.28515625" style="422" customWidth="1"/>
    <col min="1027" max="1027" width="9.140625" style="422" customWidth="1"/>
    <col min="1028" max="1028" width="9.140625" style="422"/>
    <col min="1029" max="1031" width="13.140625" style="422" customWidth="1"/>
    <col min="1032" max="1034" width="12.28515625" style="422" customWidth="1"/>
    <col min="1035" max="1035" width="31.42578125" style="422" customWidth="1"/>
    <col min="1036" max="1281" width="9.140625" style="422"/>
    <col min="1282" max="1282" width="11.28515625" style="422" customWidth="1"/>
    <col min="1283" max="1283" width="9.140625" style="422" customWidth="1"/>
    <col min="1284" max="1284" width="9.140625" style="422"/>
    <col min="1285" max="1287" width="13.140625" style="422" customWidth="1"/>
    <col min="1288" max="1290" width="12.28515625" style="422" customWidth="1"/>
    <col min="1291" max="1291" width="31.42578125" style="422" customWidth="1"/>
    <col min="1292" max="1537" width="9.140625" style="422"/>
    <col min="1538" max="1538" width="11.28515625" style="422" customWidth="1"/>
    <col min="1539" max="1539" width="9.140625" style="422" customWidth="1"/>
    <col min="1540" max="1540" width="9.140625" style="422"/>
    <col min="1541" max="1543" width="13.140625" style="422" customWidth="1"/>
    <col min="1544" max="1546" width="12.28515625" style="422" customWidth="1"/>
    <col min="1547" max="1547" width="31.42578125" style="422" customWidth="1"/>
    <col min="1548" max="1793" width="9.140625" style="422"/>
    <col min="1794" max="1794" width="11.28515625" style="422" customWidth="1"/>
    <col min="1795" max="1795" width="9.140625" style="422" customWidth="1"/>
    <col min="1796" max="1796" width="9.140625" style="422"/>
    <col min="1797" max="1799" width="13.140625" style="422" customWidth="1"/>
    <col min="1800" max="1802" width="12.28515625" style="422" customWidth="1"/>
    <col min="1803" max="1803" width="31.42578125" style="422" customWidth="1"/>
    <col min="1804" max="2049" width="9.140625" style="422"/>
    <col min="2050" max="2050" width="11.28515625" style="422" customWidth="1"/>
    <col min="2051" max="2051" width="9.140625" style="422" customWidth="1"/>
    <col min="2052" max="2052" width="9.140625" style="422"/>
    <col min="2053" max="2055" width="13.140625" style="422" customWidth="1"/>
    <col min="2056" max="2058" width="12.28515625" style="422" customWidth="1"/>
    <col min="2059" max="2059" width="31.42578125" style="422" customWidth="1"/>
    <col min="2060" max="2305" width="9.140625" style="422"/>
    <col min="2306" max="2306" width="11.28515625" style="422" customWidth="1"/>
    <col min="2307" max="2307" width="9.140625" style="422" customWidth="1"/>
    <col min="2308" max="2308" width="9.140625" style="422"/>
    <col min="2309" max="2311" width="13.140625" style="422" customWidth="1"/>
    <col min="2312" max="2314" width="12.28515625" style="422" customWidth="1"/>
    <col min="2315" max="2315" width="31.42578125" style="422" customWidth="1"/>
    <col min="2316" max="2561" width="9.140625" style="422"/>
    <col min="2562" max="2562" width="11.28515625" style="422" customWidth="1"/>
    <col min="2563" max="2563" width="9.140625" style="422" customWidth="1"/>
    <col min="2564" max="2564" width="9.140625" style="422"/>
    <col min="2565" max="2567" width="13.140625" style="422" customWidth="1"/>
    <col min="2568" max="2570" width="12.28515625" style="422" customWidth="1"/>
    <col min="2571" max="2571" width="31.42578125" style="422" customWidth="1"/>
    <col min="2572" max="2817" width="9.140625" style="422"/>
    <col min="2818" max="2818" width="11.28515625" style="422" customWidth="1"/>
    <col min="2819" max="2819" width="9.140625" style="422" customWidth="1"/>
    <col min="2820" max="2820" width="9.140625" style="422"/>
    <col min="2821" max="2823" width="13.140625" style="422" customWidth="1"/>
    <col min="2824" max="2826" width="12.28515625" style="422" customWidth="1"/>
    <col min="2827" max="2827" width="31.42578125" style="422" customWidth="1"/>
    <col min="2828" max="3073" width="9.140625" style="422"/>
    <col min="3074" max="3074" width="11.28515625" style="422" customWidth="1"/>
    <col min="3075" max="3075" width="9.140625" style="422" customWidth="1"/>
    <col min="3076" max="3076" width="9.140625" style="422"/>
    <col min="3077" max="3079" width="13.140625" style="422" customWidth="1"/>
    <col min="3080" max="3082" width="12.28515625" style="422" customWidth="1"/>
    <col min="3083" max="3083" width="31.42578125" style="422" customWidth="1"/>
    <col min="3084" max="3329" width="9.140625" style="422"/>
    <col min="3330" max="3330" width="11.28515625" style="422" customWidth="1"/>
    <col min="3331" max="3331" width="9.140625" style="422" customWidth="1"/>
    <col min="3332" max="3332" width="9.140625" style="422"/>
    <col min="3333" max="3335" width="13.140625" style="422" customWidth="1"/>
    <col min="3336" max="3338" width="12.28515625" style="422" customWidth="1"/>
    <col min="3339" max="3339" width="31.42578125" style="422" customWidth="1"/>
    <col min="3340" max="3585" width="9.140625" style="422"/>
    <col min="3586" max="3586" width="11.28515625" style="422" customWidth="1"/>
    <col min="3587" max="3587" width="9.140625" style="422" customWidth="1"/>
    <col min="3588" max="3588" width="9.140625" style="422"/>
    <col min="3589" max="3591" width="13.140625" style="422" customWidth="1"/>
    <col min="3592" max="3594" width="12.28515625" style="422" customWidth="1"/>
    <col min="3595" max="3595" width="31.42578125" style="422" customWidth="1"/>
    <col min="3596" max="3841" width="9.140625" style="422"/>
    <col min="3842" max="3842" width="11.28515625" style="422" customWidth="1"/>
    <col min="3843" max="3843" width="9.140625" style="422" customWidth="1"/>
    <col min="3844" max="3844" width="9.140625" style="422"/>
    <col min="3845" max="3847" width="13.140625" style="422" customWidth="1"/>
    <col min="3848" max="3850" width="12.28515625" style="422" customWidth="1"/>
    <col min="3851" max="3851" width="31.42578125" style="422" customWidth="1"/>
    <col min="3852" max="4097" width="9.140625" style="422"/>
    <col min="4098" max="4098" width="11.28515625" style="422" customWidth="1"/>
    <col min="4099" max="4099" width="9.140625" style="422" customWidth="1"/>
    <col min="4100" max="4100" width="9.140625" style="422"/>
    <col min="4101" max="4103" width="13.140625" style="422" customWidth="1"/>
    <col min="4104" max="4106" width="12.28515625" style="422" customWidth="1"/>
    <col min="4107" max="4107" width="31.42578125" style="422" customWidth="1"/>
    <col min="4108" max="4353" width="9.140625" style="422"/>
    <col min="4354" max="4354" width="11.28515625" style="422" customWidth="1"/>
    <col min="4355" max="4355" width="9.140625" style="422" customWidth="1"/>
    <col min="4356" max="4356" width="9.140625" style="422"/>
    <col min="4357" max="4359" width="13.140625" style="422" customWidth="1"/>
    <col min="4360" max="4362" width="12.28515625" style="422" customWidth="1"/>
    <col min="4363" max="4363" width="31.42578125" style="422" customWidth="1"/>
    <col min="4364" max="4609" width="9.140625" style="422"/>
    <col min="4610" max="4610" width="11.28515625" style="422" customWidth="1"/>
    <col min="4611" max="4611" width="9.140625" style="422" customWidth="1"/>
    <col min="4612" max="4612" width="9.140625" style="422"/>
    <col min="4613" max="4615" width="13.140625" style="422" customWidth="1"/>
    <col min="4616" max="4618" width="12.28515625" style="422" customWidth="1"/>
    <col min="4619" max="4619" width="31.42578125" style="422" customWidth="1"/>
    <col min="4620" max="4865" width="9.140625" style="422"/>
    <col min="4866" max="4866" width="11.28515625" style="422" customWidth="1"/>
    <col min="4867" max="4867" width="9.140625" style="422" customWidth="1"/>
    <col min="4868" max="4868" width="9.140625" style="422"/>
    <col min="4869" max="4871" width="13.140625" style="422" customWidth="1"/>
    <col min="4872" max="4874" width="12.28515625" style="422" customWidth="1"/>
    <col min="4875" max="4875" width="31.42578125" style="422" customWidth="1"/>
    <col min="4876" max="5121" width="9.140625" style="422"/>
    <col min="5122" max="5122" width="11.28515625" style="422" customWidth="1"/>
    <col min="5123" max="5123" width="9.140625" style="422" customWidth="1"/>
    <col min="5124" max="5124" width="9.140625" style="422"/>
    <col min="5125" max="5127" width="13.140625" style="422" customWidth="1"/>
    <col min="5128" max="5130" width="12.28515625" style="422" customWidth="1"/>
    <col min="5131" max="5131" width="31.42578125" style="422" customWidth="1"/>
    <col min="5132" max="5377" width="9.140625" style="422"/>
    <col min="5378" max="5378" width="11.28515625" style="422" customWidth="1"/>
    <col min="5379" max="5379" width="9.140625" style="422" customWidth="1"/>
    <col min="5380" max="5380" width="9.140625" style="422"/>
    <col min="5381" max="5383" width="13.140625" style="422" customWidth="1"/>
    <col min="5384" max="5386" width="12.28515625" style="422" customWidth="1"/>
    <col min="5387" max="5387" width="31.42578125" style="422" customWidth="1"/>
    <col min="5388" max="5633" width="9.140625" style="422"/>
    <col min="5634" max="5634" width="11.28515625" style="422" customWidth="1"/>
    <col min="5635" max="5635" width="9.140625" style="422" customWidth="1"/>
    <col min="5636" max="5636" width="9.140625" style="422"/>
    <col min="5637" max="5639" width="13.140625" style="422" customWidth="1"/>
    <col min="5640" max="5642" width="12.28515625" style="422" customWidth="1"/>
    <col min="5643" max="5643" width="31.42578125" style="422" customWidth="1"/>
    <col min="5644" max="5889" width="9.140625" style="422"/>
    <col min="5890" max="5890" width="11.28515625" style="422" customWidth="1"/>
    <col min="5891" max="5891" width="9.140625" style="422" customWidth="1"/>
    <col min="5892" max="5892" width="9.140625" style="422"/>
    <col min="5893" max="5895" width="13.140625" style="422" customWidth="1"/>
    <col min="5896" max="5898" width="12.28515625" style="422" customWidth="1"/>
    <col min="5899" max="5899" width="31.42578125" style="422" customWidth="1"/>
    <col min="5900" max="6145" width="9.140625" style="422"/>
    <col min="6146" max="6146" width="11.28515625" style="422" customWidth="1"/>
    <col min="6147" max="6147" width="9.140625" style="422" customWidth="1"/>
    <col min="6148" max="6148" width="9.140625" style="422"/>
    <col min="6149" max="6151" width="13.140625" style="422" customWidth="1"/>
    <col min="6152" max="6154" width="12.28515625" style="422" customWidth="1"/>
    <col min="6155" max="6155" width="31.42578125" style="422" customWidth="1"/>
    <col min="6156" max="6401" width="9.140625" style="422"/>
    <col min="6402" max="6402" width="11.28515625" style="422" customWidth="1"/>
    <col min="6403" max="6403" width="9.140625" style="422" customWidth="1"/>
    <col min="6404" max="6404" width="9.140625" style="422"/>
    <col min="6405" max="6407" width="13.140625" style="422" customWidth="1"/>
    <col min="6408" max="6410" width="12.28515625" style="422" customWidth="1"/>
    <col min="6411" max="6411" width="31.42578125" style="422" customWidth="1"/>
    <col min="6412" max="6657" width="9.140625" style="422"/>
    <col min="6658" max="6658" width="11.28515625" style="422" customWidth="1"/>
    <col min="6659" max="6659" width="9.140625" style="422" customWidth="1"/>
    <col min="6660" max="6660" width="9.140625" style="422"/>
    <col min="6661" max="6663" width="13.140625" style="422" customWidth="1"/>
    <col min="6664" max="6666" width="12.28515625" style="422" customWidth="1"/>
    <col min="6667" max="6667" width="31.42578125" style="422" customWidth="1"/>
    <col min="6668" max="6913" width="9.140625" style="422"/>
    <col min="6914" max="6914" width="11.28515625" style="422" customWidth="1"/>
    <col min="6915" max="6915" width="9.140625" style="422" customWidth="1"/>
    <col min="6916" max="6916" width="9.140625" style="422"/>
    <col min="6917" max="6919" width="13.140625" style="422" customWidth="1"/>
    <col min="6920" max="6922" width="12.28515625" style="422" customWidth="1"/>
    <col min="6923" max="6923" width="31.42578125" style="422" customWidth="1"/>
    <col min="6924" max="7169" width="9.140625" style="422"/>
    <col min="7170" max="7170" width="11.28515625" style="422" customWidth="1"/>
    <col min="7171" max="7171" width="9.140625" style="422" customWidth="1"/>
    <col min="7172" max="7172" width="9.140625" style="422"/>
    <col min="7173" max="7175" width="13.140625" style="422" customWidth="1"/>
    <col min="7176" max="7178" width="12.28515625" style="422" customWidth="1"/>
    <col min="7179" max="7179" width="31.42578125" style="422" customWidth="1"/>
    <col min="7180" max="7425" width="9.140625" style="422"/>
    <col min="7426" max="7426" width="11.28515625" style="422" customWidth="1"/>
    <col min="7427" max="7427" width="9.140625" style="422" customWidth="1"/>
    <col min="7428" max="7428" width="9.140625" style="422"/>
    <col min="7429" max="7431" width="13.140625" style="422" customWidth="1"/>
    <col min="7432" max="7434" width="12.28515625" style="422" customWidth="1"/>
    <col min="7435" max="7435" width="31.42578125" style="422" customWidth="1"/>
    <col min="7436" max="7681" width="9.140625" style="422"/>
    <col min="7682" max="7682" width="11.28515625" style="422" customWidth="1"/>
    <col min="7683" max="7683" width="9.140625" style="422" customWidth="1"/>
    <col min="7684" max="7684" width="9.140625" style="422"/>
    <col min="7685" max="7687" width="13.140625" style="422" customWidth="1"/>
    <col min="7688" max="7690" width="12.28515625" style="422" customWidth="1"/>
    <col min="7691" max="7691" width="31.42578125" style="422" customWidth="1"/>
    <col min="7692" max="7937" width="9.140625" style="422"/>
    <col min="7938" max="7938" width="11.28515625" style="422" customWidth="1"/>
    <col min="7939" max="7939" width="9.140625" style="422" customWidth="1"/>
    <col min="7940" max="7940" width="9.140625" style="422"/>
    <col min="7941" max="7943" width="13.140625" style="422" customWidth="1"/>
    <col min="7944" max="7946" width="12.28515625" style="422" customWidth="1"/>
    <col min="7947" max="7947" width="31.42578125" style="422" customWidth="1"/>
    <col min="7948" max="8193" width="9.140625" style="422"/>
    <col min="8194" max="8194" width="11.28515625" style="422" customWidth="1"/>
    <col min="8195" max="8195" width="9.140625" style="422" customWidth="1"/>
    <col min="8196" max="8196" width="9.140625" style="422"/>
    <col min="8197" max="8199" width="13.140625" style="422" customWidth="1"/>
    <col min="8200" max="8202" width="12.28515625" style="422" customWidth="1"/>
    <col min="8203" max="8203" width="31.42578125" style="422" customWidth="1"/>
    <col min="8204" max="8449" width="9.140625" style="422"/>
    <col min="8450" max="8450" width="11.28515625" style="422" customWidth="1"/>
    <col min="8451" max="8451" width="9.140625" style="422" customWidth="1"/>
    <col min="8452" max="8452" width="9.140625" style="422"/>
    <col min="8453" max="8455" width="13.140625" style="422" customWidth="1"/>
    <col min="8456" max="8458" width="12.28515625" style="422" customWidth="1"/>
    <col min="8459" max="8459" width="31.42578125" style="422" customWidth="1"/>
    <col min="8460" max="8705" width="9.140625" style="422"/>
    <col min="8706" max="8706" width="11.28515625" style="422" customWidth="1"/>
    <col min="8707" max="8707" width="9.140625" style="422" customWidth="1"/>
    <col min="8708" max="8708" width="9.140625" style="422"/>
    <col min="8709" max="8711" width="13.140625" style="422" customWidth="1"/>
    <col min="8712" max="8714" width="12.28515625" style="422" customWidth="1"/>
    <col min="8715" max="8715" width="31.42578125" style="422" customWidth="1"/>
    <col min="8716" max="8961" width="9.140625" style="422"/>
    <col min="8962" max="8962" width="11.28515625" style="422" customWidth="1"/>
    <col min="8963" max="8963" width="9.140625" style="422" customWidth="1"/>
    <col min="8964" max="8964" width="9.140625" style="422"/>
    <col min="8965" max="8967" width="13.140625" style="422" customWidth="1"/>
    <col min="8968" max="8970" width="12.28515625" style="422" customWidth="1"/>
    <col min="8971" max="8971" width="31.42578125" style="422" customWidth="1"/>
    <col min="8972" max="9217" width="9.140625" style="422"/>
    <col min="9218" max="9218" width="11.28515625" style="422" customWidth="1"/>
    <col min="9219" max="9219" width="9.140625" style="422" customWidth="1"/>
    <col min="9220" max="9220" width="9.140625" style="422"/>
    <col min="9221" max="9223" width="13.140625" style="422" customWidth="1"/>
    <col min="9224" max="9226" width="12.28515625" style="422" customWidth="1"/>
    <col min="9227" max="9227" width="31.42578125" style="422" customWidth="1"/>
    <col min="9228" max="9473" width="9.140625" style="422"/>
    <col min="9474" max="9474" width="11.28515625" style="422" customWidth="1"/>
    <col min="9475" max="9475" width="9.140625" style="422" customWidth="1"/>
    <col min="9476" max="9476" width="9.140625" style="422"/>
    <col min="9477" max="9479" width="13.140625" style="422" customWidth="1"/>
    <col min="9480" max="9482" width="12.28515625" style="422" customWidth="1"/>
    <col min="9483" max="9483" width="31.42578125" style="422" customWidth="1"/>
    <col min="9484" max="9729" width="9.140625" style="422"/>
    <col min="9730" max="9730" width="11.28515625" style="422" customWidth="1"/>
    <col min="9731" max="9731" width="9.140625" style="422" customWidth="1"/>
    <col min="9732" max="9732" width="9.140625" style="422"/>
    <col min="9733" max="9735" width="13.140625" style="422" customWidth="1"/>
    <col min="9736" max="9738" width="12.28515625" style="422" customWidth="1"/>
    <col min="9739" max="9739" width="31.42578125" style="422" customWidth="1"/>
    <col min="9740" max="9985" width="9.140625" style="422"/>
    <col min="9986" max="9986" width="11.28515625" style="422" customWidth="1"/>
    <col min="9987" max="9987" width="9.140625" style="422" customWidth="1"/>
    <col min="9988" max="9988" width="9.140625" style="422"/>
    <col min="9989" max="9991" width="13.140625" style="422" customWidth="1"/>
    <col min="9992" max="9994" width="12.28515625" style="422" customWidth="1"/>
    <col min="9995" max="9995" width="31.42578125" style="422" customWidth="1"/>
    <col min="9996" max="10241" width="9.140625" style="422"/>
    <col min="10242" max="10242" width="11.28515625" style="422" customWidth="1"/>
    <col min="10243" max="10243" width="9.140625" style="422" customWidth="1"/>
    <col min="10244" max="10244" width="9.140625" style="422"/>
    <col min="10245" max="10247" width="13.140625" style="422" customWidth="1"/>
    <col min="10248" max="10250" width="12.28515625" style="422" customWidth="1"/>
    <col min="10251" max="10251" width="31.42578125" style="422" customWidth="1"/>
    <col min="10252" max="10497" width="9.140625" style="422"/>
    <col min="10498" max="10498" width="11.28515625" style="422" customWidth="1"/>
    <col min="10499" max="10499" width="9.140625" style="422" customWidth="1"/>
    <col min="10500" max="10500" width="9.140625" style="422"/>
    <col min="10501" max="10503" width="13.140625" style="422" customWidth="1"/>
    <col min="10504" max="10506" width="12.28515625" style="422" customWidth="1"/>
    <col min="10507" max="10507" width="31.42578125" style="422" customWidth="1"/>
    <col min="10508" max="10753" width="9.140625" style="422"/>
    <col min="10754" max="10754" width="11.28515625" style="422" customWidth="1"/>
    <col min="10755" max="10755" width="9.140625" style="422" customWidth="1"/>
    <col min="10756" max="10756" width="9.140625" style="422"/>
    <col min="10757" max="10759" width="13.140625" style="422" customWidth="1"/>
    <col min="10760" max="10762" width="12.28515625" style="422" customWidth="1"/>
    <col min="10763" max="10763" width="31.42578125" style="422" customWidth="1"/>
    <col min="10764" max="11009" width="9.140625" style="422"/>
    <col min="11010" max="11010" width="11.28515625" style="422" customWidth="1"/>
    <col min="11011" max="11011" width="9.140625" style="422" customWidth="1"/>
    <col min="11012" max="11012" width="9.140625" style="422"/>
    <col min="11013" max="11015" width="13.140625" style="422" customWidth="1"/>
    <col min="11016" max="11018" width="12.28515625" style="422" customWidth="1"/>
    <col min="11019" max="11019" width="31.42578125" style="422" customWidth="1"/>
    <col min="11020" max="11265" width="9.140625" style="422"/>
    <col min="11266" max="11266" width="11.28515625" style="422" customWidth="1"/>
    <col min="11267" max="11267" width="9.140625" style="422" customWidth="1"/>
    <col min="11268" max="11268" width="9.140625" style="422"/>
    <col min="11269" max="11271" width="13.140625" style="422" customWidth="1"/>
    <col min="11272" max="11274" width="12.28515625" style="422" customWidth="1"/>
    <col min="11275" max="11275" width="31.42578125" style="422" customWidth="1"/>
    <col min="11276" max="11521" width="9.140625" style="422"/>
    <col min="11522" max="11522" width="11.28515625" style="422" customWidth="1"/>
    <col min="11523" max="11523" width="9.140625" style="422" customWidth="1"/>
    <col min="11524" max="11524" width="9.140625" style="422"/>
    <col min="11525" max="11527" width="13.140625" style="422" customWidth="1"/>
    <col min="11528" max="11530" width="12.28515625" style="422" customWidth="1"/>
    <col min="11531" max="11531" width="31.42578125" style="422" customWidth="1"/>
    <col min="11532" max="11777" width="9.140625" style="422"/>
    <col min="11778" max="11778" width="11.28515625" style="422" customWidth="1"/>
    <col min="11779" max="11779" width="9.140625" style="422" customWidth="1"/>
    <col min="11780" max="11780" width="9.140625" style="422"/>
    <col min="11781" max="11783" width="13.140625" style="422" customWidth="1"/>
    <col min="11784" max="11786" width="12.28515625" style="422" customWidth="1"/>
    <col min="11787" max="11787" width="31.42578125" style="422" customWidth="1"/>
    <col min="11788" max="12033" width="9.140625" style="422"/>
    <col min="12034" max="12034" width="11.28515625" style="422" customWidth="1"/>
    <col min="12035" max="12035" width="9.140625" style="422" customWidth="1"/>
    <col min="12036" max="12036" width="9.140625" style="422"/>
    <col min="12037" max="12039" width="13.140625" style="422" customWidth="1"/>
    <col min="12040" max="12042" width="12.28515625" style="422" customWidth="1"/>
    <col min="12043" max="12043" width="31.42578125" style="422" customWidth="1"/>
    <col min="12044" max="12289" width="9.140625" style="422"/>
    <col min="12290" max="12290" width="11.28515625" style="422" customWidth="1"/>
    <col min="12291" max="12291" width="9.140625" style="422" customWidth="1"/>
    <col min="12292" max="12292" width="9.140625" style="422"/>
    <col min="12293" max="12295" width="13.140625" style="422" customWidth="1"/>
    <col min="12296" max="12298" width="12.28515625" style="422" customWidth="1"/>
    <col min="12299" max="12299" width="31.42578125" style="422" customWidth="1"/>
    <col min="12300" max="12545" width="9.140625" style="422"/>
    <col min="12546" max="12546" width="11.28515625" style="422" customWidth="1"/>
    <col min="12547" max="12547" width="9.140625" style="422" customWidth="1"/>
    <col min="12548" max="12548" width="9.140625" style="422"/>
    <col min="12549" max="12551" width="13.140625" style="422" customWidth="1"/>
    <col min="12552" max="12554" width="12.28515625" style="422" customWidth="1"/>
    <col min="12555" max="12555" width="31.42578125" style="422" customWidth="1"/>
    <col min="12556" max="12801" width="9.140625" style="422"/>
    <col min="12802" max="12802" width="11.28515625" style="422" customWidth="1"/>
    <col min="12803" max="12803" width="9.140625" style="422" customWidth="1"/>
    <col min="12804" max="12804" width="9.140625" style="422"/>
    <col min="12805" max="12807" width="13.140625" style="422" customWidth="1"/>
    <col min="12808" max="12810" width="12.28515625" style="422" customWidth="1"/>
    <col min="12811" max="12811" width="31.42578125" style="422" customWidth="1"/>
    <col min="12812" max="13057" width="9.140625" style="422"/>
    <col min="13058" max="13058" width="11.28515625" style="422" customWidth="1"/>
    <col min="13059" max="13059" width="9.140625" style="422" customWidth="1"/>
    <col min="13060" max="13060" width="9.140625" style="422"/>
    <col min="13061" max="13063" width="13.140625" style="422" customWidth="1"/>
    <col min="13064" max="13066" width="12.28515625" style="422" customWidth="1"/>
    <col min="13067" max="13067" width="31.42578125" style="422" customWidth="1"/>
    <col min="13068" max="13313" width="9.140625" style="422"/>
    <col min="13314" max="13314" width="11.28515625" style="422" customWidth="1"/>
    <col min="13315" max="13315" width="9.140625" style="422" customWidth="1"/>
    <col min="13316" max="13316" width="9.140625" style="422"/>
    <col min="13317" max="13319" width="13.140625" style="422" customWidth="1"/>
    <col min="13320" max="13322" width="12.28515625" style="422" customWidth="1"/>
    <col min="13323" max="13323" width="31.42578125" style="422" customWidth="1"/>
    <col min="13324" max="13569" width="9.140625" style="422"/>
    <col min="13570" max="13570" width="11.28515625" style="422" customWidth="1"/>
    <col min="13571" max="13571" width="9.140625" style="422" customWidth="1"/>
    <col min="13572" max="13572" width="9.140625" style="422"/>
    <col min="13573" max="13575" width="13.140625" style="422" customWidth="1"/>
    <col min="13576" max="13578" width="12.28515625" style="422" customWidth="1"/>
    <col min="13579" max="13579" width="31.42578125" style="422" customWidth="1"/>
    <col min="13580" max="13825" width="9.140625" style="422"/>
    <col min="13826" max="13826" width="11.28515625" style="422" customWidth="1"/>
    <col min="13827" max="13827" width="9.140625" style="422" customWidth="1"/>
    <col min="13828" max="13828" width="9.140625" style="422"/>
    <col min="13829" max="13831" width="13.140625" style="422" customWidth="1"/>
    <col min="13832" max="13834" width="12.28515625" style="422" customWidth="1"/>
    <col min="13835" max="13835" width="31.42578125" style="422" customWidth="1"/>
    <col min="13836" max="14081" width="9.140625" style="422"/>
    <col min="14082" max="14082" width="11.28515625" style="422" customWidth="1"/>
    <col min="14083" max="14083" width="9.140625" style="422" customWidth="1"/>
    <col min="14084" max="14084" width="9.140625" style="422"/>
    <col min="14085" max="14087" width="13.140625" style="422" customWidth="1"/>
    <col min="14088" max="14090" width="12.28515625" style="422" customWidth="1"/>
    <col min="14091" max="14091" width="31.42578125" style="422" customWidth="1"/>
    <col min="14092" max="14337" width="9.140625" style="422"/>
    <col min="14338" max="14338" width="11.28515625" style="422" customWidth="1"/>
    <col min="14339" max="14339" width="9.140625" style="422" customWidth="1"/>
    <col min="14340" max="14340" width="9.140625" style="422"/>
    <col min="14341" max="14343" width="13.140625" style="422" customWidth="1"/>
    <col min="14344" max="14346" width="12.28515625" style="422" customWidth="1"/>
    <col min="14347" max="14347" width="31.42578125" style="422" customWidth="1"/>
    <col min="14348" max="14593" width="9.140625" style="422"/>
    <col min="14594" max="14594" width="11.28515625" style="422" customWidth="1"/>
    <col min="14595" max="14595" width="9.140625" style="422" customWidth="1"/>
    <col min="14596" max="14596" width="9.140625" style="422"/>
    <col min="14597" max="14599" width="13.140625" style="422" customWidth="1"/>
    <col min="14600" max="14602" width="12.28515625" style="422" customWidth="1"/>
    <col min="14603" max="14603" width="31.42578125" style="422" customWidth="1"/>
    <col min="14604" max="14849" width="9.140625" style="422"/>
    <col min="14850" max="14850" width="11.28515625" style="422" customWidth="1"/>
    <col min="14851" max="14851" width="9.140625" style="422" customWidth="1"/>
    <col min="14852" max="14852" width="9.140625" style="422"/>
    <col min="14853" max="14855" width="13.140625" style="422" customWidth="1"/>
    <col min="14856" max="14858" width="12.28515625" style="422" customWidth="1"/>
    <col min="14859" max="14859" width="31.42578125" style="422" customWidth="1"/>
    <col min="14860" max="15105" width="9.140625" style="422"/>
    <col min="15106" max="15106" width="11.28515625" style="422" customWidth="1"/>
    <col min="15107" max="15107" width="9.140625" style="422" customWidth="1"/>
    <col min="15108" max="15108" width="9.140625" style="422"/>
    <col min="15109" max="15111" width="13.140625" style="422" customWidth="1"/>
    <col min="15112" max="15114" width="12.28515625" style="422" customWidth="1"/>
    <col min="15115" max="15115" width="31.42578125" style="422" customWidth="1"/>
    <col min="15116" max="15361" width="9.140625" style="422"/>
    <col min="15362" max="15362" width="11.28515625" style="422" customWidth="1"/>
    <col min="15363" max="15363" width="9.140625" style="422" customWidth="1"/>
    <col min="15364" max="15364" width="9.140625" style="422"/>
    <col min="15365" max="15367" width="13.140625" style="422" customWidth="1"/>
    <col min="15368" max="15370" width="12.28515625" style="422" customWidth="1"/>
    <col min="15371" max="15371" width="31.42578125" style="422" customWidth="1"/>
    <col min="15372" max="15617" width="9.140625" style="422"/>
    <col min="15618" max="15618" width="11.28515625" style="422" customWidth="1"/>
    <col min="15619" max="15619" width="9.140625" style="422" customWidth="1"/>
    <col min="15620" max="15620" width="9.140625" style="422"/>
    <col min="15621" max="15623" width="13.140625" style="422" customWidth="1"/>
    <col min="15624" max="15626" width="12.28515625" style="422" customWidth="1"/>
    <col min="15627" max="15627" width="31.42578125" style="422" customWidth="1"/>
    <col min="15628" max="15873" width="9.140625" style="422"/>
    <col min="15874" max="15874" width="11.28515625" style="422" customWidth="1"/>
    <col min="15875" max="15875" width="9.140625" style="422" customWidth="1"/>
    <col min="15876" max="15876" width="9.140625" style="422"/>
    <col min="15877" max="15879" width="13.140625" style="422" customWidth="1"/>
    <col min="15880" max="15882" width="12.28515625" style="422" customWidth="1"/>
    <col min="15883" max="15883" width="31.42578125" style="422" customWidth="1"/>
    <col min="15884" max="16129" width="9.140625" style="422"/>
    <col min="16130" max="16130" width="11.28515625" style="422" customWidth="1"/>
    <col min="16131" max="16131" width="9.140625" style="422" customWidth="1"/>
    <col min="16132" max="16132" width="9.140625" style="422"/>
    <col min="16133" max="16135" width="13.140625" style="422" customWidth="1"/>
    <col min="16136" max="16138" width="12.28515625" style="422" customWidth="1"/>
    <col min="16139" max="16139" width="31.42578125" style="422" customWidth="1"/>
    <col min="16140" max="16384" width="9.140625" style="422"/>
  </cols>
  <sheetData>
    <row r="1" spans="1:12" s="492" customFormat="1" ht="15.75" x14ac:dyDescent="0.25">
      <c r="J1" s="791" t="s">
        <v>671</v>
      </c>
      <c r="K1" s="792"/>
      <c r="L1" s="652"/>
    </row>
    <row r="2" spans="1:12" s="492" customFormat="1" ht="15.75" x14ac:dyDescent="0.25">
      <c r="J2" s="793" t="s">
        <v>188</v>
      </c>
      <c r="K2" s="792"/>
      <c r="L2" s="652"/>
    </row>
    <row r="3" spans="1:12" s="492" customFormat="1" ht="15.75" x14ac:dyDescent="0.25">
      <c r="J3" s="791" t="s">
        <v>615</v>
      </c>
      <c r="K3" s="792"/>
      <c r="L3" s="651"/>
    </row>
    <row r="4" spans="1:12" s="492" customFormat="1" ht="15.75" x14ac:dyDescent="0.25">
      <c r="J4" s="793" t="s">
        <v>658</v>
      </c>
      <c r="K4" s="792"/>
      <c r="L4" s="652"/>
    </row>
    <row r="5" spans="1:12" s="492" customFormat="1" ht="15.75" x14ac:dyDescent="0.25">
      <c r="J5" s="652"/>
      <c r="K5" s="653"/>
      <c r="L5" s="652"/>
    </row>
    <row r="6" spans="1:12" s="425" customFormat="1" ht="15" x14ac:dyDescent="0.2">
      <c r="A6" s="663" t="s">
        <v>670</v>
      </c>
      <c r="B6" s="663"/>
      <c r="C6" s="663"/>
      <c r="D6" s="663"/>
      <c r="E6" s="663"/>
      <c r="F6" s="663"/>
      <c r="G6" s="663"/>
      <c r="H6" s="663"/>
      <c r="I6" s="663"/>
      <c r="J6" s="663"/>
      <c r="K6" s="663"/>
    </row>
    <row r="7" spans="1:12" s="425" customFormat="1" ht="21.75" customHeight="1" x14ac:dyDescent="0.2">
      <c r="A7" s="695"/>
      <c r="B7" s="695"/>
      <c r="C7" s="695"/>
      <c r="D7" s="695"/>
      <c r="E7" s="695"/>
      <c r="F7" s="695"/>
      <c r="G7" s="695"/>
      <c r="H7" s="695"/>
      <c r="I7" s="695"/>
      <c r="J7" s="695"/>
      <c r="K7" s="695"/>
    </row>
    <row r="8" spans="1:12" ht="15" customHeight="1" x14ac:dyDescent="0.2">
      <c r="A8" s="789"/>
      <c r="B8" s="789"/>
      <c r="C8" s="789"/>
      <c r="D8" s="789"/>
      <c r="E8" s="789"/>
      <c r="F8" s="789"/>
      <c r="G8" s="789"/>
      <c r="H8" s="789"/>
      <c r="I8" s="789"/>
      <c r="J8" s="789"/>
      <c r="K8" s="789"/>
    </row>
    <row r="9" spans="1:12" ht="22.5" customHeight="1" x14ac:dyDescent="0.25">
      <c r="A9" s="790" t="s">
        <v>265</v>
      </c>
      <c r="B9" s="790"/>
      <c r="C9" s="790"/>
      <c r="D9" s="790"/>
      <c r="E9" s="790"/>
      <c r="F9" s="790"/>
      <c r="G9" s="790"/>
      <c r="H9" s="790"/>
      <c r="I9" s="790"/>
      <c r="J9" s="790"/>
      <c r="K9" s="790"/>
    </row>
    <row r="10" spans="1:12" ht="6.75" customHeight="1" x14ac:dyDescent="0.25">
      <c r="E10" s="433"/>
    </row>
    <row r="11" spans="1:12" ht="15.75" x14ac:dyDescent="0.2">
      <c r="A11" s="788" t="s">
        <v>266</v>
      </c>
      <c r="B11" s="788" t="s">
        <v>267</v>
      </c>
      <c r="C11" s="788" t="s">
        <v>268</v>
      </c>
      <c r="D11" s="788" t="s">
        <v>269</v>
      </c>
      <c r="E11" s="788" t="s">
        <v>270</v>
      </c>
      <c r="F11" s="788"/>
      <c r="G11" s="788"/>
      <c r="H11" s="788" t="s">
        <v>271</v>
      </c>
      <c r="I11" s="788"/>
      <c r="J11" s="788"/>
      <c r="K11" s="788" t="s">
        <v>272</v>
      </c>
    </row>
    <row r="12" spans="1:12" ht="15.75" x14ac:dyDescent="0.2">
      <c r="A12" s="788"/>
      <c r="B12" s="788"/>
      <c r="C12" s="788"/>
      <c r="D12" s="788"/>
      <c r="E12" s="788" t="s">
        <v>273</v>
      </c>
      <c r="F12" s="788"/>
      <c r="G12" s="788"/>
      <c r="H12" s="788" t="s">
        <v>273</v>
      </c>
      <c r="I12" s="788"/>
      <c r="J12" s="788"/>
      <c r="K12" s="788"/>
    </row>
    <row r="13" spans="1:12" ht="15.75" x14ac:dyDescent="0.2">
      <c r="A13" s="788"/>
      <c r="B13" s="788"/>
      <c r="C13" s="788"/>
      <c r="D13" s="788"/>
      <c r="E13" s="434">
        <v>2017</v>
      </c>
      <c r="F13" s="434">
        <v>2018</v>
      </c>
      <c r="G13" s="434">
        <v>2019</v>
      </c>
      <c r="H13" s="434" t="s">
        <v>274</v>
      </c>
      <c r="I13" s="434" t="s">
        <v>274</v>
      </c>
      <c r="J13" s="434" t="s">
        <v>274</v>
      </c>
      <c r="K13" s="788"/>
    </row>
    <row r="14" spans="1:12" ht="15.75" x14ac:dyDescent="0.2">
      <c r="A14" s="788"/>
      <c r="B14" s="788"/>
      <c r="C14" s="788"/>
      <c r="D14" s="788"/>
      <c r="E14" s="434" t="s">
        <v>275</v>
      </c>
      <c r="F14" s="434" t="s">
        <v>276</v>
      </c>
      <c r="G14" s="434" t="s">
        <v>275</v>
      </c>
      <c r="H14" s="435">
        <v>42736</v>
      </c>
      <c r="I14" s="435">
        <v>43101</v>
      </c>
      <c r="J14" s="435">
        <v>43466</v>
      </c>
      <c r="K14" s="788"/>
    </row>
    <row r="15" spans="1:12" ht="94.5" x14ac:dyDescent="0.2">
      <c r="A15" s="434"/>
      <c r="B15" s="427" t="s">
        <v>277</v>
      </c>
      <c r="C15" s="436" t="s">
        <v>277</v>
      </c>
      <c r="D15" s="434" t="s">
        <v>277</v>
      </c>
      <c r="E15" s="434">
        <v>0</v>
      </c>
      <c r="F15" s="434">
        <v>0</v>
      </c>
      <c r="G15" s="434">
        <v>0</v>
      </c>
      <c r="H15" s="434">
        <v>0</v>
      </c>
      <c r="I15" s="434">
        <v>0</v>
      </c>
      <c r="J15" s="434">
        <v>0</v>
      </c>
      <c r="K15" s="427" t="s">
        <v>278</v>
      </c>
    </row>
    <row r="16" spans="1:12" ht="15.75" x14ac:dyDescent="0.2">
      <c r="A16" s="788" t="s">
        <v>279</v>
      </c>
      <c r="B16" s="788"/>
      <c r="C16" s="788"/>
      <c r="D16" s="788"/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0</v>
      </c>
      <c r="K16" s="427"/>
    </row>
  </sheetData>
  <mergeCells count="17">
    <mergeCell ref="J1:K1"/>
    <mergeCell ref="J2:K2"/>
    <mergeCell ref="J3:K3"/>
    <mergeCell ref="J4:K4"/>
    <mergeCell ref="K11:K14"/>
    <mergeCell ref="A6:K7"/>
    <mergeCell ref="E12:G12"/>
    <mergeCell ref="H12:J12"/>
    <mergeCell ref="A16:D16"/>
    <mergeCell ref="A8:K8"/>
    <mergeCell ref="A9:K9"/>
    <mergeCell ref="A11:A14"/>
    <mergeCell ref="B11:B14"/>
    <mergeCell ref="C11:C14"/>
    <mergeCell ref="D11:D14"/>
    <mergeCell ref="E11:G11"/>
    <mergeCell ref="H11:J11"/>
  </mergeCells>
  <pageMargins left="0.59055118110236227" right="0.59055118110236227" top="1.1811023622047245" bottom="0.39370078740157483" header="0" footer="0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topLeftCell="A13" zoomScaleSheetLayoutView="100" workbookViewId="0">
      <selection activeCell="C46" sqref="C46"/>
    </sheetView>
  </sheetViews>
  <sheetFormatPr defaultRowHeight="12.75" x14ac:dyDescent="0.2"/>
  <cols>
    <col min="1" max="1" width="5.7109375" style="422" customWidth="1"/>
    <col min="2" max="2" width="26.7109375" style="422" customWidth="1"/>
    <col min="3" max="3" width="69.7109375" style="480" customWidth="1"/>
    <col min="4" max="256" width="9.140625" style="422"/>
    <col min="257" max="257" width="5" style="422" customWidth="1"/>
    <col min="258" max="258" width="26.7109375" style="422" customWidth="1"/>
    <col min="259" max="259" width="69.7109375" style="422" customWidth="1"/>
    <col min="260" max="512" width="9.140625" style="422"/>
    <col min="513" max="513" width="5" style="422" customWidth="1"/>
    <col min="514" max="514" width="26.7109375" style="422" customWidth="1"/>
    <col min="515" max="515" width="69.7109375" style="422" customWidth="1"/>
    <col min="516" max="768" width="9.140625" style="422"/>
    <col min="769" max="769" width="5" style="422" customWidth="1"/>
    <col min="770" max="770" width="26.7109375" style="422" customWidth="1"/>
    <col min="771" max="771" width="69.7109375" style="422" customWidth="1"/>
    <col min="772" max="1024" width="9.140625" style="422"/>
    <col min="1025" max="1025" width="5" style="422" customWidth="1"/>
    <col min="1026" max="1026" width="26.7109375" style="422" customWidth="1"/>
    <col min="1027" max="1027" width="69.7109375" style="422" customWidth="1"/>
    <col min="1028" max="1280" width="9.140625" style="422"/>
    <col min="1281" max="1281" width="5" style="422" customWidth="1"/>
    <col min="1282" max="1282" width="26.7109375" style="422" customWidth="1"/>
    <col min="1283" max="1283" width="69.7109375" style="422" customWidth="1"/>
    <col min="1284" max="1536" width="9.140625" style="422"/>
    <col min="1537" max="1537" width="5" style="422" customWidth="1"/>
    <col min="1538" max="1538" width="26.7109375" style="422" customWidth="1"/>
    <col min="1539" max="1539" width="69.7109375" style="422" customWidth="1"/>
    <col min="1540" max="1792" width="9.140625" style="422"/>
    <col min="1793" max="1793" width="5" style="422" customWidth="1"/>
    <col min="1794" max="1794" width="26.7109375" style="422" customWidth="1"/>
    <col min="1795" max="1795" width="69.7109375" style="422" customWidth="1"/>
    <col min="1796" max="2048" width="9.140625" style="422"/>
    <col min="2049" max="2049" width="5" style="422" customWidth="1"/>
    <col min="2050" max="2050" width="26.7109375" style="422" customWidth="1"/>
    <col min="2051" max="2051" width="69.7109375" style="422" customWidth="1"/>
    <col min="2052" max="2304" width="9.140625" style="422"/>
    <col min="2305" max="2305" width="5" style="422" customWidth="1"/>
    <col min="2306" max="2306" width="26.7109375" style="422" customWidth="1"/>
    <col min="2307" max="2307" width="69.7109375" style="422" customWidth="1"/>
    <col min="2308" max="2560" width="9.140625" style="422"/>
    <col min="2561" max="2561" width="5" style="422" customWidth="1"/>
    <col min="2562" max="2562" width="26.7109375" style="422" customWidth="1"/>
    <col min="2563" max="2563" width="69.7109375" style="422" customWidth="1"/>
    <col min="2564" max="2816" width="9.140625" style="422"/>
    <col min="2817" max="2817" width="5" style="422" customWidth="1"/>
    <col min="2818" max="2818" width="26.7109375" style="422" customWidth="1"/>
    <col min="2819" max="2819" width="69.7109375" style="422" customWidth="1"/>
    <col min="2820" max="3072" width="9.140625" style="422"/>
    <col min="3073" max="3073" width="5" style="422" customWidth="1"/>
    <col min="3074" max="3074" width="26.7109375" style="422" customWidth="1"/>
    <col min="3075" max="3075" width="69.7109375" style="422" customWidth="1"/>
    <col min="3076" max="3328" width="9.140625" style="422"/>
    <col min="3329" max="3329" width="5" style="422" customWidth="1"/>
    <col min="3330" max="3330" width="26.7109375" style="422" customWidth="1"/>
    <col min="3331" max="3331" width="69.7109375" style="422" customWidth="1"/>
    <col min="3332" max="3584" width="9.140625" style="422"/>
    <col min="3585" max="3585" width="5" style="422" customWidth="1"/>
    <col min="3586" max="3586" width="26.7109375" style="422" customWidth="1"/>
    <col min="3587" max="3587" width="69.7109375" style="422" customWidth="1"/>
    <col min="3588" max="3840" width="9.140625" style="422"/>
    <col min="3841" max="3841" width="5" style="422" customWidth="1"/>
    <col min="3842" max="3842" width="26.7109375" style="422" customWidth="1"/>
    <col min="3843" max="3843" width="69.7109375" style="422" customWidth="1"/>
    <col min="3844" max="4096" width="9.140625" style="422"/>
    <col min="4097" max="4097" width="5" style="422" customWidth="1"/>
    <col min="4098" max="4098" width="26.7109375" style="422" customWidth="1"/>
    <col min="4099" max="4099" width="69.7109375" style="422" customWidth="1"/>
    <col min="4100" max="4352" width="9.140625" style="422"/>
    <col min="4353" max="4353" width="5" style="422" customWidth="1"/>
    <col min="4354" max="4354" width="26.7109375" style="422" customWidth="1"/>
    <col min="4355" max="4355" width="69.7109375" style="422" customWidth="1"/>
    <col min="4356" max="4608" width="9.140625" style="422"/>
    <col min="4609" max="4609" width="5" style="422" customWidth="1"/>
    <col min="4610" max="4610" width="26.7109375" style="422" customWidth="1"/>
    <col min="4611" max="4611" width="69.7109375" style="422" customWidth="1"/>
    <col min="4612" max="4864" width="9.140625" style="422"/>
    <col min="4865" max="4865" width="5" style="422" customWidth="1"/>
    <col min="4866" max="4866" width="26.7109375" style="422" customWidth="1"/>
    <col min="4867" max="4867" width="69.7109375" style="422" customWidth="1"/>
    <col min="4868" max="5120" width="9.140625" style="422"/>
    <col min="5121" max="5121" width="5" style="422" customWidth="1"/>
    <col min="5122" max="5122" width="26.7109375" style="422" customWidth="1"/>
    <col min="5123" max="5123" width="69.7109375" style="422" customWidth="1"/>
    <col min="5124" max="5376" width="9.140625" style="422"/>
    <col min="5377" max="5377" width="5" style="422" customWidth="1"/>
    <col min="5378" max="5378" width="26.7109375" style="422" customWidth="1"/>
    <col min="5379" max="5379" width="69.7109375" style="422" customWidth="1"/>
    <col min="5380" max="5632" width="9.140625" style="422"/>
    <col min="5633" max="5633" width="5" style="422" customWidth="1"/>
    <col min="5634" max="5634" width="26.7109375" style="422" customWidth="1"/>
    <col min="5635" max="5635" width="69.7109375" style="422" customWidth="1"/>
    <col min="5636" max="5888" width="9.140625" style="422"/>
    <col min="5889" max="5889" width="5" style="422" customWidth="1"/>
    <col min="5890" max="5890" width="26.7109375" style="422" customWidth="1"/>
    <col min="5891" max="5891" width="69.7109375" style="422" customWidth="1"/>
    <col min="5892" max="6144" width="9.140625" style="422"/>
    <col min="6145" max="6145" width="5" style="422" customWidth="1"/>
    <col min="6146" max="6146" width="26.7109375" style="422" customWidth="1"/>
    <col min="6147" max="6147" width="69.7109375" style="422" customWidth="1"/>
    <col min="6148" max="6400" width="9.140625" style="422"/>
    <col min="6401" max="6401" width="5" style="422" customWidth="1"/>
    <col min="6402" max="6402" width="26.7109375" style="422" customWidth="1"/>
    <col min="6403" max="6403" width="69.7109375" style="422" customWidth="1"/>
    <col min="6404" max="6656" width="9.140625" style="422"/>
    <col min="6657" max="6657" width="5" style="422" customWidth="1"/>
    <col min="6658" max="6658" width="26.7109375" style="422" customWidth="1"/>
    <col min="6659" max="6659" width="69.7109375" style="422" customWidth="1"/>
    <col min="6660" max="6912" width="9.140625" style="422"/>
    <col min="6913" max="6913" width="5" style="422" customWidth="1"/>
    <col min="6914" max="6914" width="26.7109375" style="422" customWidth="1"/>
    <col min="6915" max="6915" width="69.7109375" style="422" customWidth="1"/>
    <col min="6916" max="7168" width="9.140625" style="422"/>
    <col min="7169" max="7169" width="5" style="422" customWidth="1"/>
    <col min="7170" max="7170" width="26.7109375" style="422" customWidth="1"/>
    <col min="7171" max="7171" width="69.7109375" style="422" customWidth="1"/>
    <col min="7172" max="7424" width="9.140625" style="422"/>
    <col min="7425" max="7425" width="5" style="422" customWidth="1"/>
    <col min="7426" max="7426" width="26.7109375" style="422" customWidth="1"/>
    <col min="7427" max="7427" width="69.7109375" style="422" customWidth="1"/>
    <col min="7428" max="7680" width="9.140625" style="422"/>
    <col min="7681" max="7681" width="5" style="422" customWidth="1"/>
    <col min="7682" max="7682" width="26.7109375" style="422" customWidth="1"/>
    <col min="7683" max="7683" width="69.7109375" style="422" customWidth="1"/>
    <col min="7684" max="7936" width="9.140625" style="422"/>
    <col min="7937" max="7937" width="5" style="422" customWidth="1"/>
    <col min="7938" max="7938" width="26.7109375" style="422" customWidth="1"/>
    <col min="7939" max="7939" width="69.7109375" style="422" customWidth="1"/>
    <col min="7940" max="8192" width="9.140625" style="422"/>
    <col min="8193" max="8193" width="5" style="422" customWidth="1"/>
    <col min="8194" max="8194" width="26.7109375" style="422" customWidth="1"/>
    <col min="8195" max="8195" width="69.7109375" style="422" customWidth="1"/>
    <col min="8196" max="8448" width="9.140625" style="422"/>
    <col min="8449" max="8449" width="5" style="422" customWidth="1"/>
    <col min="8450" max="8450" width="26.7109375" style="422" customWidth="1"/>
    <col min="8451" max="8451" width="69.7109375" style="422" customWidth="1"/>
    <col min="8452" max="8704" width="9.140625" style="422"/>
    <col min="8705" max="8705" width="5" style="422" customWidth="1"/>
    <col min="8706" max="8706" width="26.7109375" style="422" customWidth="1"/>
    <col min="8707" max="8707" width="69.7109375" style="422" customWidth="1"/>
    <col min="8708" max="8960" width="9.140625" style="422"/>
    <col min="8961" max="8961" width="5" style="422" customWidth="1"/>
    <col min="8962" max="8962" width="26.7109375" style="422" customWidth="1"/>
    <col min="8963" max="8963" width="69.7109375" style="422" customWidth="1"/>
    <col min="8964" max="9216" width="9.140625" style="422"/>
    <col min="9217" max="9217" width="5" style="422" customWidth="1"/>
    <col min="9218" max="9218" width="26.7109375" style="422" customWidth="1"/>
    <col min="9219" max="9219" width="69.7109375" style="422" customWidth="1"/>
    <col min="9220" max="9472" width="9.140625" style="422"/>
    <col min="9473" max="9473" width="5" style="422" customWidth="1"/>
    <col min="9474" max="9474" width="26.7109375" style="422" customWidth="1"/>
    <col min="9475" max="9475" width="69.7109375" style="422" customWidth="1"/>
    <col min="9476" max="9728" width="9.140625" style="422"/>
    <col min="9729" max="9729" width="5" style="422" customWidth="1"/>
    <col min="9730" max="9730" width="26.7109375" style="422" customWidth="1"/>
    <col min="9731" max="9731" width="69.7109375" style="422" customWidth="1"/>
    <col min="9732" max="9984" width="9.140625" style="422"/>
    <col min="9985" max="9985" width="5" style="422" customWidth="1"/>
    <col min="9986" max="9986" width="26.7109375" style="422" customWidth="1"/>
    <col min="9987" max="9987" width="69.7109375" style="422" customWidth="1"/>
    <col min="9988" max="10240" width="9.140625" style="422"/>
    <col min="10241" max="10241" width="5" style="422" customWidth="1"/>
    <col min="10242" max="10242" width="26.7109375" style="422" customWidth="1"/>
    <col min="10243" max="10243" width="69.7109375" style="422" customWidth="1"/>
    <col min="10244" max="10496" width="9.140625" style="422"/>
    <col min="10497" max="10497" width="5" style="422" customWidth="1"/>
    <col min="10498" max="10498" width="26.7109375" style="422" customWidth="1"/>
    <col min="10499" max="10499" width="69.7109375" style="422" customWidth="1"/>
    <col min="10500" max="10752" width="9.140625" style="422"/>
    <col min="10753" max="10753" width="5" style="422" customWidth="1"/>
    <col min="10754" max="10754" width="26.7109375" style="422" customWidth="1"/>
    <col min="10755" max="10755" width="69.7109375" style="422" customWidth="1"/>
    <col min="10756" max="11008" width="9.140625" style="422"/>
    <col min="11009" max="11009" width="5" style="422" customWidth="1"/>
    <col min="11010" max="11010" width="26.7109375" style="422" customWidth="1"/>
    <col min="11011" max="11011" width="69.7109375" style="422" customWidth="1"/>
    <col min="11012" max="11264" width="9.140625" style="422"/>
    <col min="11265" max="11265" width="5" style="422" customWidth="1"/>
    <col min="11266" max="11266" width="26.7109375" style="422" customWidth="1"/>
    <col min="11267" max="11267" width="69.7109375" style="422" customWidth="1"/>
    <col min="11268" max="11520" width="9.140625" style="422"/>
    <col min="11521" max="11521" width="5" style="422" customWidth="1"/>
    <col min="11522" max="11522" width="26.7109375" style="422" customWidth="1"/>
    <col min="11523" max="11523" width="69.7109375" style="422" customWidth="1"/>
    <col min="11524" max="11776" width="9.140625" style="422"/>
    <col min="11777" max="11777" width="5" style="422" customWidth="1"/>
    <col min="11778" max="11778" width="26.7109375" style="422" customWidth="1"/>
    <col min="11779" max="11779" width="69.7109375" style="422" customWidth="1"/>
    <col min="11780" max="12032" width="9.140625" style="422"/>
    <col min="12033" max="12033" width="5" style="422" customWidth="1"/>
    <col min="12034" max="12034" width="26.7109375" style="422" customWidth="1"/>
    <col min="12035" max="12035" width="69.7109375" style="422" customWidth="1"/>
    <col min="12036" max="12288" width="9.140625" style="422"/>
    <col min="12289" max="12289" width="5" style="422" customWidth="1"/>
    <col min="12290" max="12290" width="26.7109375" style="422" customWidth="1"/>
    <col min="12291" max="12291" width="69.7109375" style="422" customWidth="1"/>
    <col min="12292" max="12544" width="9.140625" style="422"/>
    <col min="12545" max="12545" width="5" style="422" customWidth="1"/>
    <col min="12546" max="12546" width="26.7109375" style="422" customWidth="1"/>
    <col min="12547" max="12547" width="69.7109375" style="422" customWidth="1"/>
    <col min="12548" max="12800" width="9.140625" style="422"/>
    <col min="12801" max="12801" width="5" style="422" customWidth="1"/>
    <col min="12802" max="12802" width="26.7109375" style="422" customWidth="1"/>
    <col min="12803" max="12803" width="69.7109375" style="422" customWidth="1"/>
    <col min="12804" max="13056" width="9.140625" style="422"/>
    <col min="13057" max="13057" width="5" style="422" customWidth="1"/>
    <col min="13058" max="13058" width="26.7109375" style="422" customWidth="1"/>
    <col min="13059" max="13059" width="69.7109375" style="422" customWidth="1"/>
    <col min="13060" max="13312" width="9.140625" style="422"/>
    <col min="13313" max="13313" width="5" style="422" customWidth="1"/>
    <col min="13314" max="13314" width="26.7109375" style="422" customWidth="1"/>
    <col min="13315" max="13315" width="69.7109375" style="422" customWidth="1"/>
    <col min="13316" max="13568" width="9.140625" style="422"/>
    <col min="13569" max="13569" width="5" style="422" customWidth="1"/>
    <col min="13570" max="13570" width="26.7109375" style="422" customWidth="1"/>
    <col min="13571" max="13571" width="69.7109375" style="422" customWidth="1"/>
    <col min="13572" max="13824" width="9.140625" style="422"/>
    <col min="13825" max="13825" width="5" style="422" customWidth="1"/>
    <col min="13826" max="13826" width="26.7109375" style="422" customWidth="1"/>
    <col min="13827" max="13827" width="69.7109375" style="422" customWidth="1"/>
    <col min="13828" max="14080" width="9.140625" style="422"/>
    <col min="14081" max="14081" width="5" style="422" customWidth="1"/>
    <col min="14082" max="14082" width="26.7109375" style="422" customWidth="1"/>
    <col min="14083" max="14083" width="69.7109375" style="422" customWidth="1"/>
    <col min="14084" max="14336" width="9.140625" style="422"/>
    <col min="14337" max="14337" width="5" style="422" customWidth="1"/>
    <col min="14338" max="14338" width="26.7109375" style="422" customWidth="1"/>
    <col min="14339" max="14339" width="69.7109375" style="422" customWidth="1"/>
    <col min="14340" max="14592" width="9.140625" style="422"/>
    <col min="14593" max="14593" width="5" style="422" customWidth="1"/>
    <col min="14594" max="14594" width="26.7109375" style="422" customWidth="1"/>
    <col min="14595" max="14595" width="69.7109375" style="422" customWidth="1"/>
    <col min="14596" max="14848" width="9.140625" style="422"/>
    <col min="14849" max="14849" width="5" style="422" customWidth="1"/>
    <col min="14850" max="14850" width="26.7109375" style="422" customWidth="1"/>
    <col min="14851" max="14851" width="69.7109375" style="422" customWidth="1"/>
    <col min="14852" max="15104" width="9.140625" style="422"/>
    <col min="15105" max="15105" width="5" style="422" customWidth="1"/>
    <col min="15106" max="15106" width="26.7109375" style="422" customWidth="1"/>
    <col min="15107" max="15107" width="69.7109375" style="422" customWidth="1"/>
    <col min="15108" max="15360" width="9.140625" style="422"/>
    <col min="15361" max="15361" width="5" style="422" customWidth="1"/>
    <col min="15362" max="15362" width="26.7109375" style="422" customWidth="1"/>
    <col min="15363" max="15363" width="69.7109375" style="422" customWidth="1"/>
    <col min="15364" max="15616" width="9.140625" style="422"/>
    <col min="15617" max="15617" width="5" style="422" customWidth="1"/>
    <col min="15618" max="15618" width="26.7109375" style="422" customWidth="1"/>
    <col min="15619" max="15619" width="69.7109375" style="422" customWidth="1"/>
    <col min="15620" max="15872" width="9.140625" style="422"/>
    <col min="15873" max="15873" width="5" style="422" customWidth="1"/>
    <col min="15874" max="15874" width="26.7109375" style="422" customWidth="1"/>
    <col min="15875" max="15875" width="69.7109375" style="422" customWidth="1"/>
    <col min="15876" max="16128" width="9.140625" style="422"/>
    <col min="16129" max="16129" width="5" style="422" customWidth="1"/>
    <col min="16130" max="16130" width="26.7109375" style="422" customWidth="1"/>
    <col min="16131" max="16131" width="69.7109375" style="422" customWidth="1"/>
    <col min="16132" max="16384" width="9.140625" style="422"/>
  </cols>
  <sheetData>
    <row r="1" spans="1:4" ht="15.75" x14ac:dyDescent="0.25">
      <c r="A1" s="479"/>
      <c r="B1" s="687" t="s">
        <v>675</v>
      </c>
      <c r="C1" s="687"/>
      <c r="D1" s="431"/>
    </row>
    <row r="2" spans="1:4" ht="15.75" x14ac:dyDescent="0.25">
      <c r="A2" s="479"/>
      <c r="B2" s="687" t="s">
        <v>471</v>
      </c>
      <c r="C2" s="687"/>
      <c r="D2" s="431"/>
    </row>
    <row r="3" spans="1:4" ht="12.75" customHeight="1" x14ac:dyDescent="0.25">
      <c r="A3" s="479"/>
      <c r="B3" s="688" t="s">
        <v>602</v>
      </c>
      <c r="C3" s="688"/>
      <c r="D3" s="432"/>
    </row>
    <row r="4" spans="1:4" ht="15.75" x14ac:dyDescent="0.25">
      <c r="A4" s="479"/>
      <c r="B4" s="687" t="s">
        <v>674</v>
      </c>
      <c r="C4" s="687"/>
      <c r="D4" s="431"/>
    </row>
    <row r="6" spans="1:4" ht="50.25" customHeight="1" x14ac:dyDescent="0.2">
      <c r="A6" s="801" t="s">
        <v>603</v>
      </c>
      <c r="B6" s="801"/>
      <c r="C6" s="801"/>
    </row>
    <row r="7" spans="1:4" ht="10.5" customHeight="1" x14ac:dyDescent="0.2">
      <c r="A7" s="654"/>
      <c r="B7" s="654"/>
      <c r="C7" s="654"/>
    </row>
    <row r="8" spans="1:4" ht="48" thickBot="1" x14ac:dyDescent="0.25">
      <c r="A8" s="794" t="s">
        <v>202</v>
      </c>
      <c r="B8" s="794"/>
      <c r="C8" s="795" t="s">
        <v>472</v>
      </c>
      <c r="D8" s="422" t="s">
        <v>473</v>
      </c>
    </row>
    <row r="9" spans="1:4" ht="32.25" thickBot="1" x14ac:dyDescent="0.25">
      <c r="A9" s="796">
        <v>616</v>
      </c>
      <c r="B9" s="797"/>
      <c r="C9" s="656" t="s">
        <v>614</v>
      </c>
    </row>
    <row r="10" spans="1:4" ht="63.75" thickBot="1" x14ac:dyDescent="0.25">
      <c r="A10" s="522">
        <v>616</v>
      </c>
      <c r="B10" s="532" t="s">
        <v>604</v>
      </c>
      <c r="C10" s="523" t="s">
        <v>336</v>
      </c>
    </row>
    <row r="11" spans="1:4" ht="79.5" thickBot="1" x14ac:dyDescent="0.25">
      <c r="A11" s="655">
        <v>616</v>
      </c>
      <c r="B11" s="525" t="s">
        <v>605</v>
      </c>
      <c r="C11" s="520" t="s">
        <v>606</v>
      </c>
    </row>
    <row r="12" spans="1:4" ht="48" thickBot="1" x14ac:dyDescent="0.25">
      <c r="A12" s="655">
        <v>616</v>
      </c>
      <c r="B12" s="525" t="s">
        <v>537</v>
      </c>
      <c r="C12" s="520" t="s">
        <v>607</v>
      </c>
    </row>
    <row r="13" spans="1:4" ht="32.25" thickBot="1" x14ac:dyDescent="0.25">
      <c r="A13" s="655">
        <v>616</v>
      </c>
      <c r="B13" s="525" t="s">
        <v>539</v>
      </c>
      <c r="C13" s="520" t="s">
        <v>540</v>
      </c>
    </row>
    <row r="14" spans="1:4" ht="48" thickBot="1" x14ac:dyDescent="0.25">
      <c r="A14" s="655">
        <v>616</v>
      </c>
      <c r="B14" s="525" t="s">
        <v>541</v>
      </c>
      <c r="C14" s="520" t="s">
        <v>542</v>
      </c>
    </row>
    <row r="15" spans="1:4" ht="32.25" thickBot="1" x14ac:dyDescent="0.25">
      <c r="A15" s="655">
        <v>616</v>
      </c>
      <c r="B15" s="525" t="s">
        <v>543</v>
      </c>
      <c r="C15" s="520" t="s">
        <v>544</v>
      </c>
    </row>
    <row r="16" spans="1:4" ht="63.75" thickBot="1" x14ac:dyDescent="0.25">
      <c r="A16" s="655">
        <v>616</v>
      </c>
      <c r="B16" s="525" t="s">
        <v>355</v>
      </c>
      <c r="C16" s="520" t="s">
        <v>608</v>
      </c>
    </row>
    <row r="17" spans="1:3" ht="48" thickBot="1" x14ac:dyDescent="0.25">
      <c r="A17" s="655">
        <v>616</v>
      </c>
      <c r="B17" s="525" t="s">
        <v>361</v>
      </c>
      <c r="C17" s="520" t="s">
        <v>362</v>
      </c>
    </row>
    <row r="18" spans="1:3" ht="79.5" thickBot="1" x14ac:dyDescent="0.25">
      <c r="A18" s="655">
        <v>616</v>
      </c>
      <c r="B18" s="525" t="s">
        <v>546</v>
      </c>
      <c r="C18" s="520" t="s">
        <v>547</v>
      </c>
    </row>
    <row r="19" spans="1:3" ht="48" thickBot="1" x14ac:dyDescent="0.25">
      <c r="A19" s="655">
        <v>616</v>
      </c>
      <c r="B19" s="525" t="s">
        <v>548</v>
      </c>
      <c r="C19" s="520" t="s">
        <v>549</v>
      </c>
    </row>
    <row r="20" spans="1:3" ht="79.5" thickBot="1" x14ac:dyDescent="0.25">
      <c r="A20" s="655">
        <v>616</v>
      </c>
      <c r="B20" s="525" t="s">
        <v>550</v>
      </c>
      <c r="C20" s="520" t="s">
        <v>551</v>
      </c>
    </row>
    <row r="21" spans="1:3" ht="32.25" thickBot="1" x14ac:dyDescent="0.25">
      <c r="A21" s="655">
        <v>616</v>
      </c>
      <c r="B21" s="525" t="s">
        <v>553</v>
      </c>
      <c r="C21" s="520" t="s">
        <v>554</v>
      </c>
    </row>
    <row r="22" spans="1:3" ht="48" thickBot="1" x14ac:dyDescent="0.25">
      <c r="A22" s="655">
        <v>616</v>
      </c>
      <c r="B22" s="525" t="s">
        <v>557</v>
      </c>
      <c r="C22" s="520" t="s">
        <v>558</v>
      </c>
    </row>
    <row r="23" spans="1:3" ht="32.25" thickBot="1" x14ac:dyDescent="0.25">
      <c r="A23" s="655">
        <v>616</v>
      </c>
      <c r="B23" s="798" t="s">
        <v>609</v>
      </c>
      <c r="C23" s="520" t="s">
        <v>610</v>
      </c>
    </row>
    <row r="24" spans="1:3" ht="32.25" thickBot="1" x14ac:dyDescent="0.25">
      <c r="A24" s="655">
        <v>616</v>
      </c>
      <c r="B24" s="798" t="s">
        <v>369</v>
      </c>
      <c r="C24" s="520" t="s">
        <v>370</v>
      </c>
    </row>
    <row r="25" spans="1:3" ht="32.25" thickBot="1" x14ac:dyDescent="0.25">
      <c r="A25" s="655">
        <v>616</v>
      </c>
      <c r="B25" s="798" t="s">
        <v>373</v>
      </c>
      <c r="C25" s="538" t="s">
        <v>677</v>
      </c>
    </row>
    <row r="26" spans="1:3" ht="32.25" thickBot="1" x14ac:dyDescent="0.25">
      <c r="A26" s="655">
        <v>616</v>
      </c>
      <c r="B26" s="525" t="s">
        <v>563</v>
      </c>
      <c r="C26" s="520" t="s">
        <v>564</v>
      </c>
    </row>
    <row r="27" spans="1:3" ht="79.5" thickBot="1" x14ac:dyDescent="0.25">
      <c r="A27" s="655">
        <v>616</v>
      </c>
      <c r="B27" s="525" t="s">
        <v>565</v>
      </c>
      <c r="C27" s="520" t="s">
        <v>566</v>
      </c>
    </row>
    <row r="28" spans="1:3" ht="95.25" thickBot="1" x14ac:dyDescent="0.25">
      <c r="A28" s="655">
        <v>616</v>
      </c>
      <c r="B28" s="525" t="s">
        <v>381</v>
      </c>
      <c r="C28" s="520" t="s">
        <v>382</v>
      </c>
    </row>
    <row r="29" spans="1:3" ht="79.5" thickBot="1" x14ac:dyDescent="0.25">
      <c r="A29" s="655">
        <v>616</v>
      </c>
      <c r="B29" s="525" t="s">
        <v>568</v>
      </c>
      <c r="C29" s="520" t="s">
        <v>569</v>
      </c>
    </row>
    <row r="30" spans="1:3" ht="95.25" thickBot="1" x14ac:dyDescent="0.25">
      <c r="A30" s="655">
        <v>616</v>
      </c>
      <c r="B30" s="525" t="s">
        <v>570</v>
      </c>
      <c r="C30" s="520" t="s">
        <v>571</v>
      </c>
    </row>
    <row r="31" spans="1:3" ht="48" thickBot="1" x14ac:dyDescent="0.25">
      <c r="A31" s="655">
        <v>616</v>
      </c>
      <c r="B31" s="525" t="s">
        <v>572</v>
      </c>
      <c r="C31" s="520" t="s">
        <v>611</v>
      </c>
    </row>
    <row r="32" spans="1:3" ht="48" thickBot="1" x14ac:dyDescent="0.25">
      <c r="A32" s="655">
        <v>616</v>
      </c>
      <c r="B32" s="525" t="s">
        <v>574</v>
      </c>
      <c r="C32" s="520" t="s">
        <v>612</v>
      </c>
    </row>
    <row r="33" spans="1:3" ht="32.25" thickBot="1" x14ac:dyDescent="0.25">
      <c r="A33" s="655">
        <v>616</v>
      </c>
      <c r="B33" s="525" t="s">
        <v>576</v>
      </c>
      <c r="C33" s="520" t="s">
        <v>577</v>
      </c>
    </row>
    <row r="34" spans="1:3" ht="48" thickBot="1" x14ac:dyDescent="0.25">
      <c r="A34" s="655">
        <v>616</v>
      </c>
      <c r="B34" s="798" t="s">
        <v>393</v>
      </c>
      <c r="C34" s="520" t="s">
        <v>613</v>
      </c>
    </row>
    <row r="35" spans="1:3" ht="32.25" thickBot="1" x14ac:dyDescent="0.25">
      <c r="A35" s="655">
        <v>616</v>
      </c>
      <c r="B35" s="525" t="s">
        <v>581</v>
      </c>
      <c r="C35" s="520" t="s">
        <v>582</v>
      </c>
    </row>
    <row r="36" spans="1:3" ht="48" thickBot="1" x14ac:dyDescent="0.25">
      <c r="A36" s="655">
        <v>616</v>
      </c>
      <c r="B36" s="525" t="s">
        <v>583</v>
      </c>
      <c r="C36" s="520" t="s">
        <v>584</v>
      </c>
    </row>
    <row r="37" spans="1:3" ht="63.75" thickBot="1" x14ac:dyDescent="0.25">
      <c r="A37" s="655">
        <v>616</v>
      </c>
      <c r="B37" s="798" t="s">
        <v>585</v>
      </c>
      <c r="C37" s="538" t="s">
        <v>678</v>
      </c>
    </row>
    <row r="38" spans="1:3" ht="63.75" thickBot="1" x14ac:dyDescent="0.25">
      <c r="A38" s="655">
        <v>616</v>
      </c>
      <c r="B38" s="525" t="s">
        <v>595</v>
      </c>
      <c r="C38" s="520" t="s">
        <v>596</v>
      </c>
    </row>
    <row r="39" spans="1:3" ht="79.5" thickBot="1" x14ac:dyDescent="0.25">
      <c r="A39" s="655">
        <v>616</v>
      </c>
      <c r="B39" s="798" t="s">
        <v>599</v>
      </c>
      <c r="C39" s="538" t="s">
        <v>679</v>
      </c>
    </row>
    <row r="40" spans="1:3" ht="48" thickBot="1" x14ac:dyDescent="0.25">
      <c r="A40" s="655">
        <v>616</v>
      </c>
      <c r="B40" s="525" t="s">
        <v>399</v>
      </c>
      <c r="C40" s="520" t="s">
        <v>400</v>
      </c>
    </row>
    <row r="41" spans="1:3" ht="32.25" thickBot="1" x14ac:dyDescent="0.25">
      <c r="A41" s="655">
        <v>616</v>
      </c>
      <c r="B41" s="525" t="s">
        <v>405</v>
      </c>
      <c r="C41" s="520" t="s">
        <v>406</v>
      </c>
    </row>
    <row r="42" spans="1:3" ht="16.5" thickBot="1" x14ac:dyDescent="0.25">
      <c r="A42" s="655">
        <v>616</v>
      </c>
      <c r="B42" s="525" t="s">
        <v>409</v>
      </c>
      <c r="C42" s="520" t="s">
        <v>410</v>
      </c>
    </row>
    <row r="43" spans="1:3" s="481" customFormat="1" ht="31.5" x14ac:dyDescent="0.2">
      <c r="A43" s="799" t="s">
        <v>196</v>
      </c>
      <c r="B43" s="486" t="s">
        <v>421</v>
      </c>
      <c r="C43" s="487" t="s">
        <v>474</v>
      </c>
    </row>
    <row r="44" spans="1:3" s="481" customFormat="1" ht="31.5" x14ac:dyDescent="0.2">
      <c r="A44" s="799" t="s">
        <v>196</v>
      </c>
      <c r="B44" s="486" t="s">
        <v>423</v>
      </c>
      <c r="C44" s="487" t="s">
        <v>475</v>
      </c>
    </row>
    <row r="45" spans="1:3" s="481" customFormat="1" ht="47.25" x14ac:dyDescent="0.2">
      <c r="A45" s="799" t="s">
        <v>196</v>
      </c>
      <c r="B45" s="486" t="s">
        <v>427</v>
      </c>
      <c r="C45" s="487" t="s">
        <v>428</v>
      </c>
    </row>
    <row r="46" spans="1:3" s="481" customFormat="1" ht="63" x14ac:dyDescent="0.2">
      <c r="A46" s="799" t="s">
        <v>196</v>
      </c>
      <c r="B46" s="486" t="s">
        <v>476</v>
      </c>
      <c r="C46" s="487" t="s">
        <v>477</v>
      </c>
    </row>
    <row r="47" spans="1:3" s="481" customFormat="1" ht="47.25" x14ac:dyDescent="0.2">
      <c r="A47" s="799" t="s">
        <v>196</v>
      </c>
      <c r="B47" s="486" t="s">
        <v>478</v>
      </c>
      <c r="C47" s="487" t="s">
        <v>479</v>
      </c>
    </row>
    <row r="48" spans="1:3" s="481" customFormat="1" ht="24" customHeight="1" x14ac:dyDescent="0.2">
      <c r="A48" s="799" t="s">
        <v>196</v>
      </c>
      <c r="B48" s="486" t="s">
        <v>480</v>
      </c>
      <c r="C48" s="487" t="s">
        <v>481</v>
      </c>
    </row>
    <row r="49" spans="1:3" s="481" customFormat="1" ht="31.5" x14ac:dyDescent="0.2">
      <c r="A49" s="799" t="s">
        <v>196</v>
      </c>
      <c r="B49" s="486" t="s">
        <v>482</v>
      </c>
      <c r="C49" s="487" t="s">
        <v>483</v>
      </c>
    </row>
    <row r="50" spans="1:3" s="481" customFormat="1" ht="47.25" x14ac:dyDescent="0.2">
      <c r="A50" s="799" t="s">
        <v>196</v>
      </c>
      <c r="B50" s="486" t="s">
        <v>437</v>
      </c>
      <c r="C50" s="487" t="s">
        <v>438</v>
      </c>
    </row>
    <row r="51" spans="1:3" s="481" customFormat="1" ht="31.5" x14ac:dyDescent="0.2">
      <c r="A51" s="799" t="s">
        <v>196</v>
      </c>
      <c r="B51" s="486" t="s">
        <v>433</v>
      </c>
      <c r="C51" s="487" t="s">
        <v>434</v>
      </c>
    </row>
    <row r="52" spans="1:3" s="481" customFormat="1" ht="22.5" customHeight="1" x14ac:dyDescent="0.2">
      <c r="A52" s="799" t="s">
        <v>196</v>
      </c>
      <c r="B52" s="486" t="s">
        <v>484</v>
      </c>
      <c r="C52" s="487" t="s">
        <v>485</v>
      </c>
    </row>
    <row r="53" spans="1:3" ht="63" x14ac:dyDescent="0.2">
      <c r="A53" s="800" t="s">
        <v>196</v>
      </c>
      <c r="B53" s="488" t="s">
        <v>486</v>
      </c>
      <c r="C53" s="489" t="s">
        <v>487</v>
      </c>
    </row>
    <row r="54" spans="1:3" ht="47.25" x14ac:dyDescent="0.2">
      <c r="A54" s="800" t="s">
        <v>196</v>
      </c>
      <c r="B54" s="488" t="s">
        <v>488</v>
      </c>
      <c r="C54" s="489" t="s">
        <v>489</v>
      </c>
    </row>
    <row r="55" spans="1:3" ht="63" x14ac:dyDescent="0.2">
      <c r="A55" s="800" t="s">
        <v>196</v>
      </c>
      <c r="B55" s="488" t="s">
        <v>490</v>
      </c>
      <c r="C55" s="489" t="s">
        <v>491</v>
      </c>
    </row>
    <row r="56" spans="1:3" ht="47.25" x14ac:dyDescent="0.2">
      <c r="A56" s="800" t="s">
        <v>196</v>
      </c>
      <c r="B56" s="488" t="s">
        <v>443</v>
      </c>
      <c r="C56" s="489" t="s">
        <v>444</v>
      </c>
    </row>
    <row r="57" spans="1:3" ht="31.5" x14ac:dyDescent="0.2">
      <c r="A57" s="800" t="s">
        <v>196</v>
      </c>
      <c r="B57" s="488" t="s">
        <v>445</v>
      </c>
      <c r="C57" s="489" t="s">
        <v>446</v>
      </c>
    </row>
    <row r="58" spans="1:3" s="481" customFormat="1" ht="47.25" x14ac:dyDescent="0.2">
      <c r="A58" s="799" t="s">
        <v>196</v>
      </c>
      <c r="B58" s="486" t="s">
        <v>451</v>
      </c>
      <c r="C58" s="487" t="s">
        <v>452</v>
      </c>
    </row>
    <row r="59" spans="1:3" s="481" customFormat="1" ht="47.25" x14ac:dyDescent="0.2">
      <c r="A59" s="799" t="s">
        <v>196</v>
      </c>
      <c r="B59" s="486" t="s">
        <v>492</v>
      </c>
      <c r="C59" s="487" t="s">
        <v>454</v>
      </c>
    </row>
    <row r="60" spans="1:3" s="481" customFormat="1" ht="98.25" customHeight="1" x14ac:dyDescent="0.2">
      <c r="A60" s="799" t="s">
        <v>196</v>
      </c>
      <c r="B60" s="486" t="s">
        <v>455</v>
      </c>
      <c r="C60" s="487" t="s">
        <v>493</v>
      </c>
    </row>
    <row r="61" spans="1:3" s="481" customFormat="1" ht="78.75" x14ac:dyDescent="0.2">
      <c r="A61" s="799" t="s">
        <v>196</v>
      </c>
      <c r="B61" s="486" t="s">
        <v>494</v>
      </c>
      <c r="C61" s="487" t="s">
        <v>495</v>
      </c>
    </row>
    <row r="62" spans="1:3" s="481" customFormat="1" ht="78.75" x14ac:dyDescent="0.2">
      <c r="A62" s="799" t="s">
        <v>196</v>
      </c>
      <c r="B62" s="486" t="s">
        <v>496</v>
      </c>
      <c r="C62" s="487" t="s">
        <v>497</v>
      </c>
    </row>
    <row r="63" spans="1:3" s="481" customFormat="1" ht="47.25" x14ac:dyDescent="0.2">
      <c r="A63" s="799" t="s">
        <v>196</v>
      </c>
      <c r="B63" s="486" t="s">
        <v>498</v>
      </c>
      <c r="C63" s="487" t="s">
        <v>499</v>
      </c>
    </row>
    <row r="64" spans="1:3" s="481" customFormat="1" ht="47.25" x14ac:dyDescent="0.2">
      <c r="A64" s="799" t="s">
        <v>196</v>
      </c>
      <c r="B64" s="486" t="s">
        <v>500</v>
      </c>
      <c r="C64" s="487" t="s">
        <v>501</v>
      </c>
    </row>
    <row r="65" spans="1:3" s="481" customFormat="1" ht="78.75" x14ac:dyDescent="0.2">
      <c r="A65" s="799" t="s">
        <v>196</v>
      </c>
      <c r="B65" s="486" t="s">
        <v>502</v>
      </c>
      <c r="C65" s="487" t="s">
        <v>503</v>
      </c>
    </row>
    <row r="66" spans="1:3" s="481" customFormat="1" ht="63" x14ac:dyDescent="0.2">
      <c r="A66" s="799" t="s">
        <v>196</v>
      </c>
      <c r="B66" s="486" t="s">
        <v>504</v>
      </c>
      <c r="C66" s="487" t="s">
        <v>505</v>
      </c>
    </row>
    <row r="67" spans="1:3" ht="38.25" customHeight="1" x14ac:dyDescent="0.2">
      <c r="A67" s="800" t="s">
        <v>196</v>
      </c>
      <c r="B67" s="488" t="s">
        <v>506</v>
      </c>
      <c r="C67" s="489" t="s">
        <v>507</v>
      </c>
    </row>
    <row r="68" spans="1:3" ht="20.25" customHeight="1" x14ac:dyDescent="0.2">
      <c r="A68" s="800" t="s">
        <v>196</v>
      </c>
      <c r="B68" s="488" t="s">
        <v>508</v>
      </c>
      <c r="C68" s="489" t="s">
        <v>466</v>
      </c>
    </row>
    <row r="69" spans="1:3" ht="31.5" x14ac:dyDescent="0.2">
      <c r="A69" s="490" t="s">
        <v>196</v>
      </c>
      <c r="B69" s="490" t="s">
        <v>509</v>
      </c>
      <c r="C69" s="491" t="s">
        <v>510</v>
      </c>
    </row>
    <row r="70" spans="1:3" ht="31.5" x14ac:dyDescent="0.2">
      <c r="A70" s="490" t="s">
        <v>196</v>
      </c>
      <c r="B70" s="490" t="s">
        <v>511</v>
      </c>
      <c r="C70" s="491" t="s">
        <v>512</v>
      </c>
    </row>
    <row r="71" spans="1:3" ht="63" x14ac:dyDescent="0.2">
      <c r="A71" s="490" t="s">
        <v>196</v>
      </c>
      <c r="B71" s="490" t="s">
        <v>513</v>
      </c>
      <c r="C71" s="491" t="s">
        <v>514</v>
      </c>
    </row>
    <row r="72" spans="1:3" ht="47.25" x14ac:dyDescent="0.2">
      <c r="A72" s="490" t="s">
        <v>196</v>
      </c>
      <c r="B72" s="490" t="s">
        <v>515</v>
      </c>
      <c r="C72" s="491" t="s">
        <v>516</v>
      </c>
    </row>
  </sheetData>
  <mergeCells count="6">
    <mergeCell ref="A8:B8"/>
    <mergeCell ref="B1:C1"/>
    <mergeCell ref="B2:C2"/>
    <mergeCell ref="B3:C3"/>
    <mergeCell ref="B4:C4"/>
    <mergeCell ref="A6:C6"/>
  </mergeCells>
  <pageMargins left="1.1811023622047245" right="0.39370078740157483" top="0.59055118110236227" bottom="0.59055118110236227" header="0" footer="0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6"/>
  <sheetViews>
    <sheetView view="pageBreakPreview" zoomScaleNormal="120" zoomScaleSheetLayoutView="100" workbookViewId="0">
      <selection activeCell="B7" sqref="B7:F7"/>
    </sheetView>
  </sheetViews>
  <sheetFormatPr defaultRowHeight="12.75" x14ac:dyDescent="0.2"/>
  <cols>
    <col min="1" max="1" width="0.140625" style="440" customWidth="1"/>
    <col min="2" max="2" width="21.28515625" style="478" customWidth="1"/>
    <col min="3" max="3" width="48.85546875" style="440" customWidth="1"/>
    <col min="4" max="6" width="13.7109375" style="440" customWidth="1"/>
    <col min="7" max="256" width="9.140625" style="440"/>
    <col min="257" max="257" width="0.140625" style="440" customWidth="1"/>
    <col min="258" max="258" width="22" style="440" customWidth="1"/>
    <col min="259" max="259" width="51" style="440" customWidth="1"/>
    <col min="260" max="262" width="13.7109375" style="440" customWidth="1"/>
    <col min="263" max="512" width="9.140625" style="440"/>
    <col min="513" max="513" width="0.140625" style="440" customWidth="1"/>
    <col min="514" max="514" width="22" style="440" customWidth="1"/>
    <col min="515" max="515" width="51" style="440" customWidth="1"/>
    <col min="516" max="518" width="13.7109375" style="440" customWidth="1"/>
    <col min="519" max="768" width="9.140625" style="440"/>
    <col min="769" max="769" width="0.140625" style="440" customWidth="1"/>
    <col min="770" max="770" width="22" style="440" customWidth="1"/>
    <col min="771" max="771" width="51" style="440" customWidth="1"/>
    <col min="772" max="774" width="13.7109375" style="440" customWidth="1"/>
    <col min="775" max="1024" width="9.140625" style="440"/>
    <col min="1025" max="1025" width="0.140625" style="440" customWidth="1"/>
    <col min="1026" max="1026" width="22" style="440" customWidth="1"/>
    <col min="1027" max="1027" width="51" style="440" customWidth="1"/>
    <col min="1028" max="1030" width="13.7109375" style="440" customWidth="1"/>
    <col min="1031" max="1280" width="9.140625" style="440"/>
    <col min="1281" max="1281" width="0.140625" style="440" customWidth="1"/>
    <col min="1282" max="1282" width="22" style="440" customWidth="1"/>
    <col min="1283" max="1283" width="51" style="440" customWidth="1"/>
    <col min="1284" max="1286" width="13.7109375" style="440" customWidth="1"/>
    <col min="1287" max="1536" width="9.140625" style="440"/>
    <col min="1537" max="1537" width="0.140625" style="440" customWidth="1"/>
    <col min="1538" max="1538" width="22" style="440" customWidth="1"/>
    <col min="1539" max="1539" width="51" style="440" customWidth="1"/>
    <col min="1540" max="1542" width="13.7109375" style="440" customWidth="1"/>
    <col min="1543" max="1792" width="9.140625" style="440"/>
    <col min="1793" max="1793" width="0.140625" style="440" customWidth="1"/>
    <col min="1794" max="1794" width="22" style="440" customWidth="1"/>
    <col min="1795" max="1795" width="51" style="440" customWidth="1"/>
    <col min="1796" max="1798" width="13.7109375" style="440" customWidth="1"/>
    <col min="1799" max="2048" width="9.140625" style="440"/>
    <col min="2049" max="2049" width="0.140625" style="440" customWidth="1"/>
    <col min="2050" max="2050" width="22" style="440" customWidth="1"/>
    <col min="2051" max="2051" width="51" style="440" customWidth="1"/>
    <col min="2052" max="2054" width="13.7109375" style="440" customWidth="1"/>
    <col min="2055" max="2304" width="9.140625" style="440"/>
    <col min="2305" max="2305" width="0.140625" style="440" customWidth="1"/>
    <col min="2306" max="2306" width="22" style="440" customWidth="1"/>
    <col min="2307" max="2307" width="51" style="440" customWidth="1"/>
    <col min="2308" max="2310" width="13.7109375" style="440" customWidth="1"/>
    <col min="2311" max="2560" width="9.140625" style="440"/>
    <col min="2561" max="2561" width="0.140625" style="440" customWidth="1"/>
    <col min="2562" max="2562" width="22" style="440" customWidth="1"/>
    <col min="2563" max="2563" width="51" style="440" customWidth="1"/>
    <col min="2564" max="2566" width="13.7109375" style="440" customWidth="1"/>
    <col min="2567" max="2816" width="9.140625" style="440"/>
    <col min="2817" max="2817" width="0.140625" style="440" customWidth="1"/>
    <col min="2818" max="2818" width="22" style="440" customWidth="1"/>
    <col min="2819" max="2819" width="51" style="440" customWidth="1"/>
    <col min="2820" max="2822" width="13.7109375" style="440" customWidth="1"/>
    <col min="2823" max="3072" width="9.140625" style="440"/>
    <col min="3073" max="3073" width="0.140625" style="440" customWidth="1"/>
    <col min="3074" max="3074" width="22" style="440" customWidth="1"/>
    <col min="3075" max="3075" width="51" style="440" customWidth="1"/>
    <col min="3076" max="3078" width="13.7109375" style="440" customWidth="1"/>
    <col min="3079" max="3328" width="9.140625" style="440"/>
    <col min="3329" max="3329" width="0.140625" style="440" customWidth="1"/>
    <col min="3330" max="3330" width="22" style="440" customWidth="1"/>
    <col min="3331" max="3331" width="51" style="440" customWidth="1"/>
    <col min="3332" max="3334" width="13.7109375" style="440" customWidth="1"/>
    <col min="3335" max="3584" width="9.140625" style="440"/>
    <col min="3585" max="3585" width="0.140625" style="440" customWidth="1"/>
    <col min="3586" max="3586" width="22" style="440" customWidth="1"/>
    <col min="3587" max="3587" width="51" style="440" customWidth="1"/>
    <col min="3588" max="3590" width="13.7109375" style="440" customWidth="1"/>
    <col min="3591" max="3840" width="9.140625" style="440"/>
    <col min="3841" max="3841" width="0.140625" style="440" customWidth="1"/>
    <col min="3842" max="3842" width="22" style="440" customWidth="1"/>
    <col min="3843" max="3843" width="51" style="440" customWidth="1"/>
    <col min="3844" max="3846" width="13.7109375" style="440" customWidth="1"/>
    <col min="3847" max="4096" width="9.140625" style="440"/>
    <col min="4097" max="4097" width="0.140625" style="440" customWidth="1"/>
    <col min="4098" max="4098" width="22" style="440" customWidth="1"/>
    <col min="4099" max="4099" width="51" style="440" customWidth="1"/>
    <col min="4100" max="4102" width="13.7109375" style="440" customWidth="1"/>
    <col min="4103" max="4352" width="9.140625" style="440"/>
    <col min="4353" max="4353" width="0.140625" style="440" customWidth="1"/>
    <col min="4354" max="4354" width="22" style="440" customWidth="1"/>
    <col min="4355" max="4355" width="51" style="440" customWidth="1"/>
    <col min="4356" max="4358" width="13.7109375" style="440" customWidth="1"/>
    <col min="4359" max="4608" width="9.140625" style="440"/>
    <col min="4609" max="4609" width="0.140625" style="440" customWidth="1"/>
    <col min="4610" max="4610" width="22" style="440" customWidth="1"/>
    <col min="4611" max="4611" width="51" style="440" customWidth="1"/>
    <col min="4612" max="4614" width="13.7109375" style="440" customWidth="1"/>
    <col min="4615" max="4864" width="9.140625" style="440"/>
    <col min="4865" max="4865" width="0.140625" style="440" customWidth="1"/>
    <col min="4866" max="4866" width="22" style="440" customWidth="1"/>
    <col min="4867" max="4867" width="51" style="440" customWidth="1"/>
    <col min="4868" max="4870" width="13.7109375" style="440" customWidth="1"/>
    <col min="4871" max="5120" width="9.140625" style="440"/>
    <col min="5121" max="5121" width="0.140625" style="440" customWidth="1"/>
    <col min="5122" max="5122" width="22" style="440" customWidth="1"/>
    <col min="5123" max="5123" width="51" style="440" customWidth="1"/>
    <col min="5124" max="5126" width="13.7109375" style="440" customWidth="1"/>
    <col min="5127" max="5376" width="9.140625" style="440"/>
    <col min="5377" max="5377" width="0.140625" style="440" customWidth="1"/>
    <col min="5378" max="5378" width="22" style="440" customWidth="1"/>
    <col min="5379" max="5379" width="51" style="440" customWidth="1"/>
    <col min="5380" max="5382" width="13.7109375" style="440" customWidth="1"/>
    <col min="5383" max="5632" width="9.140625" style="440"/>
    <col min="5633" max="5633" width="0.140625" style="440" customWidth="1"/>
    <col min="5634" max="5634" width="22" style="440" customWidth="1"/>
    <col min="5635" max="5635" width="51" style="440" customWidth="1"/>
    <col min="5636" max="5638" width="13.7109375" style="440" customWidth="1"/>
    <col min="5639" max="5888" width="9.140625" style="440"/>
    <col min="5889" max="5889" width="0.140625" style="440" customWidth="1"/>
    <col min="5890" max="5890" width="22" style="440" customWidth="1"/>
    <col min="5891" max="5891" width="51" style="440" customWidth="1"/>
    <col min="5892" max="5894" width="13.7109375" style="440" customWidth="1"/>
    <col min="5895" max="6144" width="9.140625" style="440"/>
    <col min="6145" max="6145" width="0.140625" style="440" customWidth="1"/>
    <col min="6146" max="6146" width="22" style="440" customWidth="1"/>
    <col min="6147" max="6147" width="51" style="440" customWidth="1"/>
    <col min="6148" max="6150" width="13.7109375" style="440" customWidth="1"/>
    <col min="6151" max="6400" width="9.140625" style="440"/>
    <col min="6401" max="6401" width="0.140625" style="440" customWidth="1"/>
    <col min="6402" max="6402" width="22" style="440" customWidth="1"/>
    <col min="6403" max="6403" width="51" style="440" customWidth="1"/>
    <col min="6404" max="6406" width="13.7109375" style="440" customWidth="1"/>
    <col min="6407" max="6656" width="9.140625" style="440"/>
    <col min="6657" max="6657" width="0.140625" style="440" customWidth="1"/>
    <col min="6658" max="6658" width="22" style="440" customWidth="1"/>
    <col min="6659" max="6659" width="51" style="440" customWidth="1"/>
    <col min="6660" max="6662" width="13.7109375" style="440" customWidth="1"/>
    <col min="6663" max="6912" width="9.140625" style="440"/>
    <col min="6913" max="6913" width="0.140625" style="440" customWidth="1"/>
    <col min="6914" max="6914" width="22" style="440" customWidth="1"/>
    <col min="6915" max="6915" width="51" style="440" customWidth="1"/>
    <col min="6916" max="6918" width="13.7109375" style="440" customWidth="1"/>
    <col min="6919" max="7168" width="9.140625" style="440"/>
    <col min="7169" max="7169" width="0.140625" style="440" customWidth="1"/>
    <col min="7170" max="7170" width="22" style="440" customWidth="1"/>
    <col min="7171" max="7171" width="51" style="440" customWidth="1"/>
    <col min="7172" max="7174" width="13.7109375" style="440" customWidth="1"/>
    <col min="7175" max="7424" width="9.140625" style="440"/>
    <col min="7425" max="7425" width="0.140625" style="440" customWidth="1"/>
    <col min="7426" max="7426" width="22" style="440" customWidth="1"/>
    <col min="7427" max="7427" width="51" style="440" customWidth="1"/>
    <col min="7428" max="7430" width="13.7109375" style="440" customWidth="1"/>
    <col min="7431" max="7680" width="9.140625" style="440"/>
    <col min="7681" max="7681" width="0.140625" style="440" customWidth="1"/>
    <col min="7682" max="7682" width="22" style="440" customWidth="1"/>
    <col min="7683" max="7683" width="51" style="440" customWidth="1"/>
    <col min="7684" max="7686" width="13.7109375" style="440" customWidth="1"/>
    <col min="7687" max="7936" width="9.140625" style="440"/>
    <col min="7937" max="7937" width="0.140625" style="440" customWidth="1"/>
    <col min="7938" max="7938" width="22" style="440" customWidth="1"/>
    <col min="7939" max="7939" width="51" style="440" customWidth="1"/>
    <col min="7940" max="7942" width="13.7109375" style="440" customWidth="1"/>
    <col min="7943" max="8192" width="9.140625" style="440"/>
    <col min="8193" max="8193" width="0.140625" style="440" customWidth="1"/>
    <col min="8194" max="8194" width="22" style="440" customWidth="1"/>
    <col min="8195" max="8195" width="51" style="440" customWidth="1"/>
    <col min="8196" max="8198" width="13.7109375" style="440" customWidth="1"/>
    <col min="8199" max="8448" width="9.140625" style="440"/>
    <col min="8449" max="8449" width="0.140625" style="440" customWidth="1"/>
    <col min="8450" max="8450" width="22" style="440" customWidth="1"/>
    <col min="8451" max="8451" width="51" style="440" customWidth="1"/>
    <col min="8452" max="8454" width="13.7109375" style="440" customWidth="1"/>
    <col min="8455" max="8704" width="9.140625" style="440"/>
    <col min="8705" max="8705" width="0.140625" style="440" customWidth="1"/>
    <col min="8706" max="8706" width="22" style="440" customWidth="1"/>
    <col min="8707" max="8707" width="51" style="440" customWidth="1"/>
    <col min="8708" max="8710" width="13.7109375" style="440" customWidth="1"/>
    <col min="8711" max="8960" width="9.140625" style="440"/>
    <col min="8961" max="8961" width="0.140625" style="440" customWidth="1"/>
    <col min="8962" max="8962" width="22" style="440" customWidth="1"/>
    <col min="8963" max="8963" width="51" style="440" customWidth="1"/>
    <col min="8964" max="8966" width="13.7109375" style="440" customWidth="1"/>
    <col min="8967" max="9216" width="9.140625" style="440"/>
    <col min="9217" max="9217" width="0.140625" style="440" customWidth="1"/>
    <col min="9218" max="9218" width="22" style="440" customWidth="1"/>
    <col min="9219" max="9219" width="51" style="440" customWidth="1"/>
    <col min="9220" max="9222" width="13.7109375" style="440" customWidth="1"/>
    <col min="9223" max="9472" width="9.140625" style="440"/>
    <col min="9473" max="9473" width="0.140625" style="440" customWidth="1"/>
    <col min="9474" max="9474" width="22" style="440" customWidth="1"/>
    <col min="9475" max="9475" width="51" style="440" customWidth="1"/>
    <col min="9476" max="9478" width="13.7109375" style="440" customWidth="1"/>
    <col min="9479" max="9728" width="9.140625" style="440"/>
    <col min="9729" max="9729" width="0.140625" style="440" customWidth="1"/>
    <col min="9730" max="9730" width="22" style="440" customWidth="1"/>
    <col min="9731" max="9731" width="51" style="440" customWidth="1"/>
    <col min="9732" max="9734" width="13.7109375" style="440" customWidth="1"/>
    <col min="9735" max="9984" width="9.140625" style="440"/>
    <col min="9985" max="9985" width="0.140625" style="440" customWidth="1"/>
    <col min="9986" max="9986" width="22" style="440" customWidth="1"/>
    <col min="9987" max="9987" width="51" style="440" customWidth="1"/>
    <col min="9988" max="9990" width="13.7109375" style="440" customWidth="1"/>
    <col min="9991" max="10240" width="9.140625" style="440"/>
    <col min="10241" max="10241" width="0.140625" style="440" customWidth="1"/>
    <col min="10242" max="10242" width="22" style="440" customWidth="1"/>
    <col min="10243" max="10243" width="51" style="440" customWidth="1"/>
    <col min="10244" max="10246" width="13.7109375" style="440" customWidth="1"/>
    <col min="10247" max="10496" width="9.140625" style="440"/>
    <col min="10497" max="10497" width="0.140625" style="440" customWidth="1"/>
    <col min="10498" max="10498" width="22" style="440" customWidth="1"/>
    <col min="10499" max="10499" width="51" style="440" customWidth="1"/>
    <col min="10500" max="10502" width="13.7109375" style="440" customWidth="1"/>
    <col min="10503" max="10752" width="9.140625" style="440"/>
    <col min="10753" max="10753" width="0.140625" style="440" customWidth="1"/>
    <col min="10754" max="10754" width="22" style="440" customWidth="1"/>
    <col min="10755" max="10755" width="51" style="440" customWidth="1"/>
    <col min="10756" max="10758" width="13.7109375" style="440" customWidth="1"/>
    <col min="10759" max="11008" width="9.140625" style="440"/>
    <col min="11009" max="11009" width="0.140625" style="440" customWidth="1"/>
    <col min="11010" max="11010" width="22" style="440" customWidth="1"/>
    <col min="11011" max="11011" width="51" style="440" customWidth="1"/>
    <col min="11012" max="11014" width="13.7109375" style="440" customWidth="1"/>
    <col min="11015" max="11264" width="9.140625" style="440"/>
    <col min="11265" max="11265" width="0.140625" style="440" customWidth="1"/>
    <col min="11266" max="11266" width="22" style="440" customWidth="1"/>
    <col min="11267" max="11267" width="51" style="440" customWidth="1"/>
    <col min="11268" max="11270" width="13.7109375" style="440" customWidth="1"/>
    <col min="11271" max="11520" width="9.140625" style="440"/>
    <col min="11521" max="11521" width="0.140625" style="440" customWidth="1"/>
    <col min="11522" max="11522" width="22" style="440" customWidth="1"/>
    <col min="11523" max="11523" width="51" style="440" customWidth="1"/>
    <col min="11524" max="11526" width="13.7109375" style="440" customWidth="1"/>
    <col min="11527" max="11776" width="9.140625" style="440"/>
    <col min="11777" max="11777" width="0.140625" style="440" customWidth="1"/>
    <col min="11778" max="11778" width="22" style="440" customWidth="1"/>
    <col min="11779" max="11779" width="51" style="440" customWidth="1"/>
    <col min="11780" max="11782" width="13.7109375" style="440" customWidth="1"/>
    <col min="11783" max="12032" width="9.140625" style="440"/>
    <col min="12033" max="12033" width="0.140625" style="440" customWidth="1"/>
    <col min="12034" max="12034" width="22" style="440" customWidth="1"/>
    <col min="12035" max="12035" width="51" style="440" customWidth="1"/>
    <col min="12036" max="12038" width="13.7109375" style="440" customWidth="1"/>
    <col min="12039" max="12288" width="9.140625" style="440"/>
    <col min="12289" max="12289" width="0.140625" style="440" customWidth="1"/>
    <col min="12290" max="12290" width="22" style="440" customWidth="1"/>
    <col min="12291" max="12291" width="51" style="440" customWidth="1"/>
    <col min="12292" max="12294" width="13.7109375" style="440" customWidth="1"/>
    <col min="12295" max="12544" width="9.140625" style="440"/>
    <col min="12545" max="12545" width="0.140625" style="440" customWidth="1"/>
    <col min="12546" max="12546" width="22" style="440" customWidth="1"/>
    <col min="12547" max="12547" width="51" style="440" customWidth="1"/>
    <col min="12548" max="12550" width="13.7109375" style="440" customWidth="1"/>
    <col min="12551" max="12800" width="9.140625" style="440"/>
    <col min="12801" max="12801" width="0.140625" style="440" customWidth="1"/>
    <col min="12802" max="12802" width="22" style="440" customWidth="1"/>
    <col min="12803" max="12803" width="51" style="440" customWidth="1"/>
    <col min="12804" max="12806" width="13.7109375" style="440" customWidth="1"/>
    <col min="12807" max="13056" width="9.140625" style="440"/>
    <col min="13057" max="13057" width="0.140625" style="440" customWidth="1"/>
    <col min="13058" max="13058" width="22" style="440" customWidth="1"/>
    <col min="13059" max="13059" width="51" style="440" customWidth="1"/>
    <col min="13060" max="13062" width="13.7109375" style="440" customWidth="1"/>
    <col min="13063" max="13312" width="9.140625" style="440"/>
    <col min="13313" max="13313" width="0.140625" style="440" customWidth="1"/>
    <col min="13314" max="13314" width="22" style="440" customWidth="1"/>
    <col min="13315" max="13315" width="51" style="440" customWidth="1"/>
    <col min="13316" max="13318" width="13.7109375" style="440" customWidth="1"/>
    <col min="13319" max="13568" width="9.140625" style="440"/>
    <col min="13569" max="13569" width="0.140625" style="440" customWidth="1"/>
    <col min="13570" max="13570" width="22" style="440" customWidth="1"/>
    <col min="13571" max="13571" width="51" style="440" customWidth="1"/>
    <col min="13572" max="13574" width="13.7109375" style="440" customWidth="1"/>
    <col min="13575" max="13824" width="9.140625" style="440"/>
    <col min="13825" max="13825" width="0.140625" style="440" customWidth="1"/>
    <col min="13826" max="13826" width="22" style="440" customWidth="1"/>
    <col min="13827" max="13827" width="51" style="440" customWidth="1"/>
    <col min="13828" max="13830" width="13.7109375" style="440" customWidth="1"/>
    <col min="13831" max="14080" width="9.140625" style="440"/>
    <col min="14081" max="14081" width="0.140625" style="440" customWidth="1"/>
    <col min="14082" max="14082" width="22" style="440" customWidth="1"/>
    <col min="14083" max="14083" width="51" style="440" customWidth="1"/>
    <col min="14084" max="14086" width="13.7109375" style="440" customWidth="1"/>
    <col min="14087" max="14336" width="9.140625" style="440"/>
    <col min="14337" max="14337" width="0.140625" style="440" customWidth="1"/>
    <col min="14338" max="14338" width="22" style="440" customWidth="1"/>
    <col min="14339" max="14339" width="51" style="440" customWidth="1"/>
    <col min="14340" max="14342" width="13.7109375" style="440" customWidth="1"/>
    <col min="14343" max="14592" width="9.140625" style="440"/>
    <col min="14593" max="14593" width="0.140625" style="440" customWidth="1"/>
    <col min="14594" max="14594" width="22" style="440" customWidth="1"/>
    <col min="14595" max="14595" width="51" style="440" customWidth="1"/>
    <col min="14596" max="14598" width="13.7109375" style="440" customWidth="1"/>
    <col min="14599" max="14848" width="9.140625" style="440"/>
    <col min="14849" max="14849" width="0.140625" style="440" customWidth="1"/>
    <col min="14850" max="14850" width="22" style="440" customWidth="1"/>
    <col min="14851" max="14851" width="51" style="440" customWidth="1"/>
    <col min="14852" max="14854" width="13.7109375" style="440" customWidth="1"/>
    <col min="14855" max="15104" width="9.140625" style="440"/>
    <col min="15105" max="15105" width="0.140625" style="440" customWidth="1"/>
    <col min="15106" max="15106" width="22" style="440" customWidth="1"/>
    <col min="15107" max="15107" width="51" style="440" customWidth="1"/>
    <col min="15108" max="15110" width="13.7109375" style="440" customWidth="1"/>
    <col min="15111" max="15360" width="9.140625" style="440"/>
    <col min="15361" max="15361" width="0.140625" style="440" customWidth="1"/>
    <col min="15362" max="15362" width="22" style="440" customWidth="1"/>
    <col min="15363" max="15363" width="51" style="440" customWidth="1"/>
    <col min="15364" max="15366" width="13.7109375" style="440" customWidth="1"/>
    <col min="15367" max="15616" width="9.140625" style="440"/>
    <col min="15617" max="15617" width="0.140625" style="440" customWidth="1"/>
    <col min="15618" max="15618" width="22" style="440" customWidth="1"/>
    <col min="15619" max="15619" width="51" style="440" customWidth="1"/>
    <col min="15620" max="15622" width="13.7109375" style="440" customWidth="1"/>
    <col min="15623" max="15872" width="9.140625" style="440"/>
    <col min="15873" max="15873" width="0.140625" style="440" customWidth="1"/>
    <col min="15874" max="15874" width="22" style="440" customWidth="1"/>
    <col min="15875" max="15875" width="51" style="440" customWidth="1"/>
    <col min="15876" max="15878" width="13.7109375" style="440" customWidth="1"/>
    <col min="15879" max="16128" width="9.140625" style="440"/>
    <col min="16129" max="16129" width="0.140625" style="440" customWidth="1"/>
    <col min="16130" max="16130" width="22" style="440" customWidth="1"/>
    <col min="16131" max="16131" width="51" style="440" customWidth="1"/>
    <col min="16132" max="16134" width="13.7109375" style="440" customWidth="1"/>
    <col min="16135" max="16384" width="9.140625" style="440"/>
  </cols>
  <sheetData>
    <row r="1" spans="2:10" x14ac:dyDescent="0.2">
      <c r="B1" s="437"/>
      <c r="C1" s="437"/>
      <c r="D1" s="431"/>
      <c r="E1" s="431" t="s">
        <v>676</v>
      </c>
      <c r="F1" s="431"/>
      <c r="G1" s="438"/>
      <c r="H1" s="431"/>
      <c r="I1" s="431"/>
      <c r="J1" s="439"/>
    </row>
    <row r="2" spans="2:10" x14ac:dyDescent="0.2">
      <c r="B2" s="437"/>
      <c r="C2" s="437"/>
      <c r="D2" s="431"/>
      <c r="E2" s="431" t="s">
        <v>188</v>
      </c>
      <c r="F2" s="431"/>
      <c r="G2" s="438"/>
      <c r="H2" s="431"/>
      <c r="I2" s="431"/>
      <c r="J2" s="439"/>
    </row>
    <row r="3" spans="2:10" ht="12.75" customHeight="1" x14ac:dyDescent="0.2">
      <c r="B3" s="437"/>
      <c r="C3" s="437"/>
      <c r="D3" s="432"/>
      <c r="E3" s="689" t="s">
        <v>615</v>
      </c>
      <c r="F3" s="689"/>
      <c r="G3" s="438"/>
      <c r="H3" s="431"/>
      <c r="I3" s="431"/>
      <c r="J3" s="439"/>
    </row>
    <row r="4" spans="2:10" x14ac:dyDescent="0.2">
      <c r="B4" s="437"/>
      <c r="C4" s="437"/>
      <c r="D4" s="431"/>
      <c r="E4" s="431" t="s">
        <v>658</v>
      </c>
      <c r="F4" s="431"/>
      <c r="G4" s="438"/>
      <c r="H4" s="431"/>
      <c r="I4" s="431"/>
      <c r="J4" s="439"/>
    </row>
    <row r="5" spans="2:10" ht="12.95" customHeight="1" x14ac:dyDescent="0.2">
      <c r="B5" s="437"/>
      <c r="C5" s="437"/>
      <c r="D5" s="438"/>
      <c r="E5" s="438"/>
      <c r="F5" s="437"/>
      <c r="G5" s="438"/>
      <c r="H5" s="438"/>
      <c r="I5" s="438"/>
      <c r="J5" s="439"/>
    </row>
    <row r="6" spans="2:10" ht="12.95" customHeight="1" x14ac:dyDescent="0.2">
      <c r="B6" s="437"/>
      <c r="C6" s="437"/>
      <c r="D6" s="438"/>
      <c r="E6" s="438"/>
      <c r="F6" s="437"/>
      <c r="G6" s="438"/>
      <c r="H6" s="438"/>
      <c r="I6" s="438"/>
      <c r="J6" s="439"/>
    </row>
    <row r="7" spans="2:10" x14ac:dyDescent="0.2">
      <c r="B7" s="690" t="s">
        <v>280</v>
      </c>
      <c r="C7" s="690"/>
      <c r="D7" s="690"/>
      <c r="E7" s="690"/>
      <c r="F7" s="690"/>
      <c r="G7" s="441"/>
      <c r="H7" s="441"/>
      <c r="I7" s="441"/>
      <c r="J7" s="439"/>
    </row>
    <row r="8" spans="2:10" x14ac:dyDescent="0.2">
      <c r="B8" s="690" t="s">
        <v>616</v>
      </c>
      <c r="C8" s="690"/>
      <c r="D8" s="690"/>
      <c r="E8" s="690"/>
      <c r="F8" s="690"/>
      <c r="G8" s="442"/>
      <c r="H8" s="442"/>
      <c r="I8" s="442"/>
      <c r="J8" s="439"/>
    </row>
    <row r="9" spans="2:10" x14ac:dyDescent="0.2">
      <c r="B9" s="691" t="s">
        <v>281</v>
      </c>
      <c r="C9" s="691"/>
      <c r="D9" s="691"/>
      <c r="E9" s="691"/>
      <c r="F9" s="691"/>
      <c r="G9" s="431"/>
      <c r="H9" s="431"/>
      <c r="I9" s="431"/>
      <c r="J9" s="439"/>
    </row>
    <row r="10" spans="2:10" ht="13.5" thickBot="1" x14ac:dyDescent="0.25">
      <c r="B10" s="437"/>
      <c r="C10" s="437"/>
      <c r="D10" s="438"/>
      <c r="F10" s="443" t="s">
        <v>185</v>
      </c>
      <c r="G10" s="438"/>
      <c r="H10" s="438"/>
      <c r="I10" s="443"/>
      <c r="J10" s="439"/>
    </row>
    <row r="11" spans="2:10" ht="20.25" customHeight="1" thickBot="1" x14ac:dyDescent="0.25">
      <c r="B11" s="444" t="s">
        <v>282</v>
      </c>
      <c r="C11" s="444" t="s">
        <v>283</v>
      </c>
      <c r="D11" s="445" t="s">
        <v>176</v>
      </c>
      <c r="E11" s="445" t="s">
        <v>175</v>
      </c>
      <c r="F11" s="445" t="s">
        <v>190</v>
      </c>
    </row>
    <row r="12" spans="2:10" s="449" customFormat="1" x14ac:dyDescent="0.2">
      <c r="B12" s="446" t="s">
        <v>284</v>
      </c>
      <c r="C12" s="447" t="s">
        <v>285</v>
      </c>
      <c r="D12" s="447">
        <f>D13+D18+D24+D28+D36+D39+D43+D52+D58+D65+D68+D71</f>
        <v>11810376</v>
      </c>
      <c r="E12" s="447">
        <f>E13+E18+E24+E28+E36+E39+E43+E52+E58+E65+E68+E71</f>
        <v>12136215</v>
      </c>
      <c r="F12" s="448">
        <f>F13+F18+F24+F28+F36+F39+F43+F52+F58+F65+F68+F71</f>
        <v>12717240</v>
      </c>
    </row>
    <row r="13" spans="2:10" s="449" customFormat="1" x14ac:dyDescent="0.2">
      <c r="B13" s="450" t="s">
        <v>286</v>
      </c>
      <c r="C13" s="451" t="s">
        <v>287</v>
      </c>
      <c r="D13" s="452">
        <f>D14</f>
        <v>8376000</v>
      </c>
      <c r="E13" s="452">
        <f>E14</f>
        <v>8726000</v>
      </c>
      <c r="F13" s="453">
        <f>F14</f>
        <v>9109000</v>
      </c>
    </row>
    <row r="14" spans="2:10" x14ac:dyDescent="0.2">
      <c r="B14" s="454" t="s">
        <v>288</v>
      </c>
      <c r="C14" s="455" t="s">
        <v>289</v>
      </c>
      <c r="D14" s="456">
        <f>D15+D16+D17</f>
        <v>8376000</v>
      </c>
      <c r="E14" s="456">
        <f>E15+E16+E17</f>
        <v>8726000</v>
      </c>
      <c r="F14" s="457">
        <f>F15+F16+F17</f>
        <v>9109000</v>
      </c>
    </row>
    <row r="15" spans="2:10" ht="63.75" x14ac:dyDescent="0.2">
      <c r="B15" s="454" t="s">
        <v>290</v>
      </c>
      <c r="C15" s="455" t="s">
        <v>291</v>
      </c>
      <c r="D15" s="456">
        <v>8376000</v>
      </c>
      <c r="E15" s="456">
        <v>8726000</v>
      </c>
      <c r="F15" s="457">
        <v>9109000</v>
      </c>
    </row>
    <row r="16" spans="2:10" ht="93.75" customHeight="1" x14ac:dyDescent="0.2">
      <c r="B16" s="454" t="s">
        <v>292</v>
      </c>
      <c r="C16" s="455" t="s">
        <v>293</v>
      </c>
      <c r="D16" s="456"/>
      <c r="E16" s="456"/>
      <c r="F16" s="457"/>
    </row>
    <row r="17" spans="2:6" ht="38.25" x14ac:dyDescent="0.2">
      <c r="B17" s="454" t="s">
        <v>294</v>
      </c>
      <c r="C17" s="455" t="s">
        <v>295</v>
      </c>
      <c r="D17" s="456"/>
      <c r="E17" s="456"/>
      <c r="F17" s="457"/>
    </row>
    <row r="18" spans="2:6" s="449" customFormat="1" ht="38.25" x14ac:dyDescent="0.2">
      <c r="B18" s="450" t="s">
        <v>296</v>
      </c>
      <c r="C18" s="451" t="s">
        <v>297</v>
      </c>
      <c r="D18" s="452">
        <f>D19</f>
        <v>1600376</v>
      </c>
      <c r="E18" s="452">
        <f>E19</f>
        <v>1575215</v>
      </c>
      <c r="F18" s="453">
        <f>F19</f>
        <v>1773240</v>
      </c>
    </row>
    <row r="19" spans="2:6" ht="25.5" x14ac:dyDescent="0.2">
      <c r="B19" s="454" t="s">
        <v>298</v>
      </c>
      <c r="C19" s="455" t="s">
        <v>299</v>
      </c>
      <c r="D19" s="456">
        <f>D20+D21+D22+D23</f>
        <v>1600376</v>
      </c>
      <c r="E19" s="456">
        <f>E20+E21+E22+E23</f>
        <v>1575215</v>
      </c>
      <c r="F19" s="457">
        <f>F20+F21+F22+F23</f>
        <v>1773240</v>
      </c>
    </row>
    <row r="20" spans="2:6" ht="76.5" x14ac:dyDescent="0.2">
      <c r="B20" s="454" t="s">
        <v>300</v>
      </c>
      <c r="C20" s="455" t="s">
        <v>301</v>
      </c>
      <c r="D20" s="456">
        <v>546515</v>
      </c>
      <c r="E20" s="456">
        <v>547743</v>
      </c>
      <c r="F20" s="457">
        <v>611060</v>
      </c>
    </row>
    <row r="21" spans="2:6" ht="89.25" x14ac:dyDescent="0.2">
      <c r="B21" s="454" t="s">
        <v>302</v>
      </c>
      <c r="C21" s="455" t="s">
        <v>303</v>
      </c>
      <c r="D21" s="456">
        <v>5444</v>
      </c>
      <c r="E21" s="456">
        <v>4988</v>
      </c>
      <c r="F21" s="457">
        <v>5257</v>
      </c>
    </row>
    <row r="22" spans="2:6" ht="76.5" x14ac:dyDescent="0.2">
      <c r="B22" s="454" t="s">
        <v>304</v>
      </c>
      <c r="C22" s="455" t="s">
        <v>305</v>
      </c>
      <c r="D22" s="456">
        <v>1157728</v>
      </c>
      <c r="E22" s="456">
        <v>1136153</v>
      </c>
      <c r="F22" s="457">
        <v>1274112</v>
      </c>
    </row>
    <row r="23" spans="2:6" ht="52.5" customHeight="1" x14ac:dyDescent="0.2">
      <c r="B23" s="454" t="s">
        <v>306</v>
      </c>
      <c r="C23" s="455" t="s">
        <v>307</v>
      </c>
      <c r="D23" s="456">
        <v>-109311</v>
      </c>
      <c r="E23" s="456">
        <v>-113669</v>
      </c>
      <c r="F23" s="457">
        <v>-117189</v>
      </c>
    </row>
    <row r="24" spans="2:6" s="449" customFormat="1" x14ac:dyDescent="0.2">
      <c r="B24" s="450" t="s">
        <v>308</v>
      </c>
      <c r="C24" s="451" t="s">
        <v>309</v>
      </c>
      <c r="D24" s="452">
        <f>D25</f>
        <v>11000</v>
      </c>
      <c r="E24" s="452">
        <f>E25</f>
        <v>12000</v>
      </c>
      <c r="F24" s="453">
        <f>F25</f>
        <v>12000</v>
      </c>
    </row>
    <row r="25" spans="2:6" x14ac:dyDescent="0.2">
      <c r="B25" s="454" t="s">
        <v>310</v>
      </c>
      <c r="C25" s="455" t="s">
        <v>311</v>
      </c>
      <c r="D25" s="456">
        <f>D26+D27</f>
        <v>11000</v>
      </c>
      <c r="E25" s="456">
        <f>E26+E27</f>
        <v>12000</v>
      </c>
      <c r="F25" s="457">
        <f>F26+F27</f>
        <v>12000</v>
      </c>
    </row>
    <row r="26" spans="2:6" x14ac:dyDescent="0.2">
      <c r="B26" s="454" t="s">
        <v>312</v>
      </c>
      <c r="C26" s="455" t="s">
        <v>311</v>
      </c>
      <c r="D26" s="456">
        <v>11000</v>
      </c>
      <c r="E26" s="456">
        <v>12000</v>
      </c>
      <c r="F26" s="457">
        <v>12000</v>
      </c>
    </row>
    <row r="27" spans="2:6" ht="25.5" x14ac:dyDescent="0.2">
      <c r="B27" s="454" t="s">
        <v>313</v>
      </c>
      <c r="C27" s="455" t="s">
        <v>314</v>
      </c>
      <c r="D27" s="456"/>
      <c r="E27" s="456"/>
      <c r="F27" s="457"/>
    </row>
    <row r="28" spans="2:6" s="449" customFormat="1" x14ac:dyDescent="0.2">
      <c r="B28" s="450" t="s">
        <v>315</v>
      </c>
      <c r="C28" s="451" t="s">
        <v>316</v>
      </c>
      <c r="D28" s="452">
        <f>D29+D31</f>
        <v>1783000</v>
      </c>
      <c r="E28" s="452">
        <f>E29+E31</f>
        <v>1783000</v>
      </c>
      <c r="F28" s="453">
        <f>F29+F31</f>
        <v>1783000</v>
      </c>
    </row>
    <row r="29" spans="2:6" x14ac:dyDescent="0.2">
      <c r="B29" s="454" t="s">
        <v>317</v>
      </c>
      <c r="C29" s="455" t="s">
        <v>318</v>
      </c>
      <c r="D29" s="456">
        <f>D30</f>
        <v>438000</v>
      </c>
      <c r="E29" s="456">
        <f>E30</f>
        <v>438000</v>
      </c>
      <c r="F29" s="457">
        <f>F30</f>
        <v>438000</v>
      </c>
    </row>
    <row r="30" spans="2:6" ht="38.25" x14ac:dyDescent="0.2">
      <c r="B30" s="454" t="s">
        <v>319</v>
      </c>
      <c r="C30" s="455" t="s">
        <v>320</v>
      </c>
      <c r="D30" s="456">
        <v>438000</v>
      </c>
      <c r="E30" s="456">
        <v>438000</v>
      </c>
      <c r="F30" s="457">
        <v>438000</v>
      </c>
    </row>
    <row r="31" spans="2:6" x14ac:dyDescent="0.2">
      <c r="B31" s="454" t="s">
        <v>321</v>
      </c>
      <c r="C31" s="455" t="s">
        <v>322</v>
      </c>
      <c r="D31" s="456">
        <f>D32+D34</f>
        <v>1345000</v>
      </c>
      <c r="E31" s="456">
        <f>E32+E34</f>
        <v>1345000</v>
      </c>
      <c r="F31" s="457">
        <f>F32+F34</f>
        <v>1345000</v>
      </c>
    </row>
    <row r="32" spans="2:6" x14ac:dyDescent="0.2">
      <c r="B32" s="454" t="s">
        <v>323</v>
      </c>
      <c r="C32" s="455" t="s">
        <v>324</v>
      </c>
      <c r="D32" s="456">
        <f>D33</f>
        <v>494000</v>
      </c>
      <c r="E32" s="456">
        <f>E33</f>
        <v>494000</v>
      </c>
      <c r="F32" s="457">
        <f>F33</f>
        <v>494000</v>
      </c>
    </row>
    <row r="33" spans="2:6" ht="38.25" x14ac:dyDescent="0.2">
      <c r="B33" s="454" t="s">
        <v>325</v>
      </c>
      <c r="C33" s="455" t="s">
        <v>326</v>
      </c>
      <c r="D33" s="456">
        <v>494000</v>
      </c>
      <c r="E33" s="456">
        <v>494000</v>
      </c>
      <c r="F33" s="457">
        <v>494000</v>
      </c>
    </row>
    <row r="34" spans="2:6" x14ac:dyDescent="0.2">
      <c r="B34" s="454" t="s">
        <v>327</v>
      </c>
      <c r="C34" s="455" t="s">
        <v>328</v>
      </c>
      <c r="D34" s="456">
        <f>D35</f>
        <v>851000</v>
      </c>
      <c r="E34" s="456">
        <f>E35</f>
        <v>851000</v>
      </c>
      <c r="F34" s="457">
        <f>F35</f>
        <v>851000</v>
      </c>
    </row>
    <row r="35" spans="2:6" ht="38.25" x14ac:dyDescent="0.2">
      <c r="B35" s="454" t="s">
        <v>329</v>
      </c>
      <c r="C35" s="455" t="s">
        <v>330</v>
      </c>
      <c r="D35" s="456">
        <v>851000</v>
      </c>
      <c r="E35" s="456">
        <v>851000</v>
      </c>
      <c r="F35" s="457">
        <v>851000</v>
      </c>
    </row>
    <row r="36" spans="2:6" s="449" customFormat="1" x14ac:dyDescent="0.2">
      <c r="B36" s="450" t="s">
        <v>331</v>
      </c>
      <c r="C36" s="451" t="s">
        <v>332</v>
      </c>
      <c r="D36" s="452">
        <f t="shared" ref="D36:F37" si="0">D37</f>
        <v>40000</v>
      </c>
      <c r="E36" s="452">
        <f t="shared" si="0"/>
        <v>40000</v>
      </c>
      <c r="F36" s="453">
        <f t="shared" si="0"/>
        <v>40000</v>
      </c>
    </row>
    <row r="37" spans="2:6" ht="38.25" x14ac:dyDescent="0.2">
      <c r="B37" s="454" t="s">
        <v>333</v>
      </c>
      <c r="C37" s="455" t="s">
        <v>334</v>
      </c>
      <c r="D37" s="456">
        <f t="shared" si="0"/>
        <v>40000</v>
      </c>
      <c r="E37" s="456">
        <f t="shared" si="0"/>
        <v>40000</v>
      </c>
      <c r="F37" s="457">
        <f t="shared" si="0"/>
        <v>40000</v>
      </c>
    </row>
    <row r="38" spans="2:6" ht="63.75" x14ac:dyDescent="0.2">
      <c r="B38" s="454" t="s">
        <v>335</v>
      </c>
      <c r="C38" s="455" t="s">
        <v>336</v>
      </c>
      <c r="D38" s="456">
        <v>40000</v>
      </c>
      <c r="E38" s="456">
        <v>40000</v>
      </c>
      <c r="F38" s="457">
        <v>40000</v>
      </c>
    </row>
    <row r="39" spans="2:6" s="449" customFormat="1" ht="38.25" x14ac:dyDescent="0.2">
      <c r="B39" s="450" t="s">
        <v>337</v>
      </c>
      <c r="C39" s="451" t="s">
        <v>338</v>
      </c>
      <c r="D39" s="452">
        <f t="shared" ref="D39:F41" si="1">D40</f>
        <v>0</v>
      </c>
      <c r="E39" s="452">
        <f t="shared" si="1"/>
        <v>0</v>
      </c>
      <c r="F39" s="453">
        <f t="shared" si="1"/>
        <v>0</v>
      </c>
    </row>
    <row r="40" spans="2:6" x14ac:dyDescent="0.2">
      <c r="B40" s="454" t="s">
        <v>339</v>
      </c>
      <c r="C40" s="455" t="s">
        <v>340</v>
      </c>
      <c r="D40" s="456">
        <f t="shared" si="1"/>
        <v>0</v>
      </c>
      <c r="E40" s="456">
        <f t="shared" si="1"/>
        <v>0</v>
      </c>
      <c r="F40" s="457">
        <f t="shared" si="1"/>
        <v>0</v>
      </c>
    </row>
    <row r="41" spans="2:6" ht="25.5" x14ac:dyDescent="0.2">
      <c r="B41" s="454" t="s">
        <v>341</v>
      </c>
      <c r="C41" s="455" t="s">
        <v>342</v>
      </c>
      <c r="D41" s="456">
        <f t="shared" si="1"/>
        <v>0</v>
      </c>
      <c r="E41" s="456">
        <f t="shared" si="1"/>
        <v>0</v>
      </c>
      <c r="F41" s="457">
        <f t="shared" si="1"/>
        <v>0</v>
      </c>
    </row>
    <row r="42" spans="2:6" ht="38.25" x14ac:dyDescent="0.2">
      <c r="B42" s="454" t="s">
        <v>343</v>
      </c>
      <c r="C42" s="455" t="s">
        <v>344</v>
      </c>
      <c r="D42" s="456"/>
      <c r="E42" s="456"/>
      <c r="F42" s="457"/>
    </row>
    <row r="43" spans="2:6" s="449" customFormat="1" ht="38.25" x14ac:dyDescent="0.2">
      <c r="B43" s="450" t="s">
        <v>345</v>
      </c>
      <c r="C43" s="451" t="s">
        <v>346</v>
      </c>
      <c r="D43" s="452">
        <f>D44+D49</f>
        <v>0</v>
      </c>
      <c r="E43" s="452">
        <f>E44+E49</f>
        <v>0</v>
      </c>
      <c r="F43" s="453">
        <f>F44+F49</f>
        <v>0</v>
      </c>
    </row>
    <row r="44" spans="2:6" ht="76.5" x14ac:dyDescent="0.2">
      <c r="B44" s="454" t="s">
        <v>347</v>
      </c>
      <c r="C44" s="455" t="s">
        <v>348</v>
      </c>
      <c r="D44" s="456">
        <f>D45+D47</f>
        <v>0</v>
      </c>
      <c r="E44" s="456">
        <f>E45+E47</f>
        <v>0</v>
      </c>
      <c r="F44" s="457">
        <f>F45+F47</f>
        <v>0</v>
      </c>
    </row>
    <row r="45" spans="2:6" ht="76.5" x14ac:dyDescent="0.2">
      <c r="B45" s="454" t="s">
        <v>349</v>
      </c>
      <c r="C45" s="455" t="s">
        <v>350</v>
      </c>
      <c r="D45" s="456">
        <f>D46</f>
        <v>0</v>
      </c>
      <c r="E45" s="456">
        <f>E46</f>
        <v>0</v>
      </c>
      <c r="F45" s="457">
        <f>F46</f>
        <v>0</v>
      </c>
    </row>
    <row r="46" spans="2:6" ht="63.75" x14ac:dyDescent="0.2">
      <c r="B46" s="454" t="s">
        <v>351</v>
      </c>
      <c r="C46" s="455" t="s">
        <v>352</v>
      </c>
      <c r="D46" s="456"/>
      <c r="E46" s="456"/>
      <c r="F46" s="457"/>
    </row>
    <row r="47" spans="2:6" ht="76.5" x14ac:dyDescent="0.2">
      <c r="B47" s="454" t="s">
        <v>353</v>
      </c>
      <c r="C47" s="455" t="s">
        <v>354</v>
      </c>
      <c r="D47" s="456">
        <f>D48</f>
        <v>0</v>
      </c>
      <c r="E47" s="456">
        <f>E48</f>
        <v>0</v>
      </c>
      <c r="F47" s="457">
        <f>F48</f>
        <v>0</v>
      </c>
    </row>
    <row r="48" spans="2:6" ht="63.75" x14ac:dyDescent="0.2">
      <c r="B48" s="454" t="s">
        <v>355</v>
      </c>
      <c r="C48" s="455" t="s">
        <v>356</v>
      </c>
      <c r="D48" s="456"/>
      <c r="E48" s="456"/>
      <c r="F48" s="457"/>
    </row>
    <row r="49" spans="2:6" ht="25.5" x14ac:dyDescent="0.2">
      <c r="B49" s="454" t="s">
        <v>357</v>
      </c>
      <c r="C49" s="455" t="s">
        <v>358</v>
      </c>
      <c r="D49" s="456">
        <f t="shared" ref="D49:F50" si="2">D50</f>
        <v>0</v>
      </c>
      <c r="E49" s="456">
        <f t="shared" si="2"/>
        <v>0</v>
      </c>
      <c r="F49" s="457">
        <f t="shared" si="2"/>
        <v>0</v>
      </c>
    </row>
    <row r="50" spans="2:6" ht="38.25" x14ac:dyDescent="0.2">
      <c r="B50" s="454" t="s">
        <v>359</v>
      </c>
      <c r="C50" s="455" t="s">
        <v>360</v>
      </c>
      <c r="D50" s="456">
        <f t="shared" si="2"/>
        <v>0</v>
      </c>
      <c r="E50" s="456">
        <f t="shared" si="2"/>
        <v>0</v>
      </c>
      <c r="F50" s="457">
        <f t="shared" si="2"/>
        <v>0</v>
      </c>
    </row>
    <row r="51" spans="2:6" ht="51" x14ac:dyDescent="0.2">
      <c r="B51" s="454" t="s">
        <v>361</v>
      </c>
      <c r="C51" s="455" t="s">
        <v>362</v>
      </c>
      <c r="D51" s="456"/>
      <c r="E51" s="456"/>
      <c r="F51" s="457"/>
    </row>
    <row r="52" spans="2:6" s="449" customFormat="1" ht="25.5" x14ac:dyDescent="0.2">
      <c r="B52" s="450" t="s">
        <v>363</v>
      </c>
      <c r="C52" s="451" t="s">
        <v>364</v>
      </c>
      <c r="D52" s="452">
        <f>D53</f>
        <v>0</v>
      </c>
      <c r="E52" s="452">
        <f>E53</f>
        <v>0</v>
      </c>
      <c r="F52" s="453">
        <f>F53</f>
        <v>0</v>
      </c>
    </row>
    <row r="53" spans="2:6" x14ac:dyDescent="0.2">
      <c r="B53" s="454" t="s">
        <v>365</v>
      </c>
      <c r="C53" s="455" t="s">
        <v>366</v>
      </c>
      <c r="D53" s="456">
        <f>D56+D54</f>
        <v>0</v>
      </c>
      <c r="E53" s="456">
        <f>E56+E54</f>
        <v>0</v>
      </c>
      <c r="F53" s="457">
        <f>F56+F54</f>
        <v>0</v>
      </c>
    </row>
    <row r="54" spans="2:6" ht="25.5" x14ac:dyDescent="0.2">
      <c r="B54" s="454" t="s">
        <v>367</v>
      </c>
      <c r="C54" s="455" t="s">
        <v>368</v>
      </c>
      <c r="D54" s="456">
        <f>D55</f>
        <v>0</v>
      </c>
      <c r="E54" s="456">
        <f>E55</f>
        <v>0</v>
      </c>
      <c r="F54" s="457">
        <f>F55</f>
        <v>0</v>
      </c>
    </row>
    <row r="55" spans="2:6" ht="38.25" x14ac:dyDescent="0.2">
      <c r="B55" s="454" t="s">
        <v>369</v>
      </c>
      <c r="C55" s="455" t="s">
        <v>370</v>
      </c>
      <c r="D55" s="456"/>
      <c r="E55" s="456"/>
      <c r="F55" s="457"/>
    </row>
    <row r="56" spans="2:6" x14ac:dyDescent="0.2">
      <c r="B56" s="454" t="s">
        <v>371</v>
      </c>
      <c r="C56" s="455" t="s">
        <v>372</v>
      </c>
      <c r="D56" s="456">
        <f>D57</f>
        <v>0</v>
      </c>
      <c r="E56" s="456">
        <f>E57</f>
        <v>0</v>
      </c>
      <c r="F56" s="457">
        <f>F57</f>
        <v>0</v>
      </c>
    </row>
    <row r="57" spans="2:6" ht="25.5" x14ac:dyDescent="0.2">
      <c r="B57" s="454" t="s">
        <v>373</v>
      </c>
      <c r="C57" s="455" t="s">
        <v>374</v>
      </c>
      <c r="D57" s="456"/>
      <c r="E57" s="456"/>
      <c r="F57" s="457"/>
    </row>
    <row r="58" spans="2:6" s="449" customFormat="1" ht="25.5" x14ac:dyDescent="0.2">
      <c r="B58" s="450" t="s">
        <v>375</v>
      </c>
      <c r="C58" s="451" t="s">
        <v>376</v>
      </c>
      <c r="D58" s="452">
        <f>D59+D62</f>
        <v>0</v>
      </c>
      <c r="E58" s="452">
        <f>E59+E62</f>
        <v>0</v>
      </c>
      <c r="F58" s="453">
        <f>F59+F62</f>
        <v>0</v>
      </c>
    </row>
    <row r="59" spans="2:6" ht="76.5" x14ac:dyDescent="0.2">
      <c r="B59" s="454" t="s">
        <v>377</v>
      </c>
      <c r="C59" s="455" t="s">
        <v>378</v>
      </c>
      <c r="D59" s="456">
        <f t="shared" ref="D59:F60" si="3">D60</f>
        <v>0</v>
      </c>
      <c r="E59" s="456">
        <f t="shared" si="3"/>
        <v>0</v>
      </c>
      <c r="F59" s="457">
        <f t="shared" si="3"/>
        <v>0</v>
      </c>
    </row>
    <row r="60" spans="2:6" ht="89.25" x14ac:dyDescent="0.2">
      <c r="B60" s="454" t="s">
        <v>379</v>
      </c>
      <c r="C60" s="455" t="s">
        <v>380</v>
      </c>
      <c r="D60" s="456">
        <f t="shared" si="3"/>
        <v>0</v>
      </c>
      <c r="E60" s="456">
        <f t="shared" si="3"/>
        <v>0</v>
      </c>
      <c r="F60" s="457">
        <f t="shared" si="3"/>
        <v>0</v>
      </c>
    </row>
    <row r="61" spans="2:6" ht="76.5" x14ac:dyDescent="0.2">
      <c r="B61" s="454" t="s">
        <v>381</v>
      </c>
      <c r="C61" s="455" t="s">
        <v>382</v>
      </c>
      <c r="D61" s="456"/>
      <c r="E61" s="456"/>
      <c r="F61" s="457"/>
    </row>
    <row r="62" spans="2:6" ht="25.5" x14ac:dyDescent="0.2">
      <c r="B62" s="454" t="s">
        <v>383</v>
      </c>
      <c r="C62" s="455" t="s">
        <v>384</v>
      </c>
      <c r="D62" s="456">
        <f t="shared" ref="D62:F63" si="4">D63</f>
        <v>0</v>
      </c>
      <c r="E62" s="456">
        <f t="shared" si="4"/>
        <v>0</v>
      </c>
      <c r="F62" s="457">
        <f t="shared" si="4"/>
        <v>0</v>
      </c>
    </row>
    <row r="63" spans="2:6" ht="51" x14ac:dyDescent="0.2">
      <c r="B63" s="454" t="s">
        <v>385</v>
      </c>
      <c r="C63" s="455" t="s">
        <v>386</v>
      </c>
      <c r="D63" s="456">
        <f t="shared" si="4"/>
        <v>0</v>
      </c>
      <c r="E63" s="456">
        <f t="shared" si="4"/>
        <v>0</v>
      </c>
      <c r="F63" s="457">
        <f t="shared" si="4"/>
        <v>0</v>
      </c>
    </row>
    <row r="64" spans="2:6" ht="51" x14ac:dyDescent="0.2">
      <c r="B64" s="454" t="s">
        <v>387</v>
      </c>
      <c r="C64" s="455" t="s">
        <v>388</v>
      </c>
      <c r="D64" s="456"/>
      <c r="E64" s="456"/>
      <c r="F64" s="457"/>
    </row>
    <row r="65" spans="2:6" x14ac:dyDescent="0.2">
      <c r="B65" s="458" t="s">
        <v>389</v>
      </c>
      <c r="C65" s="459" t="s">
        <v>390</v>
      </c>
      <c r="D65" s="456">
        <f t="shared" ref="D65:F66" si="5">D66</f>
        <v>0</v>
      </c>
      <c r="E65" s="456">
        <f t="shared" si="5"/>
        <v>0</v>
      </c>
      <c r="F65" s="457">
        <f t="shared" si="5"/>
        <v>0</v>
      </c>
    </row>
    <row r="66" spans="2:6" ht="38.25" x14ac:dyDescent="0.2">
      <c r="B66" s="460" t="s">
        <v>391</v>
      </c>
      <c r="C66" s="461" t="s">
        <v>392</v>
      </c>
      <c r="D66" s="456">
        <f t="shared" si="5"/>
        <v>0</v>
      </c>
      <c r="E66" s="456">
        <f t="shared" si="5"/>
        <v>0</v>
      </c>
      <c r="F66" s="457">
        <f t="shared" si="5"/>
        <v>0</v>
      </c>
    </row>
    <row r="67" spans="2:6" ht="38.25" x14ac:dyDescent="0.2">
      <c r="B67" s="462" t="s">
        <v>393</v>
      </c>
      <c r="C67" s="463" t="s">
        <v>394</v>
      </c>
      <c r="D67" s="456"/>
      <c r="E67" s="456"/>
      <c r="F67" s="457"/>
    </row>
    <row r="68" spans="2:6" s="449" customFormat="1" x14ac:dyDescent="0.2">
      <c r="B68" s="450" t="s">
        <v>395</v>
      </c>
      <c r="C68" s="451" t="s">
        <v>396</v>
      </c>
      <c r="D68" s="452">
        <f t="shared" ref="D68:F69" si="6">D69</f>
        <v>0</v>
      </c>
      <c r="E68" s="452">
        <f t="shared" si="6"/>
        <v>0</v>
      </c>
      <c r="F68" s="453">
        <f t="shared" si="6"/>
        <v>0</v>
      </c>
    </row>
    <row r="69" spans="2:6" ht="25.5" x14ac:dyDescent="0.2">
      <c r="B69" s="454" t="s">
        <v>397</v>
      </c>
      <c r="C69" s="455" t="s">
        <v>398</v>
      </c>
      <c r="D69" s="456">
        <f t="shared" si="6"/>
        <v>0</v>
      </c>
      <c r="E69" s="456">
        <f t="shared" si="6"/>
        <v>0</v>
      </c>
      <c r="F69" s="457">
        <f t="shared" si="6"/>
        <v>0</v>
      </c>
    </row>
    <row r="70" spans="2:6" ht="38.25" x14ac:dyDescent="0.2">
      <c r="B70" s="454" t="s">
        <v>399</v>
      </c>
      <c r="C70" s="455" t="s">
        <v>400</v>
      </c>
      <c r="D70" s="456"/>
      <c r="E70" s="456"/>
      <c r="F70" s="457"/>
    </row>
    <row r="71" spans="2:6" s="449" customFormat="1" x14ac:dyDescent="0.2">
      <c r="B71" s="450" t="s">
        <v>401</v>
      </c>
      <c r="C71" s="451" t="s">
        <v>402</v>
      </c>
      <c r="D71" s="452">
        <f>D72+D74</f>
        <v>0</v>
      </c>
      <c r="E71" s="452">
        <f>E72+E74</f>
        <v>0</v>
      </c>
      <c r="F71" s="453">
        <f>F72+F74</f>
        <v>0</v>
      </c>
    </row>
    <row r="72" spans="2:6" x14ac:dyDescent="0.2">
      <c r="B72" s="454" t="s">
        <v>403</v>
      </c>
      <c r="C72" s="455" t="s">
        <v>404</v>
      </c>
      <c r="D72" s="456">
        <f>D73</f>
        <v>0</v>
      </c>
      <c r="E72" s="456">
        <f>E73</f>
        <v>0</v>
      </c>
      <c r="F72" s="457">
        <f>F73</f>
        <v>0</v>
      </c>
    </row>
    <row r="73" spans="2:6" ht="25.5" x14ac:dyDescent="0.2">
      <c r="B73" s="454" t="s">
        <v>405</v>
      </c>
      <c r="C73" s="455" t="s">
        <v>406</v>
      </c>
      <c r="D73" s="456"/>
      <c r="E73" s="456"/>
      <c r="F73" s="457"/>
    </row>
    <row r="74" spans="2:6" x14ac:dyDescent="0.2">
      <c r="B74" s="454" t="s">
        <v>407</v>
      </c>
      <c r="C74" s="455" t="s">
        <v>408</v>
      </c>
      <c r="D74" s="456">
        <f>D75</f>
        <v>0</v>
      </c>
      <c r="E74" s="456">
        <f>E75</f>
        <v>0</v>
      </c>
      <c r="F74" s="457">
        <f>F75</f>
        <v>0</v>
      </c>
    </row>
    <row r="75" spans="2:6" ht="25.5" x14ac:dyDescent="0.2">
      <c r="B75" s="454" t="s">
        <v>409</v>
      </c>
      <c r="C75" s="455" t="s">
        <v>410</v>
      </c>
      <c r="D75" s="456"/>
      <c r="E75" s="456"/>
      <c r="F75" s="457"/>
    </row>
    <row r="76" spans="2:6" s="449" customFormat="1" x14ac:dyDescent="0.2">
      <c r="B76" s="464" t="s">
        <v>411</v>
      </c>
      <c r="C76" s="465" t="s">
        <v>412</v>
      </c>
      <c r="D76" s="466">
        <f>D77+D102</f>
        <v>6321141</v>
      </c>
      <c r="E76" s="466">
        <f>E77+E102</f>
        <v>6263141</v>
      </c>
      <c r="F76" s="466">
        <f>F77+F102</f>
        <v>6204141</v>
      </c>
    </row>
    <row r="77" spans="2:6" s="449" customFormat="1" ht="38.25" x14ac:dyDescent="0.2">
      <c r="B77" s="450" t="s">
        <v>413</v>
      </c>
      <c r="C77" s="451" t="s">
        <v>414</v>
      </c>
      <c r="D77" s="452">
        <f>D78+D85+D90</f>
        <v>6321141</v>
      </c>
      <c r="E77" s="452">
        <f>E78+E85+E90</f>
        <v>6263141</v>
      </c>
      <c r="F77" s="452">
        <f>F78+F85+F90</f>
        <v>6204141</v>
      </c>
    </row>
    <row r="78" spans="2:6" ht="25.5" x14ac:dyDescent="0.2">
      <c r="B78" s="454" t="s">
        <v>415</v>
      </c>
      <c r="C78" s="467" t="s">
        <v>416</v>
      </c>
      <c r="D78" s="468">
        <f>D79+D83</f>
        <v>6094000</v>
      </c>
      <c r="E78" s="468">
        <f>E79+E83</f>
        <v>6036000</v>
      </c>
      <c r="F78" s="469">
        <f>F79+F83</f>
        <v>5977000</v>
      </c>
    </row>
    <row r="79" spans="2:6" x14ac:dyDescent="0.2">
      <c r="B79" s="454" t="s">
        <v>417</v>
      </c>
      <c r="C79" s="455" t="s">
        <v>418</v>
      </c>
      <c r="D79" s="456">
        <f>D80</f>
        <v>6094000</v>
      </c>
      <c r="E79" s="456">
        <f>E80</f>
        <v>6036000</v>
      </c>
      <c r="F79" s="457">
        <f>F80</f>
        <v>5977000</v>
      </c>
    </row>
    <row r="80" spans="2:6" ht="25.5" x14ac:dyDescent="0.2">
      <c r="B80" s="454" t="s">
        <v>419</v>
      </c>
      <c r="C80" s="455" t="s">
        <v>420</v>
      </c>
      <c r="D80" s="456">
        <f>D81+D82</f>
        <v>6094000</v>
      </c>
      <c r="E80" s="456">
        <f>E81+E82</f>
        <v>6036000</v>
      </c>
      <c r="F80" s="457">
        <f>F81+F82</f>
        <v>5977000</v>
      </c>
    </row>
    <row r="81" spans="2:6" ht="25.5" x14ac:dyDescent="0.2">
      <c r="B81" s="470" t="s">
        <v>421</v>
      </c>
      <c r="C81" s="471" t="s">
        <v>422</v>
      </c>
      <c r="D81" s="456">
        <v>6039000</v>
      </c>
      <c r="E81" s="456">
        <v>5981000</v>
      </c>
      <c r="F81" s="457">
        <v>5920000</v>
      </c>
    </row>
    <row r="82" spans="2:6" ht="25.5" x14ac:dyDescent="0.2">
      <c r="B82" s="470" t="s">
        <v>423</v>
      </c>
      <c r="C82" s="471" t="s">
        <v>424</v>
      </c>
      <c r="D82" s="456">
        <v>55000</v>
      </c>
      <c r="E82" s="456">
        <v>55000</v>
      </c>
      <c r="F82" s="457">
        <v>57000</v>
      </c>
    </row>
    <row r="83" spans="2:6" ht="25.5" x14ac:dyDescent="0.2">
      <c r="B83" s="454" t="s">
        <v>425</v>
      </c>
      <c r="C83" s="455" t="s">
        <v>426</v>
      </c>
      <c r="D83" s="456">
        <f>D84</f>
        <v>0</v>
      </c>
      <c r="E83" s="456">
        <f>E84</f>
        <v>0</v>
      </c>
      <c r="F83" s="457">
        <f>F84</f>
        <v>0</v>
      </c>
    </row>
    <row r="84" spans="2:6" ht="38.25" x14ac:dyDescent="0.2">
      <c r="B84" s="454" t="s">
        <v>427</v>
      </c>
      <c r="C84" s="472" t="s">
        <v>428</v>
      </c>
      <c r="D84" s="456"/>
      <c r="E84" s="456"/>
      <c r="F84" s="457"/>
    </row>
    <row r="85" spans="2:6" ht="25.5" x14ac:dyDescent="0.2">
      <c r="B85" s="473" t="s">
        <v>429</v>
      </c>
      <c r="C85" s="467" t="s">
        <v>430</v>
      </c>
      <c r="D85" s="456">
        <f>D86+D88</f>
        <v>227141</v>
      </c>
      <c r="E85" s="456">
        <f>E86+E88</f>
        <v>227141</v>
      </c>
      <c r="F85" s="457">
        <f>F86+F88</f>
        <v>227141</v>
      </c>
    </row>
    <row r="86" spans="2:6" ht="25.5" x14ac:dyDescent="0.2">
      <c r="B86" s="454" t="s">
        <v>431</v>
      </c>
      <c r="C86" s="455" t="s">
        <v>432</v>
      </c>
      <c r="D86" s="456">
        <f>D87</f>
        <v>58100</v>
      </c>
      <c r="E86" s="456">
        <f>E87</f>
        <v>58100</v>
      </c>
      <c r="F86" s="457">
        <f>F87</f>
        <v>58100</v>
      </c>
    </row>
    <row r="87" spans="2:6" ht="38.25" x14ac:dyDescent="0.2">
      <c r="B87" s="454" t="s">
        <v>433</v>
      </c>
      <c r="C87" s="455" t="s">
        <v>434</v>
      </c>
      <c r="D87" s="456">
        <v>58100</v>
      </c>
      <c r="E87" s="456">
        <v>58100</v>
      </c>
      <c r="F87" s="457">
        <v>58100</v>
      </c>
    </row>
    <row r="88" spans="2:6" ht="38.25" x14ac:dyDescent="0.2">
      <c r="B88" s="454" t="s">
        <v>435</v>
      </c>
      <c r="C88" s="455" t="s">
        <v>436</v>
      </c>
      <c r="D88" s="456">
        <f>D89</f>
        <v>169041</v>
      </c>
      <c r="E88" s="456">
        <f>E89</f>
        <v>169041</v>
      </c>
      <c r="F88" s="457">
        <f>F89</f>
        <v>169041</v>
      </c>
    </row>
    <row r="89" spans="2:6" ht="38.25" x14ac:dyDescent="0.2">
      <c r="B89" s="454" t="s">
        <v>437</v>
      </c>
      <c r="C89" s="455" t="s">
        <v>438</v>
      </c>
      <c r="D89" s="456">
        <v>169041</v>
      </c>
      <c r="E89" s="456">
        <v>169041</v>
      </c>
      <c r="F89" s="457">
        <v>169041</v>
      </c>
    </row>
    <row r="90" spans="2:6" hidden="1" x14ac:dyDescent="0.2">
      <c r="B90" s="473" t="s">
        <v>439</v>
      </c>
      <c r="C90" s="467" t="s">
        <v>440</v>
      </c>
      <c r="D90" s="468">
        <f>D91+D93</f>
        <v>0</v>
      </c>
      <c r="E90" s="468">
        <f>E91+E93</f>
        <v>0</v>
      </c>
      <c r="F90" s="468">
        <f>F91+F93</f>
        <v>0</v>
      </c>
    </row>
    <row r="91" spans="2:6" ht="51" hidden="1" x14ac:dyDescent="0.2">
      <c r="B91" s="454" t="s">
        <v>441</v>
      </c>
      <c r="C91" s="455" t="s">
        <v>442</v>
      </c>
      <c r="D91" s="456">
        <f>D92</f>
        <v>0</v>
      </c>
      <c r="E91" s="456">
        <f>E92</f>
        <v>0</v>
      </c>
      <c r="F91" s="457">
        <f>F92</f>
        <v>0</v>
      </c>
    </row>
    <row r="92" spans="2:6" ht="51" hidden="1" x14ac:dyDescent="0.2">
      <c r="B92" s="454" t="s">
        <v>443</v>
      </c>
      <c r="C92" s="455" t="s">
        <v>444</v>
      </c>
      <c r="D92" s="456"/>
      <c r="E92" s="456"/>
      <c r="F92" s="457"/>
    </row>
    <row r="93" spans="2:6" ht="25.5" hidden="1" x14ac:dyDescent="0.2">
      <c r="B93" s="454" t="s">
        <v>445</v>
      </c>
      <c r="C93" s="455" t="s">
        <v>446</v>
      </c>
      <c r="D93" s="456">
        <f>SUM(D94:D101)</f>
        <v>0</v>
      </c>
      <c r="E93" s="456">
        <f>SUM(E94:E101)</f>
        <v>0</v>
      </c>
      <c r="F93" s="456">
        <f>SUM(F94:F101)</f>
        <v>0</v>
      </c>
    </row>
    <row r="94" spans="2:6" ht="38.25" hidden="1" x14ac:dyDescent="0.2">
      <c r="B94" s="454" t="s">
        <v>447</v>
      </c>
      <c r="C94" s="455" t="s">
        <v>448</v>
      </c>
      <c r="D94" s="456"/>
      <c r="E94" s="456"/>
      <c r="F94" s="457"/>
    </row>
    <row r="95" spans="2:6" ht="63.75" hidden="1" x14ac:dyDescent="0.2">
      <c r="B95" s="454" t="s">
        <v>449</v>
      </c>
      <c r="C95" s="455" t="s">
        <v>450</v>
      </c>
      <c r="D95" s="456"/>
      <c r="E95" s="456"/>
      <c r="F95" s="457"/>
    </row>
    <row r="96" spans="2:6" ht="38.25" hidden="1" x14ac:dyDescent="0.2">
      <c r="B96" s="454" t="s">
        <v>451</v>
      </c>
      <c r="C96" s="455" t="s">
        <v>452</v>
      </c>
      <c r="D96" s="456"/>
      <c r="E96" s="456"/>
      <c r="F96" s="457"/>
    </row>
    <row r="97" spans="2:6" ht="51" hidden="1" x14ac:dyDescent="0.2">
      <c r="B97" s="454" t="s">
        <v>453</v>
      </c>
      <c r="C97" s="455" t="s">
        <v>454</v>
      </c>
      <c r="D97" s="456"/>
      <c r="E97" s="456"/>
      <c r="F97" s="457"/>
    </row>
    <row r="98" spans="2:6" ht="51" hidden="1" x14ac:dyDescent="0.2">
      <c r="B98" s="454" t="s">
        <v>455</v>
      </c>
      <c r="C98" s="455" t="s">
        <v>456</v>
      </c>
      <c r="D98" s="456"/>
      <c r="E98" s="456"/>
      <c r="F98" s="457"/>
    </row>
    <row r="99" spans="2:6" ht="76.5" hidden="1" x14ac:dyDescent="0.2">
      <c r="B99" s="454" t="s">
        <v>457</v>
      </c>
      <c r="C99" s="455" t="s">
        <v>458</v>
      </c>
      <c r="D99" s="456"/>
      <c r="E99" s="456"/>
      <c r="F99" s="457"/>
    </row>
    <row r="100" spans="2:6" ht="51" hidden="1" x14ac:dyDescent="0.2">
      <c r="B100" s="454" t="s">
        <v>459</v>
      </c>
      <c r="C100" s="455" t="s">
        <v>460</v>
      </c>
      <c r="D100" s="456"/>
      <c r="E100" s="456"/>
      <c r="F100" s="457"/>
    </row>
    <row r="101" spans="2:6" ht="51" hidden="1" x14ac:dyDescent="0.2">
      <c r="B101" s="454" t="s">
        <v>461</v>
      </c>
      <c r="C101" s="455" t="s">
        <v>462</v>
      </c>
      <c r="D101" s="456"/>
      <c r="E101" s="456"/>
      <c r="F101" s="457"/>
    </row>
    <row r="102" spans="2:6" s="449" customFormat="1" x14ac:dyDescent="0.2">
      <c r="B102" s="450" t="s">
        <v>463</v>
      </c>
      <c r="C102" s="451" t="s">
        <v>464</v>
      </c>
      <c r="D102" s="452">
        <f>D103</f>
        <v>0</v>
      </c>
      <c r="E102" s="452">
        <f>E103</f>
        <v>0</v>
      </c>
      <c r="F102" s="453">
        <f>F103</f>
        <v>0</v>
      </c>
    </row>
    <row r="103" spans="2:6" ht="25.5" x14ac:dyDescent="0.2">
      <c r="B103" s="473" t="s">
        <v>465</v>
      </c>
      <c r="C103" s="467" t="s">
        <v>466</v>
      </c>
      <c r="D103" s="456">
        <f>D104+D105</f>
        <v>0</v>
      </c>
      <c r="E103" s="456">
        <f>E104+E105</f>
        <v>0</v>
      </c>
      <c r="F103" s="457">
        <f>F104+F105</f>
        <v>0</v>
      </c>
    </row>
    <row r="104" spans="2:6" ht="63.75" x14ac:dyDescent="0.2">
      <c r="B104" s="454" t="s">
        <v>467</v>
      </c>
      <c r="C104" s="455" t="s">
        <v>468</v>
      </c>
      <c r="D104" s="456"/>
      <c r="E104" s="456"/>
      <c r="F104" s="457"/>
    </row>
    <row r="105" spans="2:6" ht="25.5" x14ac:dyDescent="0.2">
      <c r="B105" s="454" t="s">
        <v>469</v>
      </c>
      <c r="C105" s="455" t="s">
        <v>466</v>
      </c>
      <c r="D105" s="456"/>
      <c r="E105" s="456"/>
      <c r="F105" s="457"/>
    </row>
    <row r="106" spans="2:6" ht="13.5" thickBot="1" x14ac:dyDescent="0.25">
      <c r="B106" s="474"/>
      <c r="C106" s="475" t="s">
        <v>470</v>
      </c>
      <c r="D106" s="476">
        <f>D76+D12</f>
        <v>18131517</v>
      </c>
      <c r="E106" s="476">
        <f>E76+E12</f>
        <v>18399356</v>
      </c>
      <c r="F106" s="477">
        <f>F76+F12</f>
        <v>18921381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zoomScaleSheetLayoutView="100" workbookViewId="0">
      <selection activeCell="B14" sqref="B14"/>
    </sheetView>
  </sheetViews>
  <sheetFormatPr defaultRowHeight="15" x14ac:dyDescent="0.25"/>
  <cols>
    <col min="1" max="1" width="20.85546875" style="385" customWidth="1"/>
    <col min="2" max="2" width="44.85546875" style="385" customWidth="1"/>
    <col min="3" max="3" width="14.85546875" style="390" customWidth="1"/>
    <col min="4" max="4" width="15.140625" style="391" customWidth="1"/>
    <col min="5" max="5" width="15.28515625" style="391" customWidth="1"/>
    <col min="6" max="256" width="9.140625" style="385"/>
    <col min="257" max="257" width="20.85546875" style="385" customWidth="1"/>
    <col min="258" max="258" width="46.85546875" style="385" customWidth="1"/>
    <col min="259" max="261" width="14" style="385" customWidth="1"/>
    <col min="262" max="512" width="9.140625" style="385"/>
    <col min="513" max="513" width="20.85546875" style="385" customWidth="1"/>
    <col min="514" max="514" width="46.85546875" style="385" customWidth="1"/>
    <col min="515" max="517" width="14" style="385" customWidth="1"/>
    <col min="518" max="768" width="9.140625" style="385"/>
    <col min="769" max="769" width="20.85546875" style="385" customWidth="1"/>
    <col min="770" max="770" width="46.85546875" style="385" customWidth="1"/>
    <col min="771" max="773" width="14" style="385" customWidth="1"/>
    <col min="774" max="1024" width="9.140625" style="385"/>
    <col min="1025" max="1025" width="20.85546875" style="385" customWidth="1"/>
    <col min="1026" max="1026" width="46.85546875" style="385" customWidth="1"/>
    <col min="1027" max="1029" width="14" style="385" customWidth="1"/>
    <col min="1030" max="1280" width="9.140625" style="385"/>
    <col min="1281" max="1281" width="20.85546875" style="385" customWidth="1"/>
    <col min="1282" max="1282" width="46.85546875" style="385" customWidth="1"/>
    <col min="1283" max="1285" width="14" style="385" customWidth="1"/>
    <col min="1286" max="1536" width="9.140625" style="385"/>
    <col min="1537" max="1537" width="20.85546875" style="385" customWidth="1"/>
    <col min="1538" max="1538" width="46.85546875" style="385" customWidth="1"/>
    <col min="1539" max="1541" width="14" style="385" customWidth="1"/>
    <col min="1542" max="1792" width="9.140625" style="385"/>
    <col min="1793" max="1793" width="20.85546875" style="385" customWidth="1"/>
    <col min="1794" max="1794" width="46.85546875" style="385" customWidth="1"/>
    <col min="1795" max="1797" width="14" style="385" customWidth="1"/>
    <col min="1798" max="2048" width="9.140625" style="385"/>
    <col min="2049" max="2049" width="20.85546875" style="385" customWidth="1"/>
    <col min="2050" max="2050" width="46.85546875" style="385" customWidth="1"/>
    <col min="2051" max="2053" width="14" style="385" customWidth="1"/>
    <col min="2054" max="2304" width="9.140625" style="385"/>
    <col min="2305" max="2305" width="20.85546875" style="385" customWidth="1"/>
    <col min="2306" max="2306" width="46.85546875" style="385" customWidth="1"/>
    <col min="2307" max="2309" width="14" style="385" customWidth="1"/>
    <col min="2310" max="2560" width="9.140625" style="385"/>
    <col min="2561" max="2561" width="20.85546875" style="385" customWidth="1"/>
    <col min="2562" max="2562" width="46.85546875" style="385" customWidth="1"/>
    <col min="2563" max="2565" width="14" style="385" customWidth="1"/>
    <col min="2566" max="2816" width="9.140625" style="385"/>
    <col min="2817" max="2817" width="20.85546875" style="385" customWidth="1"/>
    <col min="2818" max="2818" width="46.85546875" style="385" customWidth="1"/>
    <col min="2819" max="2821" width="14" style="385" customWidth="1"/>
    <col min="2822" max="3072" width="9.140625" style="385"/>
    <col min="3073" max="3073" width="20.85546875" style="385" customWidth="1"/>
    <col min="3074" max="3074" width="46.85546875" style="385" customWidth="1"/>
    <col min="3075" max="3077" width="14" style="385" customWidth="1"/>
    <col min="3078" max="3328" width="9.140625" style="385"/>
    <col min="3329" max="3329" width="20.85546875" style="385" customWidth="1"/>
    <col min="3330" max="3330" width="46.85546875" style="385" customWidth="1"/>
    <col min="3331" max="3333" width="14" style="385" customWidth="1"/>
    <col min="3334" max="3584" width="9.140625" style="385"/>
    <col min="3585" max="3585" width="20.85546875" style="385" customWidth="1"/>
    <col min="3586" max="3586" width="46.85546875" style="385" customWidth="1"/>
    <col min="3587" max="3589" width="14" style="385" customWidth="1"/>
    <col min="3590" max="3840" width="9.140625" style="385"/>
    <col min="3841" max="3841" width="20.85546875" style="385" customWidth="1"/>
    <col min="3842" max="3842" width="46.85546875" style="385" customWidth="1"/>
    <col min="3843" max="3845" width="14" style="385" customWidth="1"/>
    <col min="3846" max="4096" width="9.140625" style="385"/>
    <col min="4097" max="4097" width="20.85546875" style="385" customWidth="1"/>
    <col min="4098" max="4098" width="46.85546875" style="385" customWidth="1"/>
    <col min="4099" max="4101" width="14" style="385" customWidth="1"/>
    <col min="4102" max="4352" width="9.140625" style="385"/>
    <col min="4353" max="4353" width="20.85546875" style="385" customWidth="1"/>
    <col min="4354" max="4354" width="46.85546875" style="385" customWidth="1"/>
    <col min="4355" max="4357" width="14" style="385" customWidth="1"/>
    <col min="4358" max="4608" width="9.140625" style="385"/>
    <col min="4609" max="4609" width="20.85546875" style="385" customWidth="1"/>
    <col min="4610" max="4610" width="46.85546875" style="385" customWidth="1"/>
    <col min="4611" max="4613" width="14" style="385" customWidth="1"/>
    <col min="4614" max="4864" width="9.140625" style="385"/>
    <col min="4865" max="4865" width="20.85546875" style="385" customWidth="1"/>
    <col min="4866" max="4866" width="46.85546875" style="385" customWidth="1"/>
    <col min="4867" max="4869" width="14" style="385" customWidth="1"/>
    <col min="4870" max="5120" width="9.140625" style="385"/>
    <col min="5121" max="5121" width="20.85546875" style="385" customWidth="1"/>
    <col min="5122" max="5122" width="46.85546875" style="385" customWidth="1"/>
    <col min="5123" max="5125" width="14" style="385" customWidth="1"/>
    <col min="5126" max="5376" width="9.140625" style="385"/>
    <col min="5377" max="5377" width="20.85546875" style="385" customWidth="1"/>
    <col min="5378" max="5378" width="46.85546875" style="385" customWidth="1"/>
    <col min="5379" max="5381" width="14" style="385" customWidth="1"/>
    <col min="5382" max="5632" width="9.140625" style="385"/>
    <col min="5633" max="5633" width="20.85546875" style="385" customWidth="1"/>
    <col min="5634" max="5634" width="46.85546875" style="385" customWidth="1"/>
    <col min="5635" max="5637" width="14" style="385" customWidth="1"/>
    <col min="5638" max="5888" width="9.140625" style="385"/>
    <col min="5889" max="5889" width="20.85546875" style="385" customWidth="1"/>
    <col min="5890" max="5890" width="46.85546875" style="385" customWidth="1"/>
    <col min="5891" max="5893" width="14" style="385" customWidth="1"/>
    <col min="5894" max="6144" width="9.140625" style="385"/>
    <col min="6145" max="6145" width="20.85546875" style="385" customWidth="1"/>
    <col min="6146" max="6146" width="46.85546875" style="385" customWidth="1"/>
    <col min="6147" max="6149" width="14" style="385" customWidth="1"/>
    <col min="6150" max="6400" width="9.140625" style="385"/>
    <col min="6401" max="6401" width="20.85546875" style="385" customWidth="1"/>
    <col min="6402" max="6402" width="46.85546875" style="385" customWidth="1"/>
    <col min="6403" max="6405" width="14" style="385" customWidth="1"/>
    <col min="6406" max="6656" width="9.140625" style="385"/>
    <col min="6657" max="6657" width="20.85546875" style="385" customWidth="1"/>
    <col min="6658" max="6658" width="46.85546875" style="385" customWidth="1"/>
    <col min="6659" max="6661" width="14" style="385" customWidth="1"/>
    <col min="6662" max="6912" width="9.140625" style="385"/>
    <col min="6913" max="6913" width="20.85546875" style="385" customWidth="1"/>
    <col min="6914" max="6914" width="46.85546875" style="385" customWidth="1"/>
    <col min="6915" max="6917" width="14" style="385" customWidth="1"/>
    <col min="6918" max="7168" width="9.140625" style="385"/>
    <col min="7169" max="7169" width="20.85546875" style="385" customWidth="1"/>
    <col min="7170" max="7170" width="46.85546875" style="385" customWidth="1"/>
    <col min="7171" max="7173" width="14" style="385" customWidth="1"/>
    <col min="7174" max="7424" width="9.140625" style="385"/>
    <col min="7425" max="7425" width="20.85546875" style="385" customWidth="1"/>
    <col min="7426" max="7426" width="46.85546875" style="385" customWidth="1"/>
    <col min="7427" max="7429" width="14" style="385" customWidth="1"/>
    <col min="7430" max="7680" width="9.140625" style="385"/>
    <col min="7681" max="7681" width="20.85546875" style="385" customWidth="1"/>
    <col min="7682" max="7682" width="46.85546875" style="385" customWidth="1"/>
    <col min="7683" max="7685" width="14" style="385" customWidth="1"/>
    <col min="7686" max="7936" width="9.140625" style="385"/>
    <col min="7937" max="7937" width="20.85546875" style="385" customWidth="1"/>
    <col min="7938" max="7938" width="46.85546875" style="385" customWidth="1"/>
    <col min="7939" max="7941" width="14" style="385" customWidth="1"/>
    <col min="7942" max="8192" width="9.140625" style="385"/>
    <col min="8193" max="8193" width="20.85546875" style="385" customWidth="1"/>
    <col min="8194" max="8194" width="46.85546875" style="385" customWidth="1"/>
    <col min="8195" max="8197" width="14" style="385" customWidth="1"/>
    <col min="8198" max="8448" width="9.140625" style="385"/>
    <col min="8449" max="8449" width="20.85546875" style="385" customWidth="1"/>
    <col min="8450" max="8450" width="46.85546875" style="385" customWidth="1"/>
    <col min="8451" max="8453" width="14" style="385" customWidth="1"/>
    <col min="8454" max="8704" width="9.140625" style="385"/>
    <col min="8705" max="8705" width="20.85546875" style="385" customWidth="1"/>
    <col min="8706" max="8706" width="46.85546875" style="385" customWidth="1"/>
    <col min="8707" max="8709" width="14" style="385" customWidth="1"/>
    <col min="8710" max="8960" width="9.140625" style="385"/>
    <col min="8961" max="8961" width="20.85546875" style="385" customWidth="1"/>
    <col min="8962" max="8962" width="46.85546875" style="385" customWidth="1"/>
    <col min="8963" max="8965" width="14" style="385" customWidth="1"/>
    <col min="8966" max="9216" width="9.140625" style="385"/>
    <col min="9217" max="9217" width="20.85546875" style="385" customWidth="1"/>
    <col min="9218" max="9218" width="46.85546875" style="385" customWidth="1"/>
    <col min="9219" max="9221" width="14" style="385" customWidth="1"/>
    <col min="9222" max="9472" width="9.140625" style="385"/>
    <col min="9473" max="9473" width="20.85546875" style="385" customWidth="1"/>
    <col min="9474" max="9474" width="46.85546875" style="385" customWidth="1"/>
    <col min="9475" max="9477" width="14" style="385" customWidth="1"/>
    <col min="9478" max="9728" width="9.140625" style="385"/>
    <col min="9729" max="9729" width="20.85546875" style="385" customWidth="1"/>
    <col min="9730" max="9730" width="46.85546875" style="385" customWidth="1"/>
    <col min="9731" max="9733" width="14" style="385" customWidth="1"/>
    <col min="9734" max="9984" width="9.140625" style="385"/>
    <col min="9985" max="9985" width="20.85546875" style="385" customWidth="1"/>
    <col min="9986" max="9986" width="46.85546875" style="385" customWidth="1"/>
    <col min="9987" max="9989" width="14" style="385" customWidth="1"/>
    <col min="9990" max="10240" width="9.140625" style="385"/>
    <col min="10241" max="10241" width="20.85546875" style="385" customWidth="1"/>
    <col min="10242" max="10242" width="46.85546875" style="385" customWidth="1"/>
    <col min="10243" max="10245" width="14" style="385" customWidth="1"/>
    <col min="10246" max="10496" width="9.140625" style="385"/>
    <col min="10497" max="10497" width="20.85546875" style="385" customWidth="1"/>
    <col min="10498" max="10498" width="46.85546875" style="385" customWidth="1"/>
    <col min="10499" max="10501" width="14" style="385" customWidth="1"/>
    <col min="10502" max="10752" width="9.140625" style="385"/>
    <col min="10753" max="10753" width="20.85546875" style="385" customWidth="1"/>
    <col min="10754" max="10754" width="46.85546875" style="385" customWidth="1"/>
    <col min="10755" max="10757" width="14" style="385" customWidth="1"/>
    <col min="10758" max="11008" width="9.140625" style="385"/>
    <col min="11009" max="11009" width="20.85546875" style="385" customWidth="1"/>
    <col min="11010" max="11010" width="46.85546875" style="385" customWidth="1"/>
    <col min="11011" max="11013" width="14" style="385" customWidth="1"/>
    <col min="11014" max="11264" width="9.140625" style="385"/>
    <col min="11265" max="11265" width="20.85546875" style="385" customWidth="1"/>
    <col min="11266" max="11266" width="46.85546875" style="385" customWidth="1"/>
    <col min="11267" max="11269" width="14" style="385" customWidth="1"/>
    <col min="11270" max="11520" width="9.140625" style="385"/>
    <col min="11521" max="11521" width="20.85546875" style="385" customWidth="1"/>
    <col min="11522" max="11522" width="46.85546875" style="385" customWidth="1"/>
    <col min="11523" max="11525" width="14" style="385" customWidth="1"/>
    <col min="11526" max="11776" width="9.140625" style="385"/>
    <col min="11777" max="11777" width="20.85546875" style="385" customWidth="1"/>
    <col min="11778" max="11778" width="46.85546875" style="385" customWidth="1"/>
    <col min="11779" max="11781" width="14" style="385" customWidth="1"/>
    <col min="11782" max="12032" width="9.140625" style="385"/>
    <col min="12033" max="12033" width="20.85546875" style="385" customWidth="1"/>
    <col min="12034" max="12034" width="46.85546875" style="385" customWidth="1"/>
    <col min="12035" max="12037" width="14" style="385" customWidth="1"/>
    <col min="12038" max="12288" width="9.140625" style="385"/>
    <col min="12289" max="12289" width="20.85546875" style="385" customWidth="1"/>
    <col min="12290" max="12290" width="46.85546875" style="385" customWidth="1"/>
    <col min="12291" max="12293" width="14" style="385" customWidth="1"/>
    <col min="12294" max="12544" width="9.140625" style="385"/>
    <col min="12545" max="12545" width="20.85546875" style="385" customWidth="1"/>
    <col min="12546" max="12546" width="46.85546875" style="385" customWidth="1"/>
    <col min="12547" max="12549" width="14" style="385" customWidth="1"/>
    <col min="12550" max="12800" width="9.140625" style="385"/>
    <col min="12801" max="12801" width="20.85546875" style="385" customWidth="1"/>
    <col min="12802" max="12802" width="46.85546875" style="385" customWidth="1"/>
    <col min="12803" max="12805" width="14" style="385" customWidth="1"/>
    <col min="12806" max="13056" width="9.140625" style="385"/>
    <col min="13057" max="13057" width="20.85546875" style="385" customWidth="1"/>
    <col min="13058" max="13058" width="46.85546875" style="385" customWidth="1"/>
    <col min="13059" max="13061" width="14" style="385" customWidth="1"/>
    <col min="13062" max="13312" width="9.140625" style="385"/>
    <col min="13313" max="13313" width="20.85546875" style="385" customWidth="1"/>
    <col min="13314" max="13314" width="46.85546875" style="385" customWidth="1"/>
    <col min="13315" max="13317" width="14" style="385" customWidth="1"/>
    <col min="13318" max="13568" width="9.140625" style="385"/>
    <col min="13569" max="13569" width="20.85546875" style="385" customWidth="1"/>
    <col min="13570" max="13570" width="46.85546875" style="385" customWidth="1"/>
    <col min="13571" max="13573" width="14" style="385" customWidth="1"/>
    <col min="13574" max="13824" width="9.140625" style="385"/>
    <col min="13825" max="13825" width="20.85546875" style="385" customWidth="1"/>
    <col min="13826" max="13826" width="46.85546875" style="385" customWidth="1"/>
    <col min="13827" max="13829" width="14" style="385" customWidth="1"/>
    <col min="13830" max="14080" width="9.140625" style="385"/>
    <col min="14081" max="14081" width="20.85546875" style="385" customWidth="1"/>
    <col min="14082" max="14082" width="46.85546875" style="385" customWidth="1"/>
    <col min="14083" max="14085" width="14" style="385" customWidth="1"/>
    <col min="14086" max="14336" width="9.140625" style="385"/>
    <col min="14337" max="14337" width="20.85546875" style="385" customWidth="1"/>
    <col min="14338" max="14338" width="46.85546875" style="385" customWidth="1"/>
    <col min="14339" max="14341" width="14" style="385" customWidth="1"/>
    <col min="14342" max="14592" width="9.140625" style="385"/>
    <col min="14593" max="14593" width="20.85546875" style="385" customWidth="1"/>
    <col min="14594" max="14594" width="46.85546875" style="385" customWidth="1"/>
    <col min="14595" max="14597" width="14" style="385" customWidth="1"/>
    <col min="14598" max="14848" width="9.140625" style="385"/>
    <col min="14849" max="14849" width="20.85546875" style="385" customWidth="1"/>
    <col min="14850" max="14850" width="46.85546875" style="385" customWidth="1"/>
    <col min="14851" max="14853" width="14" style="385" customWidth="1"/>
    <col min="14854" max="15104" width="9.140625" style="385"/>
    <col min="15105" max="15105" width="20.85546875" style="385" customWidth="1"/>
    <col min="15106" max="15106" width="46.85546875" style="385" customWidth="1"/>
    <col min="15107" max="15109" width="14" style="385" customWidth="1"/>
    <col min="15110" max="15360" width="9.140625" style="385"/>
    <col min="15361" max="15361" width="20.85546875" style="385" customWidth="1"/>
    <col min="15362" max="15362" width="46.85546875" style="385" customWidth="1"/>
    <col min="15363" max="15365" width="14" style="385" customWidth="1"/>
    <col min="15366" max="15616" width="9.140625" style="385"/>
    <col min="15617" max="15617" width="20.85546875" style="385" customWidth="1"/>
    <col min="15618" max="15618" width="46.85546875" style="385" customWidth="1"/>
    <col min="15619" max="15621" width="14" style="385" customWidth="1"/>
    <col min="15622" max="15872" width="9.140625" style="385"/>
    <col min="15873" max="15873" width="20.85546875" style="385" customWidth="1"/>
    <col min="15874" max="15874" width="46.85546875" style="385" customWidth="1"/>
    <col min="15875" max="15877" width="14" style="385" customWidth="1"/>
    <col min="15878" max="16128" width="9.140625" style="385"/>
    <col min="16129" max="16129" width="20.85546875" style="385" customWidth="1"/>
    <col min="16130" max="16130" width="46.85546875" style="385" customWidth="1"/>
    <col min="16131" max="16133" width="14" style="385" customWidth="1"/>
    <col min="16134" max="16384" width="9.140625" style="385"/>
  </cols>
  <sheetData>
    <row r="1" spans="1:5" ht="15.95" customHeight="1" x14ac:dyDescent="0.2">
      <c r="B1" s="386"/>
      <c r="C1" s="692" t="s">
        <v>665</v>
      </c>
      <c r="D1" s="693"/>
      <c r="E1" s="693"/>
    </row>
    <row r="2" spans="1:5" ht="15.95" customHeight="1" x14ac:dyDescent="0.2">
      <c r="B2" s="386" t="s">
        <v>201</v>
      </c>
      <c r="C2" s="387" t="s">
        <v>188</v>
      </c>
      <c r="D2" s="387"/>
      <c r="E2" s="387"/>
    </row>
    <row r="3" spans="1:5" ht="15.95" customHeight="1" x14ac:dyDescent="0.2">
      <c r="C3" s="692" t="s">
        <v>615</v>
      </c>
      <c r="D3" s="692"/>
      <c r="E3" s="692"/>
    </row>
    <row r="4" spans="1:5" ht="15.95" customHeight="1" x14ac:dyDescent="0.2">
      <c r="C4" s="388" t="s">
        <v>658</v>
      </c>
      <c r="D4" s="388"/>
      <c r="E4" s="388"/>
    </row>
    <row r="5" spans="1:5" ht="12.75" customHeight="1" x14ac:dyDescent="0.2">
      <c r="C5" s="388"/>
      <c r="D5" s="388"/>
      <c r="E5" s="388"/>
    </row>
    <row r="6" spans="1:5" s="389" customFormat="1" ht="18.75" customHeight="1" x14ac:dyDescent="0.2">
      <c r="A6" s="694" t="s">
        <v>666</v>
      </c>
      <c r="B6" s="694"/>
      <c r="C6" s="694"/>
      <c r="D6" s="694"/>
      <c r="E6" s="694"/>
    </row>
    <row r="7" spans="1:5" s="389" customFormat="1" ht="13.5" customHeight="1" x14ac:dyDescent="0.2">
      <c r="A7" s="695"/>
      <c r="B7" s="695"/>
      <c r="C7" s="695"/>
      <c r="D7" s="695"/>
      <c r="E7" s="695"/>
    </row>
    <row r="8" spans="1:5" s="389" customFormat="1" ht="18.75" hidden="1" customHeight="1" x14ac:dyDescent="0.2">
      <c r="A8" s="695"/>
      <c r="B8" s="695"/>
      <c r="C8" s="695"/>
      <c r="D8" s="695"/>
      <c r="E8" s="695"/>
    </row>
    <row r="9" spans="1:5" ht="15.75" thickBot="1" x14ac:dyDescent="0.3">
      <c r="E9" s="392" t="s">
        <v>185</v>
      </c>
    </row>
    <row r="10" spans="1:5" ht="57" thickBot="1" x14ac:dyDescent="0.25">
      <c r="A10" s="393" t="s">
        <v>202</v>
      </c>
      <c r="B10" s="394" t="s">
        <v>203</v>
      </c>
      <c r="C10" s="395" t="s">
        <v>176</v>
      </c>
      <c r="D10" s="396" t="s">
        <v>175</v>
      </c>
      <c r="E10" s="397" t="s">
        <v>190</v>
      </c>
    </row>
    <row r="11" spans="1:5" ht="20.100000000000001" customHeight="1" x14ac:dyDescent="0.2">
      <c r="A11" s="398" t="s">
        <v>204</v>
      </c>
      <c r="B11" s="399" t="s">
        <v>205</v>
      </c>
      <c r="C11" s="400">
        <f>C12+C29+C18+C24</f>
        <v>0</v>
      </c>
      <c r="D11" s="400">
        <f>D12+D29+D18+D24</f>
        <v>0</v>
      </c>
      <c r="E11" s="401">
        <f>E12+E29+E18+E24</f>
        <v>0</v>
      </c>
    </row>
    <row r="12" spans="1:5" ht="31.5" customHeight="1" x14ac:dyDescent="0.2">
      <c r="A12" s="402" t="s">
        <v>206</v>
      </c>
      <c r="B12" s="403" t="s">
        <v>207</v>
      </c>
      <c r="C12" s="404">
        <f>ABS(C13)-ABS(C18)-ABS(C24)</f>
        <v>0</v>
      </c>
      <c r="D12" s="404">
        <f>ABS(D13)-ABS(D18)-ABS(D24)</f>
        <v>0</v>
      </c>
      <c r="E12" s="405">
        <f>ABS(E13)-ABS(E18)-ABS(E24)</f>
        <v>0</v>
      </c>
    </row>
    <row r="13" spans="1:5" ht="31.5" customHeight="1" x14ac:dyDescent="0.2">
      <c r="A13" s="402" t="s">
        <v>208</v>
      </c>
      <c r="B13" s="403" t="s">
        <v>209</v>
      </c>
      <c r="C13" s="404">
        <f>C15-ABS(C17)</f>
        <v>0</v>
      </c>
      <c r="D13" s="404">
        <f>D15-ABS(D17)</f>
        <v>0</v>
      </c>
      <c r="E13" s="405">
        <f>E15-ABS(E17)</f>
        <v>0</v>
      </c>
    </row>
    <row r="14" spans="1:5" ht="33.75" customHeight="1" x14ac:dyDescent="0.2">
      <c r="A14" s="406" t="s">
        <v>210</v>
      </c>
      <c r="B14" s="407" t="s">
        <v>211</v>
      </c>
      <c r="C14" s="408">
        <f>C15</f>
        <v>0</v>
      </c>
      <c r="D14" s="408">
        <f>D15</f>
        <v>0</v>
      </c>
      <c r="E14" s="409">
        <f>E15</f>
        <v>0</v>
      </c>
    </row>
    <row r="15" spans="1:5" ht="48" customHeight="1" x14ac:dyDescent="0.2">
      <c r="A15" s="406" t="s">
        <v>212</v>
      </c>
      <c r="B15" s="407" t="s">
        <v>213</v>
      </c>
      <c r="C15" s="408"/>
      <c r="D15" s="410"/>
      <c r="E15" s="411"/>
    </row>
    <row r="16" spans="1:5" ht="44.25" customHeight="1" x14ac:dyDescent="0.2">
      <c r="A16" s="406" t="s">
        <v>214</v>
      </c>
      <c r="B16" s="407" t="s">
        <v>215</v>
      </c>
      <c r="C16" s="408">
        <f>C17</f>
        <v>0</v>
      </c>
      <c r="D16" s="408">
        <f>D17</f>
        <v>0</v>
      </c>
      <c r="E16" s="409">
        <f>E17</f>
        <v>0</v>
      </c>
    </row>
    <row r="17" spans="1:5" ht="46.5" customHeight="1" x14ac:dyDescent="0.2">
      <c r="A17" s="406" t="s">
        <v>216</v>
      </c>
      <c r="B17" s="407" t="s">
        <v>217</v>
      </c>
      <c r="C17" s="408"/>
      <c r="D17" s="410"/>
      <c r="E17" s="411"/>
    </row>
    <row r="18" spans="1:5" ht="33.75" customHeight="1" x14ac:dyDescent="0.2">
      <c r="A18" s="402" t="s">
        <v>218</v>
      </c>
      <c r="B18" s="403" t="s">
        <v>219</v>
      </c>
      <c r="C18" s="404">
        <f>C21-ABS(C23)</f>
        <v>0</v>
      </c>
      <c r="D18" s="412"/>
      <c r="E18" s="413"/>
    </row>
    <row r="19" spans="1:5" ht="45" customHeight="1" x14ac:dyDescent="0.2">
      <c r="A19" s="414" t="s">
        <v>220</v>
      </c>
      <c r="B19" s="415" t="s">
        <v>221</v>
      </c>
      <c r="C19" s="416">
        <f>C20-ABS(C22)</f>
        <v>0</v>
      </c>
      <c r="D19" s="416">
        <f>D20-ABS(D22)</f>
        <v>0</v>
      </c>
      <c r="E19" s="417">
        <f>E20-ABS(E22)</f>
        <v>0</v>
      </c>
    </row>
    <row r="20" spans="1:5" ht="45" customHeight="1" x14ac:dyDescent="0.2">
      <c r="A20" s="414" t="s">
        <v>222</v>
      </c>
      <c r="B20" s="407" t="s">
        <v>223</v>
      </c>
      <c r="C20" s="408">
        <f>C21</f>
        <v>0</v>
      </c>
      <c r="D20" s="408">
        <f>D21</f>
        <v>0</v>
      </c>
      <c r="E20" s="409">
        <f>E21</f>
        <v>0</v>
      </c>
    </row>
    <row r="21" spans="1:5" ht="60" customHeight="1" x14ac:dyDescent="0.2">
      <c r="A21" s="414" t="s">
        <v>224</v>
      </c>
      <c r="B21" s="407" t="s">
        <v>225</v>
      </c>
      <c r="C21" s="408"/>
      <c r="D21" s="410"/>
      <c r="E21" s="411"/>
    </row>
    <row r="22" spans="1:5" ht="49.5" customHeight="1" x14ac:dyDescent="0.2">
      <c r="A22" s="414" t="s">
        <v>226</v>
      </c>
      <c r="B22" s="407" t="s">
        <v>227</v>
      </c>
      <c r="C22" s="408">
        <f>C23</f>
        <v>0</v>
      </c>
      <c r="D22" s="408">
        <f>D23</f>
        <v>0</v>
      </c>
      <c r="E22" s="409">
        <f>E23</f>
        <v>0</v>
      </c>
    </row>
    <row r="23" spans="1:5" ht="48.75" customHeight="1" x14ac:dyDescent="0.2">
      <c r="A23" s="414" t="s">
        <v>228</v>
      </c>
      <c r="B23" s="407" t="s">
        <v>229</v>
      </c>
      <c r="C23" s="408"/>
      <c r="D23" s="410"/>
      <c r="E23" s="411"/>
    </row>
    <row r="24" spans="1:5" ht="30.75" customHeight="1" x14ac:dyDescent="0.2">
      <c r="A24" s="402" t="s">
        <v>230</v>
      </c>
      <c r="B24" s="403" t="s">
        <v>231</v>
      </c>
      <c r="C24" s="404">
        <f>ABS(C26)-ABS(C28)</f>
        <v>0</v>
      </c>
      <c r="D24" s="404">
        <f>ABS(D26)-D28</f>
        <v>0</v>
      </c>
      <c r="E24" s="405">
        <f>ABS(E26)-E28</f>
        <v>0</v>
      </c>
    </row>
    <row r="25" spans="1:5" ht="31.5" customHeight="1" x14ac:dyDescent="0.2">
      <c r="A25" s="414" t="s">
        <v>232</v>
      </c>
      <c r="B25" s="415" t="s">
        <v>233</v>
      </c>
      <c r="C25" s="408">
        <f>C26</f>
        <v>0</v>
      </c>
      <c r="D25" s="408">
        <f>D26</f>
        <v>0</v>
      </c>
      <c r="E25" s="409">
        <f>E26</f>
        <v>0</v>
      </c>
    </row>
    <row r="26" spans="1:5" ht="110.25" customHeight="1" x14ac:dyDescent="0.2">
      <c r="A26" s="414" t="s">
        <v>234</v>
      </c>
      <c r="B26" s="407" t="s">
        <v>235</v>
      </c>
      <c r="C26" s="408"/>
      <c r="D26" s="410"/>
      <c r="E26" s="411"/>
    </row>
    <row r="27" spans="1:5" ht="35.25" customHeight="1" x14ac:dyDescent="0.2">
      <c r="A27" s="414" t="s">
        <v>236</v>
      </c>
      <c r="B27" s="407" t="s">
        <v>237</v>
      </c>
      <c r="C27" s="408">
        <f>C28</f>
        <v>0</v>
      </c>
      <c r="D27" s="408">
        <f>D28</f>
        <v>0</v>
      </c>
      <c r="E27" s="409">
        <f>E28</f>
        <v>0</v>
      </c>
    </row>
    <row r="28" spans="1:5" ht="51" customHeight="1" x14ac:dyDescent="0.2">
      <c r="A28" s="414" t="s">
        <v>238</v>
      </c>
      <c r="B28" s="407" t="s">
        <v>239</v>
      </c>
      <c r="C28" s="408"/>
      <c r="D28" s="410"/>
      <c r="E28" s="411"/>
    </row>
    <row r="29" spans="1:5" ht="27" customHeight="1" x14ac:dyDescent="0.2">
      <c r="A29" s="402" t="s">
        <v>206</v>
      </c>
      <c r="B29" s="403" t="s">
        <v>240</v>
      </c>
      <c r="C29" s="404">
        <f>C35-ABS(C30)</f>
        <v>0</v>
      </c>
      <c r="D29" s="404">
        <f>D35-ABS(D30)</f>
        <v>0</v>
      </c>
      <c r="E29" s="405">
        <f>E35-ABS(E30)</f>
        <v>0</v>
      </c>
    </row>
    <row r="30" spans="1:5" ht="36.75" customHeight="1" x14ac:dyDescent="0.2">
      <c r="A30" s="414" t="s">
        <v>241</v>
      </c>
      <c r="B30" s="415" t="s">
        <v>242</v>
      </c>
      <c r="C30" s="408">
        <f>C31</f>
        <v>18131517</v>
      </c>
      <c r="D30" s="408">
        <f t="shared" ref="C30:E33" si="0">D31</f>
        <v>18399356</v>
      </c>
      <c r="E30" s="409">
        <f t="shared" si="0"/>
        <v>18921381</v>
      </c>
    </row>
    <row r="31" spans="1:5" ht="27" customHeight="1" x14ac:dyDescent="0.2">
      <c r="A31" s="414" t="s">
        <v>243</v>
      </c>
      <c r="B31" s="415" t="s">
        <v>244</v>
      </c>
      <c r="C31" s="408">
        <f>C33</f>
        <v>18131517</v>
      </c>
      <c r="D31" s="408">
        <f>D33</f>
        <v>18399356</v>
      </c>
      <c r="E31" s="409">
        <f>E33</f>
        <v>18921381</v>
      </c>
    </row>
    <row r="32" spans="1:5" ht="27" customHeight="1" x14ac:dyDescent="0.2">
      <c r="A32" s="414" t="s">
        <v>654</v>
      </c>
      <c r="B32" s="407" t="s">
        <v>655</v>
      </c>
      <c r="C32" s="408">
        <f>C33</f>
        <v>18131517</v>
      </c>
      <c r="D32" s="408">
        <f>D33</f>
        <v>18399356</v>
      </c>
      <c r="E32" s="409">
        <f>E33</f>
        <v>18921381</v>
      </c>
    </row>
    <row r="33" spans="1:5" ht="33" customHeight="1" x14ac:dyDescent="0.2">
      <c r="A33" s="414" t="s">
        <v>245</v>
      </c>
      <c r="B33" s="415" t="s">
        <v>246</v>
      </c>
      <c r="C33" s="408">
        <f t="shared" si="0"/>
        <v>18131517</v>
      </c>
      <c r="D33" s="408">
        <f t="shared" si="0"/>
        <v>18399356</v>
      </c>
      <c r="E33" s="409">
        <f t="shared" si="0"/>
        <v>18921381</v>
      </c>
    </row>
    <row r="34" spans="1:5" ht="35.25" customHeight="1" x14ac:dyDescent="0.2">
      <c r="A34" s="414" t="s">
        <v>247</v>
      </c>
      <c r="B34" s="407" t="s">
        <v>248</v>
      </c>
      <c r="C34" s="408">
        <v>18131517</v>
      </c>
      <c r="D34" s="408">
        <v>18399356</v>
      </c>
      <c r="E34" s="408">
        <v>18921381</v>
      </c>
    </row>
    <row r="35" spans="1:5" ht="27" customHeight="1" x14ac:dyDescent="0.2">
      <c r="A35" s="414" t="s">
        <v>249</v>
      </c>
      <c r="B35" s="415" t="s">
        <v>250</v>
      </c>
      <c r="C35" s="408">
        <f>C36</f>
        <v>18131517</v>
      </c>
      <c r="D35" s="408">
        <f t="shared" ref="D35:E37" si="1">D36</f>
        <v>18399356</v>
      </c>
      <c r="E35" s="409">
        <f t="shared" si="1"/>
        <v>18921381</v>
      </c>
    </row>
    <row r="36" spans="1:5" ht="30.75" customHeight="1" x14ac:dyDescent="0.2">
      <c r="A36" s="406" t="s">
        <v>251</v>
      </c>
      <c r="B36" s="407" t="s">
        <v>252</v>
      </c>
      <c r="C36" s="408">
        <f>C37</f>
        <v>18131517</v>
      </c>
      <c r="D36" s="408">
        <f t="shared" si="1"/>
        <v>18399356</v>
      </c>
      <c r="E36" s="409">
        <f t="shared" si="1"/>
        <v>18921381</v>
      </c>
    </row>
    <row r="37" spans="1:5" ht="34.5" customHeight="1" x14ac:dyDescent="0.2">
      <c r="A37" s="414" t="s">
        <v>253</v>
      </c>
      <c r="B37" s="415" t="s">
        <v>254</v>
      </c>
      <c r="C37" s="408">
        <f>C38</f>
        <v>18131517</v>
      </c>
      <c r="D37" s="408">
        <f t="shared" si="1"/>
        <v>18399356</v>
      </c>
      <c r="E37" s="409">
        <f t="shared" si="1"/>
        <v>18921381</v>
      </c>
    </row>
    <row r="38" spans="1:5" ht="31.5" customHeight="1" thickBot="1" x14ac:dyDescent="0.25">
      <c r="A38" s="418" t="s">
        <v>255</v>
      </c>
      <c r="B38" s="419" t="s">
        <v>256</v>
      </c>
      <c r="C38" s="420">
        <v>18131517</v>
      </c>
      <c r="D38" s="420">
        <v>18399356</v>
      </c>
      <c r="E38" s="421">
        <v>18921381</v>
      </c>
    </row>
  </sheetData>
  <mergeCells count="3">
    <mergeCell ref="C3:E3"/>
    <mergeCell ref="C1:E1"/>
    <mergeCell ref="A6:E8"/>
  </mergeCells>
  <pageMargins left="1.1811023622047245" right="0.39370078740157483" top="0.59055118110236227" bottom="0.59055118110236227" header="0" footer="0"/>
  <pageSetup paperSize="9" scale="7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showGridLines="0" view="pageBreakPreview" zoomScaleSheetLayoutView="100" workbookViewId="0">
      <selection activeCell="M5" sqref="M5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19" t="s">
        <v>659</v>
      </c>
      <c r="W2" s="720"/>
      <c r="X2" s="720"/>
      <c r="Y2" s="720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658"/>
      <c r="N3" s="659"/>
      <c r="O3" s="657"/>
      <c r="P3" s="76"/>
      <c r="Q3" s="76"/>
      <c r="R3" s="76"/>
      <c r="S3" s="76"/>
      <c r="T3" s="76"/>
      <c r="U3" s="76"/>
      <c r="V3" s="78" t="s">
        <v>188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58"/>
      <c r="N4" s="659"/>
      <c r="O4" s="659"/>
      <c r="P4" s="76"/>
      <c r="Q4" s="76"/>
      <c r="R4" s="76"/>
      <c r="S4" s="76"/>
      <c r="T4" s="76"/>
      <c r="U4" s="76"/>
      <c r="V4" s="78" t="s">
        <v>187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617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658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hidden="1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25" t="s">
        <v>661</v>
      </c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3"/>
      <c r="AB8" s="2"/>
    </row>
    <row r="9" spans="1:28" ht="0.75" customHeight="1" x14ac:dyDescent="0.25">
      <c r="A9" s="74" t="s">
        <v>186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3"/>
      <c r="AB9" s="2"/>
    </row>
    <row r="10" spans="1:28" ht="27.75" customHeight="1" x14ac:dyDescent="0.25">
      <c r="A10" s="74" t="s">
        <v>189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3"/>
      <c r="AB10" s="2"/>
    </row>
    <row r="11" spans="1:28" ht="12.75" customHeight="1" thickBot="1" x14ac:dyDescent="0.25">
      <c r="A11" s="7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7"/>
      <c r="Z11" s="8" t="s">
        <v>185</v>
      </c>
      <c r="AA11" s="3"/>
      <c r="AB11" s="2"/>
    </row>
    <row r="12" spans="1:28" ht="45.75" customHeight="1" thickBot="1" x14ac:dyDescent="0.25">
      <c r="A12" s="7"/>
      <c r="B12" s="66"/>
      <c r="C12" s="66"/>
      <c r="D12" s="66"/>
      <c r="E12" s="66"/>
      <c r="F12" s="66"/>
      <c r="G12" s="66"/>
      <c r="H12" s="66"/>
      <c r="I12" s="66"/>
      <c r="J12" s="66"/>
      <c r="K12" s="65"/>
      <c r="L12" s="64"/>
      <c r="M12" s="60" t="s">
        <v>184</v>
      </c>
      <c r="N12" s="62" t="s">
        <v>183</v>
      </c>
      <c r="O12" s="61" t="s">
        <v>182</v>
      </c>
      <c r="P12" s="61" t="s">
        <v>181</v>
      </c>
      <c r="Q12" s="63" t="s">
        <v>180</v>
      </c>
      <c r="R12" s="699" t="s">
        <v>179</v>
      </c>
      <c r="S12" s="699"/>
      <c r="T12" s="699"/>
      <c r="U12" s="699"/>
      <c r="V12" s="62" t="s">
        <v>178</v>
      </c>
      <c r="W12" s="61" t="s">
        <v>177</v>
      </c>
      <c r="X12" s="61" t="s">
        <v>176</v>
      </c>
      <c r="Y12" s="60" t="s">
        <v>175</v>
      </c>
      <c r="Z12" s="59" t="s">
        <v>190</v>
      </c>
      <c r="AA12" s="58"/>
      <c r="AB12" s="3"/>
    </row>
    <row r="13" spans="1:28" ht="13.5" customHeight="1" thickBot="1" x14ac:dyDescent="0.25">
      <c r="A13" s="49"/>
      <c r="B13" s="57"/>
      <c r="C13" s="56"/>
      <c r="D13" s="55"/>
      <c r="E13" s="54"/>
      <c r="F13" s="54"/>
      <c r="G13" s="54"/>
      <c r="H13" s="54"/>
      <c r="I13" s="54"/>
      <c r="J13" s="54"/>
      <c r="K13" s="54"/>
      <c r="L13" s="53"/>
      <c r="M13" s="50">
        <v>1</v>
      </c>
      <c r="N13" s="50">
        <v>2</v>
      </c>
      <c r="O13" s="50">
        <v>3</v>
      </c>
      <c r="P13" s="50">
        <v>4</v>
      </c>
      <c r="Q13" s="52">
        <v>5</v>
      </c>
      <c r="R13" s="700">
        <v>5</v>
      </c>
      <c r="S13" s="700"/>
      <c r="T13" s="700"/>
      <c r="U13" s="700"/>
      <c r="V13" s="51">
        <v>6</v>
      </c>
      <c r="W13" s="50">
        <v>7</v>
      </c>
      <c r="X13" s="50">
        <v>7</v>
      </c>
      <c r="Y13" s="50">
        <v>8</v>
      </c>
      <c r="Z13" s="50">
        <v>9</v>
      </c>
      <c r="AA13" s="49"/>
      <c r="AB13" s="3"/>
    </row>
    <row r="14" spans="1:28" ht="43.5" customHeight="1" x14ac:dyDescent="0.2">
      <c r="A14" s="21"/>
      <c r="B14" s="20"/>
      <c r="C14" s="701" t="s">
        <v>625</v>
      </c>
      <c r="D14" s="702"/>
      <c r="E14" s="702"/>
      <c r="F14" s="702"/>
      <c r="G14" s="702"/>
      <c r="H14" s="702"/>
      <c r="I14" s="702"/>
      <c r="J14" s="702"/>
      <c r="K14" s="702"/>
      <c r="L14" s="702"/>
      <c r="M14" s="703"/>
      <c r="N14" s="102">
        <v>616</v>
      </c>
      <c r="O14" s="103" t="s">
        <v>1</v>
      </c>
      <c r="P14" s="104" t="s">
        <v>1</v>
      </c>
      <c r="Q14" s="105" t="s">
        <v>1</v>
      </c>
      <c r="R14" s="106" t="s">
        <v>1</v>
      </c>
      <c r="S14" s="107" t="s">
        <v>1</v>
      </c>
      <c r="T14" s="106" t="s">
        <v>1</v>
      </c>
      <c r="U14" s="108" t="s">
        <v>1</v>
      </c>
      <c r="V14" s="287"/>
      <c r="W14" s="288"/>
      <c r="X14" s="289"/>
      <c r="Y14" s="289"/>
      <c r="Z14" s="290"/>
      <c r="AA14" s="8"/>
      <c r="AB14" s="3"/>
    </row>
    <row r="15" spans="1:28" ht="23.25" customHeight="1" x14ac:dyDescent="0.2">
      <c r="A15" s="21"/>
      <c r="B15" s="20"/>
      <c r="C15" s="109"/>
      <c r="D15" s="704" t="s">
        <v>174</v>
      </c>
      <c r="E15" s="705"/>
      <c r="F15" s="705"/>
      <c r="G15" s="705"/>
      <c r="H15" s="705"/>
      <c r="I15" s="705"/>
      <c r="J15" s="705"/>
      <c r="K15" s="705"/>
      <c r="L15" s="705"/>
      <c r="M15" s="706"/>
      <c r="N15" s="48">
        <v>616</v>
      </c>
      <c r="O15" s="47">
        <v>1</v>
      </c>
      <c r="P15" s="46" t="s">
        <v>1</v>
      </c>
      <c r="Q15" s="12" t="s">
        <v>1</v>
      </c>
      <c r="R15" s="44" t="s">
        <v>1</v>
      </c>
      <c r="S15" s="45" t="s">
        <v>1</v>
      </c>
      <c r="T15" s="44" t="s">
        <v>1</v>
      </c>
      <c r="U15" s="43" t="s">
        <v>1</v>
      </c>
      <c r="V15" s="291"/>
      <c r="W15" s="292"/>
      <c r="X15" s="293">
        <f>X16+X20+X26</f>
        <v>8891505</v>
      </c>
      <c r="Y15" s="293">
        <f>Y16+Y20+Y26</f>
        <v>8891505</v>
      </c>
      <c r="Z15" s="294">
        <f>Z16+Z20+Z26</f>
        <v>8891505</v>
      </c>
      <c r="AA15" s="8"/>
      <c r="AB15" s="3"/>
    </row>
    <row r="16" spans="1:28" ht="43.5" customHeight="1" x14ac:dyDescent="0.2">
      <c r="A16" s="21"/>
      <c r="B16" s="20"/>
      <c r="C16" s="110"/>
      <c r="D16" s="30"/>
      <c r="E16" s="714" t="s">
        <v>173</v>
      </c>
      <c r="F16" s="715"/>
      <c r="G16" s="715"/>
      <c r="H16" s="715"/>
      <c r="I16" s="715"/>
      <c r="J16" s="715"/>
      <c r="K16" s="715"/>
      <c r="L16" s="715"/>
      <c r="M16" s="716"/>
      <c r="N16" s="94">
        <v>616</v>
      </c>
      <c r="O16" s="95">
        <v>1</v>
      </c>
      <c r="P16" s="96">
        <v>2</v>
      </c>
      <c r="Q16" s="92" t="s">
        <v>1</v>
      </c>
      <c r="R16" s="97" t="s">
        <v>1</v>
      </c>
      <c r="S16" s="98" t="s">
        <v>1</v>
      </c>
      <c r="T16" s="97" t="s">
        <v>1</v>
      </c>
      <c r="U16" s="99" t="s">
        <v>1</v>
      </c>
      <c r="V16" s="295"/>
      <c r="W16" s="296"/>
      <c r="X16" s="297">
        <f t="shared" ref="X16:Z18" si="0">X17</f>
        <v>850265</v>
      </c>
      <c r="Y16" s="297">
        <f t="shared" si="0"/>
        <v>850265</v>
      </c>
      <c r="Z16" s="298">
        <f t="shared" si="0"/>
        <v>850265</v>
      </c>
      <c r="AA16" s="8"/>
      <c r="AB16" s="3"/>
    </row>
    <row r="17" spans="1:28" ht="29.25" customHeight="1" x14ac:dyDescent="0.2">
      <c r="A17" s="21"/>
      <c r="B17" s="20"/>
      <c r="C17" s="110"/>
      <c r="D17" s="19"/>
      <c r="E17" s="29"/>
      <c r="F17" s="709" t="s">
        <v>138</v>
      </c>
      <c r="G17" s="709"/>
      <c r="H17" s="709"/>
      <c r="I17" s="710"/>
      <c r="J17" s="710"/>
      <c r="K17" s="710"/>
      <c r="L17" s="710"/>
      <c r="M17" s="711"/>
      <c r="N17" s="28">
        <v>616</v>
      </c>
      <c r="O17" s="27">
        <v>1</v>
      </c>
      <c r="P17" s="26">
        <v>2</v>
      </c>
      <c r="Q17" s="12" t="s">
        <v>137</v>
      </c>
      <c r="R17" s="24" t="s">
        <v>134</v>
      </c>
      <c r="S17" s="25" t="s">
        <v>6</v>
      </c>
      <c r="T17" s="24" t="s">
        <v>5</v>
      </c>
      <c r="U17" s="23" t="s">
        <v>4</v>
      </c>
      <c r="V17" s="299"/>
      <c r="W17" s="292"/>
      <c r="X17" s="300">
        <f t="shared" si="0"/>
        <v>850265</v>
      </c>
      <c r="Y17" s="300">
        <f t="shared" si="0"/>
        <v>850265</v>
      </c>
      <c r="Z17" s="301">
        <f t="shared" si="0"/>
        <v>850265</v>
      </c>
      <c r="AA17" s="8"/>
      <c r="AB17" s="3"/>
    </row>
    <row r="18" spans="1:28" ht="29.25" customHeight="1" x14ac:dyDescent="0.2">
      <c r="A18" s="21"/>
      <c r="B18" s="20"/>
      <c r="C18" s="110"/>
      <c r="D18" s="19"/>
      <c r="E18" s="18"/>
      <c r="F18" s="16"/>
      <c r="G18" s="16"/>
      <c r="H18" s="16"/>
      <c r="I18" s="709" t="s">
        <v>172</v>
      </c>
      <c r="J18" s="710"/>
      <c r="K18" s="710"/>
      <c r="L18" s="710"/>
      <c r="M18" s="711"/>
      <c r="N18" s="28">
        <v>616</v>
      </c>
      <c r="O18" s="27">
        <v>1</v>
      </c>
      <c r="P18" s="26">
        <v>2</v>
      </c>
      <c r="Q18" s="12" t="s">
        <v>171</v>
      </c>
      <c r="R18" s="24" t="s">
        <v>134</v>
      </c>
      <c r="S18" s="25" t="s">
        <v>6</v>
      </c>
      <c r="T18" s="24" t="s">
        <v>5</v>
      </c>
      <c r="U18" s="23" t="s">
        <v>170</v>
      </c>
      <c r="V18" s="299"/>
      <c r="W18" s="292"/>
      <c r="X18" s="300">
        <f t="shared" si="0"/>
        <v>850265</v>
      </c>
      <c r="Y18" s="300">
        <f t="shared" si="0"/>
        <v>850265</v>
      </c>
      <c r="Z18" s="301">
        <f t="shared" si="0"/>
        <v>850265</v>
      </c>
      <c r="AA18" s="8"/>
      <c r="AB18" s="3"/>
    </row>
    <row r="19" spans="1:28" ht="29.25" customHeight="1" x14ac:dyDescent="0.2">
      <c r="A19" s="21"/>
      <c r="B19" s="20"/>
      <c r="C19" s="110"/>
      <c r="D19" s="19"/>
      <c r="E19" s="37"/>
      <c r="F19" s="36"/>
      <c r="G19" s="36"/>
      <c r="H19" s="36"/>
      <c r="I19" s="35"/>
      <c r="J19" s="721" t="s">
        <v>146</v>
      </c>
      <c r="K19" s="721"/>
      <c r="L19" s="721"/>
      <c r="M19" s="722"/>
      <c r="N19" s="15">
        <v>616</v>
      </c>
      <c r="O19" s="14">
        <v>1</v>
      </c>
      <c r="P19" s="13">
        <v>2</v>
      </c>
      <c r="Q19" s="12" t="s">
        <v>171</v>
      </c>
      <c r="R19" s="10" t="s">
        <v>134</v>
      </c>
      <c r="S19" s="11" t="s">
        <v>6</v>
      </c>
      <c r="T19" s="10" t="s">
        <v>5</v>
      </c>
      <c r="U19" s="9" t="s">
        <v>170</v>
      </c>
      <c r="V19" s="302" t="s">
        <v>145</v>
      </c>
      <c r="W19" s="292"/>
      <c r="X19" s="303">
        <v>850265</v>
      </c>
      <c r="Y19" s="303">
        <v>850265</v>
      </c>
      <c r="Z19" s="304">
        <v>850265</v>
      </c>
      <c r="AA19" s="8"/>
      <c r="AB19" s="3"/>
    </row>
    <row r="20" spans="1:28" ht="70.5" customHeight="1" x14ac:dyDescent="0.2">
      <c r="A20" s="21"/>
      <c r="B20" s="20"/>
      <c r="C20" s="110"/>
      <c r="D20" s="19"/>
      <c r="E20" s="714" t="s">
        <v>169</v>
      </c>
      <c r="F20" s="715"/>
      <c r="G20" s="715"/>
      <c r="H20" s="715"/>
      <c r="I20" s="715"/>
      <c r="J20" s="717"/>
      <c r="K20" s="717"/>
      <c r="L20" s="717"/>
      <c r="M20" s="718"/>
      <c r="N20" s="89">
        <v>616</v>
      </c>
      <c r="O20" s="90">
        <v>1</v>
      </c>
      <c r="P20" s="91">
        <v>4</v>
      </c>
      <c r="Q20" s="92" t="s">
        <v>1</v>
      </c>
      <c r="R20" s="111" t="s">
        <v>1</v>
      </c>
      <c r="S20" s="112" t="s">
        <v>1</v>
      </c>
      <c r="T20" s="111" t="s">
        <v>1</v>
      </c>
      <c r="U20" s="113" t="s">
        <v>1</v>
      </c>
      <c r="V20" s="305"/>
      <c r="W20" s="296"/>
      <c r="X20" s="306">
        <f t="shared" ref="X20:Z22" si="1">X21</f>
        <v>2614664</v>
      </c>
      <c r="Y20" s="306">
        <f t="shared" si="1"/>
        <v>2614664</v>
      </c>
      <c r="Z20" s="307">
        <f t="shared" si="1"/>
        <v>2614664</v>
      </c>
      <c r="AA20" s="8"/>
      <c r="AB20" s="3"/>
    </row>
    <row r="21" spans="1:28" ht="75.75" customHeight="1" x14ac:dyDescent="0.2">
      <c r="A21" s="21"/>
      <c r="B21" s="20"/>
      <c r="C21" s="110"/>
      <c r="D21" s="19"/>
      <c r="E21" s="29"/>
      <c r="F21" s="709" t="s">
        <v>618</v>
      </c>
      <c r="G21" s="709"/>
      <c r="H21" s="710"/>
      <c r="I21" s="710"/>
      <c r="J21" s="710"/>
      <c r="K21" s="710"/>
      <c r="L21" s="710"/>
      <c r="M21" s="711"/>
      <c r="N21" s="28">
        <v>616</v>
      </c>
      <c r="O21" s="27">
        <v>1</v>
      </c>
      <c r="P21" s="26">
        <v>4</v>
      </c>
      <c r="Q21" s="12" t="s">
        <v>150</v>
      </c>
      <c r="R21" s="24" t="s">
        <v>143</v>
      </c>
      <c r="S21" s="25" t="s">
        <v>6</v>
      </c>
      <c r="T21" s="24" t="s">
        <v>5</v>
      </c>
      <c r="U21" s="23" t="s">
        <v>4</v>
      </c>
      <c r="V21" s="299"/>
      <c r="W21" s="292"/>
      <c r="X21" s="300">
        <f t="shared" si="1"/>
        <v>2614664</v>
      </c>
      <c r="Y21" s="300">
        <f t="shared" si="1"/>
        <v>2614664</v>
      </c>
      <c r="Z21" s="301">
        <f t="shared" si="1"/>
        <v>2614664</v>
      </c>
      <c r="AA21" s="8"/>
      <c r="AB21" s="3"/>
    </row>
    <row r="22" spans="1:28" ht="29.25" customHeight="1" x14ac:dyDescent="0.2">
      <c r="A22" s="21"/>
      <c r="B22" s="20"/>
      <c r="C22" s="110"/>
      <c r="D22" s="19"/>
      <c r="E22" s="18"/>
      <c r="F22" s="16"/>
      <c r="G22" s="16"/>
      <c r="H22" s="709" t="s">
        <v>168</v>
      </c>
      <c r="I22" s="710"/>
      <c r="J22" s="710"/>
      <c r="K22" s="710"/>
      <c r="L22" s="710"/>
      <c r="M22" s="711"/>
      <c r="N22" s="28">
        <v>616</v>
      </c>
      <c r="O22" s="27">
        <v>1</v>
      </c>
      <c r="P22" s="26">
        <v>4</v>
      </c>
      <c r="Q22" s="12" t="s">
        <v>167</v>
      </c>
      <c r="R22" s="24" t="s">
        <v>143</v>
      </c>
      <c r="S22" s="25" t="s">
        <v>6</v>
      </c>
      <c r="T22" s="24" t="s">
        <v>9</v>
      </c>
      <c r="U22" s="23" t="s">
        <v>4</v>
      </c>
      <c r="V22" s="299"/>
      <c r="W22" s="292"/>
      <c r="X22" s="300">
        <f t="shared" si="1"/>
        <v>2614664</v>
      </c>
      <c r="Y22" s="300">
        <f t="shared" si="1"/>
        <v>2614664</v>
      </c>
      <c r="Z22" s="301">
        <f t="shared" si="1"/>
        <v>2614664</v>
      </c>
      <c r="AA22" s="8"/>
      <c r="AB22" s="3"/>
    </row>
    <row r="23" spans="1:28" ht="23.25" customHeight="1" x14ac:dyDescent="0.2">
      <c r="A23" s="21"/>
      <c r="B23" s="20"/>
      <c r="C23" s="110"/>
      <c r="D23" s="19"/>
      <c r="E23" s="18"/>
      <c r="F23" s="17"/>
      <c r="G23" s="17"/>
      <c r="H23" s="16"/>
      <c r="I23" s="709" t="s">
        <v>166</v>
      </c>
      <c r="J23" s="710"/>
      <c r="K23" s="710"/>
      <c r="L23" s="710"/>
      <c r="M23" s="711"/>
      <c r="N23" s="28">
        <v>616</v>
      </c>
      <c r="O23" s="27">
        <v>1</v>
      </c>
      <c r="P23" s="26">
        <v>4</v>
      </c>
      <c r="Q23" s="12" t="s">
        <v>165</v>
      </c>
      <c r="R23" s="24" t="s">
        <v>143</v>
      </c>
      <c r="S23" s="25" t="s">
        <v>6</v>
      </c>
      <c r="T23" s="24" t="s">
        <v>9</v>
      </c>
      <c r="U23" s="23" t="s">
        <v>164</v>
      </c>
      <c r="V23" s="299"/>
      <c r="W23" s="292"/>
      <c r="X23" s="300">
        <f>X24+X25</f>
        <v>2614664</v>
      </c>
      <c r="Y23" s="300">
        <f>Y24+Y25</f>
        <v>2614664</v>
      </c>
      <c r="Z23" s="301">
        <f>Z24+Z25</f>
        <v>2614664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7"/>
      <c r="G24" s="17"/>
      <c r="H24" s="17"/>
      <c r="I24" s="16"/>
      <c r="J24" s="723" t="s">
        <v>146</v>
      </c>
      <c r="K24" s="723"/>
      <c r="L24" s="723"/>
      <c r="M24" s="724"/>
      <c r="N24" s="28">
        <v>616</v>
      </c>
      <c r="O24" s="27">
        <v>1</v>
      </c>
      <c r="P24" s="26">
        <v>4</v>
      </c>
      <c r="Q24" s="12" t="s">
        <v>165</v>
      </c>
      <c r="R24" s="24" t="s">
        <v>143</v>
      </c>
      <c r="S24" s="25" t="s">
        <v>6</v>
      </c>
      <c r="T24" s="24" t="s">
        <v>9</v>
      </c>
      <c r="U24" s="23" t="s">
        <v>164</v>
      </c>
      <c r="V24" s="308" t="s">
        <v>145</v>
      </c>
      <c r="W24" s="292"/>
      <c r="X24" s="309">
        <v>2378832</v>
      </c>
      <c r="Y24" s="309">
        <v>2378832</v>
      </c>
      <c r="Z24" s="310">
        <v>2378832</v>
      </c>
      <c r="AA24" s="8"/>
      <c r="AB24" s="3"/>
    </row>
    <row r="25" spans="1:28" ht="43.5" customHeight="1" x14ac:dyDescent="0.2">
      <c r="A25" s="21"/>
      <c r="B25" s="20"/>
      <c r="C25" s="110"/>
      <c r="D25" s="19"/>
      <c r="E25" s="37"/>
      <c r="F25" s="36"/>
      <c r="G25" s="36"/>
      <c r="H25" s="36"/>
      <c r="I25" s="36"/>
      <c r="J25" s="721" t="s">
        <v>58</v>
      </c>
      <c r="K25" s="721"/>
      <c r="L25" s="721"/>
      <c r="M25" s="722"/>
      <c r="N25" s="15">
        <v>610</v>
      </c>
      <c r="O25" s="14">
        <v>1</v>
      </c>
      <c r="P25" s="13">
        <v>4</v>
      </c>
      <c r="Q25" s="12" t="s">
        <v>165</v>
      </c>
      <c r="R25" s="10" t="s">
        <v>143</v>
      </c>
      <c r="S25" s="11" t="s">
        <v>6</v>
      </c>
      <c r="T25" s="10" t="s">
        <v>9</v>
      </c>
      <c r="U25" s="9" t="s">
        <v>164</v>
      </c>
      <c r="V25" s="302" t="s">
        <v>53</v>
      </c>
      <c r="W25" s="292"/>
      <c r="X25" s="303">
        <v>235832</v>
      </c>
      <c r="Y25" s="303">
        <v>235832</v>
      </c>
      <c r="Z25" s="304">
        <v>235832</v>
      </c>
      <c r="AA25" s="8"/>
      <c r="AB25" s="3"/>
    </row>
    <row r="26" spans="1:28" ht="23.25" customHeight="1" x14ac:dyDescent="0.2">
      <c r="A26" s="21"/>
      <c r="B26" s="20"/>
      <c r="C26" s="110"/>
      <c r="D26" s="19"/>
      <c r="E26" s="714" t="s">
        <v>163</v>
      </c>
      <c r="F26" s="715"/>
      <c r="G26" s="715"/>
      <c r="H26" s="715"/>
      <c r="I26" s="715"/>
      <c r="J26" s="717"/>
      <c r="K26" s="717"/>
      <c r="L26" s="717"/>
      <c r="M26" s="718"/>
      <c r="N26" s="89">
        <v>616</v>
      </c>
      <c r="O26" s="90">
        <v>1</v>
      </c>
      <c r="P26" s="91">
        <v>13</v>
      </c>
      <c r="Q26" s="92" t="s">
        <v>1</v>
      </c>
      <c r="R26" s="111" t="s">
        <v>1</v>
      </c>
      <c r="S26" s="112" t="s">
        <v>1</v>
      </c>
      <c r="T26" s="111" t="s">
        <v>1</v>
      </c>
      <c r="U26" s="113" t="s">
        <v>1</v>
      </c>
      <c r="V26" s="305"/>
      <c r="W26" s="296"/>
      <c r="X26" s="306">
        <f>X27+X35</f>
        <v>5426576</v>
      </c>
      <c r="Y26" s="306">
        <f>Y27+Y35</f>
        <v>5426576</v>
      </c>
      <c r="Z26" s="307">
        <f>Z27+Z35</f>
        <v>5426576</v>
      </c>
      <c r="AA26" s="8"/>
      <c r="AB26" s="3"/>
    </row>
    <row r="27" spans="1:28" ht="29.25" customHeight="1" x14ac:dyDescent="0.2">
      <c r="A27" s="21"/>
      <c r="B27" s="20"/>
      <c r="C27" s="110"/>
      <c r="D27" s="19"/>
      <c r="E27" s="29"/>
      <c r="F27" s="709" t="s">
        <v>138</v>
      </c>
      <c r="G27" s="709"/>
      <c r="H27" s="709"/>
      <c r="I27" s="710"/>
      <c r="J27" s="710"/>
      <c r="K27" s="710"/>
      <c r="L27" s="710"/>
      <c r="M27" s="711"/>
      <c r="N27" s="28">
        <v>616</v>
      </c>
      <c r="O27" s="27">
        <v>1</v>
      </c>
      <c r="P27" s="26">
        <v>13</v>
      </c>
      <c r="Q27" s="12" t="s">
        <v>137</v>
      </c>
      <c r="R27" s="24" t="s">
        <v>134</v>
      </c>
      <c r="S27" s="25" t="s">
        <v>6</v>
      </c>
      <c r="T27" s="24" t="s">
        <v>5</v>
      </c>
      <c r="U27" s="23" t="s">
        <v>4</v>
      </c>
      <c r="V27" s="299"/>
      <c r="W27" s="292"/>
      <c r="X27" s="300">
        <f>X28+X31</f>
        <v>14000</v>
      </c>
      <c r="Y27" s="300">
        <f>Y28+Y31</f>
        <v>14000</v>
      </c>
      <c r="Z27" s="301">
        <f>Z28+Z31</f>
        <v>14000</v>
      </c>
      <c r="AA27" s="8"/>
      <c r="AB27" s="3"/>
    </row>
    <row r="28" spans="1:28" ht="23.25" customHeight="1" x14ac:dyDescent="0.2">
      <c r="A28" s="21"/>
      <c r="B28" s="20"/>
      <c r="C28" s="110"/>
      <c r="D28" s="19"/>
      <c r="E28" s="18"/>
      <c r="F28" s="16"/>
      <c r="G28" s="16"/>
      <c r="H28" s="16"/>
      <c r="I28" s="709" t="s">
        <v>162</v>
      </c>
      <c r="J28" s="710"/>
      <c r="K28" s="710"/>
      <c r="L28" s="710"/>
      <c r="M28" s="711"/>
      <c r="N28" s="28">
        <v>616</v>
      </c>
      <c r="O28" s="27">
        <v>1</v>
      </c>
      <c r="P28" s="26">
        <v>13</v>
      </c>
      <c r="Q28" s="12" t="s">
        <v>161</v>
      </c>
      <c r="R28" s="24" t="s">
        <v>134</v>
      </c>
      <c r="S28" s="25" t="s">
        <v>6</v>
      </c>
      <c r="T28" s="24" t="s">
        <v>5</v>
      </c>
      <c r="U28" s="23" t="s">
        <v>160</v>
      </c>
      <c r="V28" s="299"/>
      <c r="W28" s="292"/>
      <c r="X28" s="300">
        <f>X29+X30</f>
        <v>14000</v>
      </c>
      <c r="Y28" s="300">
        <f>Y29+Y30</f>
        <v>14000</v>
      </c>
      <c r="Z28" s="301">
        <f>Z29+Z30</f>
        <v>14000</v>
      </c>
      <c r="AA28" s="8"/>
      <c r="AB28" s="3"/>
    </row>
    <row r="29" spans="1:28" ht="23.25" customHeight="1" x14ac:dyDescent="0.2">
      <c r="A29" s="21"/>
      <c r="B29" s="20"/>
      <c r="C29" s="110"/>
      <c r="D29" s="19"/>
      <c r="E29" s="18"/>
      <c r="F29" s="17"/>
      <c r="G29" s="17"/>
      <c r="H29" s="17"/>
      <c r="I29" s="35"/>
      <c r="J29" s="721" t="s">
        <v>156</v>
      </c>
      <c r="K29" s="721"/>
      <c r="L29" s="721"/>
      <c r="M29" s="722"/>
      <c r="N29" s="15">
        <v>616</v>
      </c>
      <c r="O29" s="14">
        <v>1</v>
      </c>
      <c r="P29" s="13">
        <v>13</v>
      </c>
      <c r="Q29" s="12" t="s">
        <v>161</v>
      </c>
      <c r="R29" s="24" t="s">
        <v>134</v>
      </c>
      <c r="S29" s="25" t="s">
        <v>6</v>
      </c>
      <c r="T29" s="24" t="s">
        <v>5</v>
      </c>
      <c r="U29" s="23" t="s">
        <v>160</v>
      </c>
      <c r="V29" s="302" t="s">
        <v>153</v>
      </c>
      <c r="W29" s="292"/>
      <c r="X29" s="303">
        <v>6000</v>
      </c>
      <c r="Y29" s="303">
        <v>6000</v>
      </c>
      <c r="Z29" s="304">
        <v>6000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7"/>
      <c r="I30" s="506"/>
      <c r="J30" s="85"/>
      <c r="K30" s="85"/>
      <c r="L30" s="85"/>
      <c r="M30" s="507" t="s">
        <v>156</v>
      </c>
      <c r="N30" s="511">
        <v>616</v>
      </c>
      <c r="O30" s="13">
        <v>1</v>
      </c>
      <c r="P30" s="13">
        <v>13</v>
      </c>
      <c r="Q30" s="554"/>
      <c r="R30" s="544">
        <v>75</v>
      </c>
      <c r="S30" s="11">
        <v>0</v>
      </c>
      <c r="T30" s="545">
        <v>0</v>
      </c>
      <c r="U30" s="555">
        <v>90009</v>
      </c>
      <c r="V30" s="570">
        <v>850</v>
      </c>
      <c r="W30" s="542"/>
      <c r="X30" s="543">
        <v>8000</v>
      </c>
      <c r="Y30" s="543">
        <v>8000</v>
      </c>
      <c r="Z30" s="543">
        <v>8000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709" t="s">
        <v>159</v>
      </c>
      <c r="J31" s="712"/>
      <c r="K31" s="712"/>
      <c r="L31" s="712"/>
      <c r="M31" s="713"/>
      <c r="N31" s="42">
        <v>616</v>
      </c>
      <c r="O31" s="41">
        <v>1</v>
      </c>
      <c r="P31" s="40">
        <v>13</v>
      </c>
      <c r="Q31" s="539" t="s">
        <v>155</v>
      </c>
      <c r="R31" s="114" t="s">
        <v>134</v>
      </c>
      <c r="S31" s="115" t="s">
        <v>6</v>
      </c>
      <c r="T31" s="114" t="s">
        <v>5</v>
      </c>
      <c r="U31" s="116" t="s">
        <v>154</v>
      </c>
      <c r="V31" s="311"/>
      <c r="W31" s="540"/>
      <c r="X31" s="312">
        <f>X32+X33+X34</f>
        <v>0</v>
      </c>
      <c r="Y31" s="312">
        <f>Y32+Y33+Y34</f>
        <v>0</v>
      </c>
      <c r="Z31" s="313">
        <f>Z32+Z33+Z34</f>
        <v>0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18"/>
      <c r="F32" s="17"/>
      <c r="G32" s="17"/>
      <c r="H32" s="17"/>
      <c r="I32" s="16"/>
      <c r="J32" s="723" t="s">
        <v>58</v>
      </c>
      <c r="K32" s="723"/>
      <c r="L32" s="723"/>
      <c r="M32" s="724"/>
      <c r="N32" s="28">
        <v>616</v>
      </c>
      <c r="O32" s="27">
        <v>1</v>
      </c>
      <c r="P32" s="26">
        <v>13</v>
      </c>
      <c r="Q32" s="12" t="s">
        <v>155</v>
      </c>
      <c r="R32" s="24" t="s">
        <v>134</v>
      </c>
      <c r="S32" s="25" t="s">
        <v>6</v>
      </c>
      <c r="T32" s="24" t="s">
        <v>5</v>
      </c>
      <c r="U32" s="23" t="s">
        <v>154</v>
      </c>
      <c r="V32" s="308" t="s">
        <v>53</v>
      </c>
      <c r="W32" s="292"/>
      <c r="X32" s="309"/>
      <c r="Y32" s="309"/>
      <c r="Z32" s="310"/>
      <c r="AA32" s="8"/>
      <c r="AB32" s="3"/>
    </row>
    <row r="33" spans="1:28" ht="23.25" customHeight="1" x14ac:dyDescent="0.2">
      <c r="A33" s="21"/>
      <c r="B33" s="20"/>
      <c r="C33" s="110"/>
      <c r="D33" s="19"/>
      <c r="E33" s="18"/>
      <c r="F33" s="17"/>
      <c r="G33" s="17"/>
      <c r="H33" s="17"/>
      <c r="I33" s="17"/>
      <c r="J33" s="723" t="s">
        <v>158</v>
      </c>
      <c r="K33" s="723"/>
      <c r="L33" s="723"/>
      <c r="M33" s="724"/>
      <c r="N33" s="28">
        <v>616</v>
      </c>
      <c r="O33" s="27">
        <v>1</v>
      </c>
      <c r="P33" s="26">
        <v>13</v>
      </c>
      <c r="Q33" s="12" t="s">
        <v>155</v>
      </c>
      <c r="R33" s="24" t="s">
        <v>134</v>
      </c>
      <c r="S33" s="25" t="s">
        <v>6</v>
      </c>
      <c r="T33" s="24" t="s">
        <v>5</v>
      </c>
      <c r="U33" s="23" t="s">
        <v>154</v>
      </c>
      <c r="V33" s="308" t="s">
        <v>157</v>
      </c>
      <c r="W33" s="292"/>
      <c r="X33" s="309"/>
      <c r="Y33" s="309"/>
      <c r="Z33" s="310"/>
      <c r="AA33" s="8"/>
      <c r="AB33" s="3"/>
    </row>
    <row r="34" spans="1:28" ht="23.25" customHeight="1" x14ac:dyDescent="0.2">
      <c r="A34" s="21"/>
      <c r="B34" s="20"/>
      <c r="C34" s="110"/>
      <c r="D34" s="38"/>
      <c r="E34" s="37"/>
      <c r="F34" s="36"/>
      <c r="G34" s="36"/>
      <c r="H34" s="36"/>
      <c r="I34" s="36"/>
      <c r="J34" s="721" t="s">
        <v>156</v>
      </c>
      <c r="K34" s="721"/>
      <c r="L34" s="721"/>
      <c r="M34" s="722"/>
      <c r="N34" s="15">
        <v>616</v>
      </c>
      <c r="O34" s="14">
        <v>1</v>
      </c>
      <c r="P34" s="13">
        <v>13</v>
      </c>
      <c r="Q34" s="12" t="s">
        <v>155</v>
      </c>
      <c r="R34" s="10" t="s">
        <v>134</v>
      </c>
      <c r="S34" s="11" t="s">
        <v>6</v>
      </c>
      <c r="T34" s="10" t="s">
        <v>5</v>
      </c>
      <c r="U34" s="9" t="s">
        <v>154</v>
      </c>
      <c r="V34" s="302" t="s">
        <v>153</v>
      </c>
      <c r="W34" s="292"/>
      <c r="X34" s="303"/>
      <c r="Y34" s="303"/>
      <c r="Z34" s="304"/>
      <c r="AA34" s="8"/>
      <c r="AB34" s="3"/>
    </row>
    <row r="35" spans="1:28" ht="76.5" customHeight="1" x14ac:dyDescent="0.2">
      <c r="A35" s="21"/>
      <c r="B35" s="20"/>
      <c r="C35" s="110"/>
      <c r="D35" s="497"/>
      <c r="E35" s="37"/>
      <c r="F35" s="495"/>
      <c r="G35" s="495"/>
      <c r="H35" s="495"/>
      <c r="I35" s="495"/>
      <c r="J35" s="85"/>
      <c r="K35" s="85"/>
      <c r="L35" s="85"/>
      <c r="M35" s="493" t="s">
        <v>621</v>
      </c>
      <c r="N35" s="498">
        <v>616</v>
      </c>
      <c r="O35" s="13">
        <v>1</v>
      </c>
      <c r="P35" s="13">
        <v>13</v>
      </c>
      <c r="Q35" s="541"/>
      <c r="R35" s="727">
        <v>8600300000</v>
      </c>
      <c r="S35" s="728"/>
      <c r="T35" s="728"/>
      <c r="U35" s="729"/>
      <c r="V35" s="317"/>
      <c r="W35" s="546"/>
      <c r="X35" s="547">
        <f t="shared" ref="X35:Z36" si="2">X36</f>
        <v>5412576</v>
      </c>
      <c r="Y35" s="547">
        <f t="shared" si="2"/>
        <v>5412576</v>
      </c>
      <c r="Z35" s="547">
        <f t="shared" si="2"/>
        <v>5412576</v>
      </c>
      <c r="AA35" s="8"/>
      <c r="AB35" s="3"/>
    </row>
    <row r="36" spans="1:28" ht="45.75" customHeight="1" x14ac:dyDescent="0.2">
      <c r="A36" s="21"/>
      <c r="B36" s="20"/>
      <c r="C36" s="110"/>
      <c r="D36" s="497"/>
      <c r="E36" s="37"/>
      <c r="F36" s="495"/>
      <c r="G36" s="495"/>
      <c r="H36" s="495"/>
      <c r="I36" s="495"/>
      <c r="J36" s="85"/>
      <c r="K36" s="85"/>
      <c r="L36" s="85"/>
      <c r="M36" s="493" t="s">
        <v>622</v>
      </c>
      <c r="N36" s="498">
        <v>616</v>
      </c>
      <c r="O36" s="13">
        <v>1</v>
      </c>
      <c r="P36" s="13">
        <v>13</v>
      </c>
      <c r="Q36" s="541"/>
      <c r="R36" s="727">
        <v>8600370003</v>
      </c>
      <c r="S36" s="730"/>
      <c r="T36" s="730"/>
      <c r="U36" s="731"/>
      <c r="V36" s="317"/>
      <c r="W36" s="546"/>
      <c r="X36" s="547">
        <f t="shared" si="2"/>
        <v>5412576</v>
      </c>
      <c r="Y36" s="547">
        <f t="shared" si="2"/>
        <v>5412576</v>
      </c>
      <c r="Z36" s="547">
        <f t="shared" si="2"/>
        <v>5412576</v>
      </c>
      <c r="AA36" s="8"/>
      <c r="AB36" s="3"/>
    </row>
    <row r="37" spans="1:28" ht="45.75" customHeight="1" x14ac:dyDescent="0.2">
      <c r="A37" s="21"/>
      <c r="B37" s="20"/>
      <c r="C37" s="110"/>
      <c r="D37" s="497"/>
      <c r="E37" s="37"/>
      <c r="F37" s="495"/>
      <c r="G37" s="495"/>
      <c r="H37" s="495"/>
      <c r="I37" s="495"/>
      <c r="J37" s="85"/>
      <c r="K37" s="85"/>
      <c r="L37" s="85"/>
      <c r="M37" s="493" t="s">
        <v>623</v>
      </c>
      <c r="N37" s="498">
        <v>616</v>
      </c>
      <c r="O37" s="13">
        <v>1</v>
      </c>
      <c r="P37" s="13">
        <v>13</v>
      </c>
      <c r="Q37" s="541"/>
      <c r="R37" s="727">
        <v>8600370003</v>
      </c>
      <c r="S37" s="730"/>
      <c r="T37" s="730"/>
      <c r="U37" s="731"/>
      <c r="V37" s="317"/>
      <c r="W37" s="546"/>
      <c r="X37" s="547">
        <f>X38+X39</f>
        <v>5412576</v>
      </c>
      <c r="Y37" s="547">
        <f>Y38+Y39</f>
        <v>5412576</v>
      </c>
      <c r="Z37" s="547">
        <f>Z38+Z39</f>
        <v>5412576</v>
      </c>
      <c r="AA37" s="8"/>
      <c r="AB37" s="3"/>
    </row>
    <row r="38" spans="1:28" ht="28.5" customHeight="1" x14ac:dyDescent="0.2">
      <c r="A38" s="21"/>
      <c r="B38" s="20"/>
      <c r="C38" s="110"/>
      <c r="D38" s="497"/>
      <c r="E38" s="37"/>
      <c r="F38" s="495"/>
      <c r="G38" s="495"/>
      <c r="H38" s="495"/>
      <c r="I38" s="495"/>
      <c r="J38" s="85"/>
      <c r="K38" s="85"/>
      <c r="L38" s="85"/>
      <c r="M38" s="493" t="s">
        <v>146</v>
      </c>
      <c r="N38" s="498">
        <v>616</v>
      </c>
      <c r="O38" s="13">
        <v>1</v>
      </c>
      <c r="P38" s="13">
        <v>13</v>
      </c>
      <c r="Q38" s="541"/>
      <c r="R38" s="727">
        <v>8600370003</v>
      </c>
      <c r="S38" s="730"/>
      <c r="T38" s="730"/>
      <c r="U38" s="731"/>
      <c r="V38" s="548">
        <v>110</v>
      </c>
      <c r="W38" s="542"/>
      <c r="X38" s="543">
        <v>4297769</v>
      </c>
      <c r="Y38" s="543">
        <v>4297769</v>
      </c>
      <c r="Z38" s="543">
        <v>4297769</v>
      </c>
      <c r="AA38" s="8"/>
      <c r="AB38" s="3"/>
    </row>
    <row r="39" spans="1:28" ht="42.75" customHeight="1" x14ac:dyDescent="0.2">
      <c r="A39" s="21"/>
      <c r="B39" s="20"/>
      <c r="C39" s="110"/>
      <c r="D39" s="497"/>
      <c r="E39" s="37"/>
      <c r="F39" s="495"/>
      <c r="G39" s="495"/>
      <c r="H39" s="495"/>
      <c r="I39" s="495"/>
      <c r="J39" s="85"/>
      <c r="K39" s="85"/>
      <c r="L39" s="85"/>
      <c r="M39" s="493" t="s">
        <v>58</v>
      </c>
      <c r="N39" s="498">
        <v>616</v>
      </c>
      <c r="O39" s="13">
        <v>1</v>
      </c>
      <c r="P39" s="13">
        <v>13</v>
      </c>
      <c r="Q39" s="541"/>
      <c r="R39" s="727">
        <v>8600370003</v>
      </c>
      <c r="S39" s="730"/>
      <c r="T39" s="730"/>
      <c r="U39" s="731"/>
      <c r="V39" s="548">
        <v>240</v>
      </c>
      <c r="W39" s="542"/>
      <c r="X39" s="543">
        <v>1114807</v>
      </c>
      <c r="Y39" s="543">
        <v>1114807</v>
      </c>
      <c r="Z39" s="543">
        <v>1114807</v>
      </c>
      <c r="AA39" s="8"/>
      <c r="AB39" s="3"/>
    </row>
    <row r="40" spans="1:28" ht="23.25" customHeight="1" x14ac:dyDescent="0.2">
      <c r="A40" s="21"/>
      <c r="B40" s="20"/>
      <c r="C40" s="110"/>
      <c r="D40" s="704" t="s">
        <v>152</v>
      </c>
      <c r="E40" s="705"/>
      <c r="F40" s="705"/>
      <c r="G40" s="705"/>
      <c r="H40" s="705"/>
      <c r="I40" s="705"/>
      <c r="J40" s="707"/>
      <c r="K40" s="707"/>
      <c r="L40" s="707"/>
      <c r="M40" s="708"/>
      <c r="N40" s="34">
        <v>616</v>
      </c>
      <c r="O40" s="33">
        <v>2</v>
      </c>
      <c r="P40" s="32" t="s">
        <v>1</v>
      </c>
      <c r="Q40" s="539" t="s">
        <v>1</v>
      </c>
      <c r="R40" s="117" t="s">
        <v>1</v>
      </c>
      <c r="S40" s="118" t="s">
        <v>1</v>
      </c>
      <c r="T40" s="117" t="s">
        <v>1</v>
      </c>
      <c r="U40" s="119" t="s">
        <v>1</v>
      </c>
      <c r="V40" s="314"/>
      <c r="W40" s="540"/>
      <c r="X40" s="315">
        <f t="shared" ref="X40:Z43" si="3">X41</f>
        <v>169041</v>
      </c>
      <c r="Y40" s="315">
        <f t="shared" si="3"/>
        <v>169041</v>
      </c>
      <c r="Z40" s="316">
        <f t="shared" si="3"/>
        <v>169041</v>
      </c>
      <c r="AA40" s="8"/>
      <c r="AB40" s="3"/>
    </row>
    <row r="41" spans="1:28" ht="23.25" customHeight="1" x14ac:dyDescent="0.2">
      <c r="A41" s="21"/>
      <c r="B41" s="20"/>
      <c r="C41" s="110"/>
      <c r="D41" s="30"/>
      <c r="E41" s="714" t="s">
        <v>151</v>
      </c>
      <c r="F41" s="715"/>
      <c r="G41" s="715"/>
      <c r="H41" s="715"/>
      <c r="I41" s="715"/>
      <c r="J41" s="715"/>
      <c r="K41" s="715"/>
      <c r="L41" s="715"/>
      <c r="M41" s="716"/>
      <c r="N41" s="94">
        <v>616</v>
      </c>
      <c r="O41" s="95">
        <v>2</v>
      </c>
      <c r="P41" s="96">
        <v>3</v>
      </c>
      <c r="Q41" s="92" t="s">
        <v>1</v>
      </c>
      <c r="R41" s="97" t="s">
        <v>1</v>
      </c>
      <c r="S41" s="98" t="s">
        <v>1</v>
      </c>
      <c r="T41" s="97" t="s">
        <v>1</v>
      </c>
      <c r="U41" s="99" t="s">
        <v>1</v>
      </c>
      <c r="V41" s="295"/>
      <c r="W41" s="296"/>
      <c r="X41" s="297">
        <f t="shared" si="3"/>
        <v>169041</v>
      </c>
      <c r="Y41" s="297">
        <f t="shared" si="3"/>
        <v>169041</v>
      </c>
      <c r="Z41" s="298">
        <f t="shared" si="3"/>
        <v>169041</v>
      </c>
      <c r="AA41" s="8"/>
      <c r="AB41" s="3"/>
    </row>
    <row r="42" spans="1:28" ht="79.5" customHeight="1" x14ac:dyDescent="0.2">
      <c r="A42" s="21"/>
      <c r="B42" s="20"/>
      <c r="C42" s="110"/>
      <c r="D42" s="19"/>
      <c r="E42" s="29"/>
      <c r="F42" s="709" t="s">
        <v>618</v>
      </c>
      <c r="G42" s="709"/>
      <c r="H42" s="710"/>
      <c r="I42" s="710"/>
      <c r="J42" s="710"/>
      <c r="K42" s="710"/>
      <c r="L42" s="710"/>
      <c r="M42" s="711"/>
      <c r="N42" s="28">
        <v>616</v>
      </c>
      <c r="O42" s="27">
        <v>2</v>
      </c>
      <c r="P42" s="26">
        <v>3</v>
      </c>
      <c r="Q42" s="12" t="s">
        <v>150</v>
      </c>
      <c r="R42" s="24" t="s">
        <v>143</v>
      </c>
      <c r="S42" s="25" t="s">
        <v>6</v>
      </c>
      <c r="T42" s="24" t="s">
        <v>5</v>
      </c>
      <c r="U42" s="23" t="s">
        <v>4</v>
      </c>
      <c r="V42" s="299"/>
      <c r="W42" s="292"/>
      <c r="X42" s="300">
        <f t="shared" si="3"/>
        <v>169041</v>
      </c>
      <c r="Y42" s="300">
        <f t="shared" si="3"/>
        <v>169041</v>
      </c>
      <c r="Z42" s="301">
        <f t="shared" si="3"/>
        <v>169041</v>
      </c>
      <c r="AA42" s="8"/>
      <c r="AB42" s="3"/>
    </row>
    <row r="43" spans="1:28" ht="43.5" customHeight="1" x14ac:dyDescent="0.2">
      <c r="A43" s="21"/>
      <c r="B43" s="20"/>
      <c r="C43" s="110"/>
      <c r="D43" s="19"/>
      <c r="E43" s="18"/>
      <c r="F43" s="16"/>
      <c r="G43" s="16"/>
      <c r="H43" s="709" t="s">
        <v>149</v>
      </c>
      <c r="I43" s="710"/>
      <c r="J43" s="710"/>
      <c r="K43" s="710"/>
      <c r="L43" s="710"/>
      <c r="M43" s="711"/>
      <c r="N43" s="28">
        <v>616</v>
      </c>
      <c r="O43" s="27">
        <v>2</v>
      </c>
      <c r="P43" s="26">
        <v>3</v>
      </c>
      <c r="Q43" s="12" t="s">
        <v>148</v>
      </c>
      <c r="R43" s="24" t="s">
        <v>143</v>
      </c>
      <c r="S43" s="25" t="s">
        <v>6</v>
      </c>
      <c r="T43" s="24" t="s">
        <v>142</v>
      </c>
      <c r="U43" s="23" t="s">
        <v>4</v>
      </c>
      <c r="V43" s="299"/>
      <c r="W43" s="292"/>
      <c r="X43" s="300">
        <f t="shared" si="3"/>
        <v>169041</v>
      </c>
      <c r="Y43" s="300">
        <f t="shared" si="3"/>
        <v>169041</v>
      </c>
      <c r="Z43" s="301">
        <f t="shared" si="3"/>
        <v>169041</v>
      </c>
      <c r="AA43" s="8"/>
      <c r="AB43" s="3"/>
    </row>
    <row r="44" spans="1:28" ht="43.5" customHeight="1" x14ac:dyDescent="0.2">
      <c r="A44" s="21"/>
      <c r="B44" s="20"/>
      <c r="C44" s="110"/>
      <c r="D44" s="19"/>
      <c r="E44" s="18"/>
      <c r="F44" s="17"/>
      <c r="G44" s="17"/>
      <c r="H44" s="16"/>
      <c r="I44" s="709" t="s">
        <v>147</v>
      </c>
      <c r="J44" s="710"/>
      <c r="K44" s="710"/>
      <c r="L44" s="710"/>
      <c r="M44" s="711"/>
      <c r="N44" s="28">
        <v>616</v>
      </c>
      <c r="O44" s="27">
        <v>2</v>
      </c>
      <c r="P44" s="26">
        <v>3</v>
      </c>
      <c r="Q44" s="12" t="s">
        <v>144</v>
      </c>
      <c r="R44" s="24" t="s">
        <v>143</v>
      </c>
      <c r="S44" s="25" t="s">
        <v>6</v>
      </c>
      <c r="T44" s="24" t="s">
        <v>142</v>
      </c>
      <c r="U44" s="23" t="s">
        <v>141</v>
      </c>
      <c r="V44" s="299"/>
      <c r="W44" s="292"/>
      <c r="X44" s="300">
        <f>X46+X45</f>
        <v>169041</v>
      </c>
      <c r="Y44" s="300">
        <f>Y46+Y45</f>
        <v>169041</v>
      </c>
      <c r="Z44" s="301">
        <f>Z46+Z45</f>
        <v>169041</v>
      </c>
      <c r="AA44" s="8"/>
      <c r="AB44" s="3"/>
    </row>
    <row r="45" spans="1:28" ht="29.25" customHeight="1" x14ac:dyDescent="0.2">
      <c r="A45" s="21"/>
      <c r="B45" s="20"/>
      <c r="C45" s="110"/>
      <c r="D45" s="19"/>
      <c r="E45" s="18"/>
      <c r="F45" s="17"/>
      <c r="G45" s="17"/>
      <c r="H45" s="17"/>
      <c r="I45" s="16"/>
      <c r="J45" s="723" t="s">
        <v>146</v>
      </c>
      <c r="K45" s="723"/>
      <c r="L45" s="723"/>
      <c r="M45" s="724"/>
      <c r="N45" s="28">
        <v>616</v>
      </c>
      <c r="O45" s="27">
        <v>2</v>
      </c>
      <c r="P45" s="26">
        <v>3</v>
      </c>
      <c r="Q45" s="12" t="s">
        <v>144</v>
      </c>
      <c r="R45" s="24" t="s">
        <v>143</v>
      </c>
      <c r="S45" s="25" t="s">
        <v>6</v>
      </c>
      <c r="T45" s="24" t="s">
        <v>142</v>
      </c>
      <c r="U45" s="23" t="s">
        <v>141</v>
      </c>
      <c r="V45" s="308" t="s">
        <v>145</v>
      </c>
      <c r="W45" s="292"/>
      <c r="X45" s="309">
        <v>169041</v>
      </c>
      <c r="Y45" s="309">
        <v>169041</v>
      </c>
      <c r="Z45" s="310">
        <v>169041</v>
      </c>
      <c r="AA45" s="8"/>
      <c r="AB45" s="3"/>
    </row>
    <row r="46" spans="1:28" ht="43.5" customHeight="1" x14ac:dyDescent="0.2">
      <c r="A46" s="21"/>
      <c r="B46" s="20"/>
      <c r="C46" s="110"/>
      <c r="D46" s="38"/>
      <c r="E46" s="37"/>
      <c r="F46" s="36"/>
      <c r="G46" s="36"/>
      <c r="H46" s="36"/>
      <c r="I46" s="36"/>
      <c r="J46" s="721" t="s">
        <v>58</v>
      </c>
      <c r="K46" s="721"/>
      <c r="L46" s="721"/>
      <c r="M46" s="722"/>
      <c r="N46" s="15">
        <v>616</v>
      </c>
      <c r="O46" s="14">
        <v>2</v>
      </c>
      <c r="P46" s="13">
        <v>3</v>
      </c>
      <c r="Q46" s="12" t="s">
        <v>144</v>
      </c>
      <c r="R46" s="10" t="s">
        <v>143</v>
      </c>
      <c r="S46" s="11" t="s">
        <v>6</v>
      </c>
      <c r="T46" s="10" t="s">
        <v>142</v>
      </c>
      <c r="U46" s="9" t="s">
        <v>141</v>
      </c>
      <c r="V46" s="302" t="s">
        <v>53</v>
      </c>
      <c r="W46" s="292"/>
      <c r="X46" s="303"/>
      <c r="Y46" s="303"/>
      <c r="Z46" s="304"/>
      <c r="AA46" s="8"/>
      <c r="AB46" s="3"/>
    </row>
    <row r="47" spans="1:28" ht="29.25" customHeight="1" x14ac:dyDescent="0.2">
      <c r="A47" s="21"/>
      <c r="B47" s="20"/>
      <c r="C47" s="110"/>
      <c r="D47" s="704" t="s">
        <v>140</v>
      </c>
      <c r="E47" s="705"/>
      <c r="F47" s="705"/>
      <c r="G47" s="705"/>
      <c r="H47" s="705"/>
      <c r="I47" s="705"/>
      <c r="J47" s="707"/>
      <c r="K47" s="707"/>
      <c r="L47" s="707"/>
      <c r="M47" s="708"/>
      <c r="N47" s="34">
        <v>616</v>
      </c>
      <c r="O47" s="33">
        <v>3</v>
      </c>
      <c r="P47" s="32" t="s">
        <v>1</v>
      </c>
      <c r="Q47" s="12" t="s">
        <v>1</v>
      </c>
      <c r="R47" s="117" t="s">
        <v>1</v>
      </c>
      <c r="S47" s="118" t="s">
        <v>1</v>
      </c>
      <c r="T47" s="117" t="s">
        <v>1</v>
      </c>
      <c r="U47" s="119" t="s">
        <v>1</v>
      </c>
      <c r="V47" s="314"/>
      <c r="W47" s="292"/>
      <c r="X47" s="315">
        <f>X48+X52+X58+X64</f>
        <v>272100</v>
      </c>
      <c r="Y47" s="315">
        <f>Y48+Y52+Y58+Y64</f>
        <v>272100</v>
      </c>
      <c r="Z47" s="316">
        <f>Z48+Z52+Z58+Z64</f>
        <v>272100</v>
      </c>
      <c r="AA47" s="8"/>
      <c r="AB47" s="3"/>
    </row>
    <row r="48" spans="1:28" ht="23.25" customHeight="1" x14ac:dyDescent="0.2">
      <c r="A48" s="21"/>
      <c r="B48" s="20"/>
      <c r="C48" s="110"/>
      <c r="D48" s="30"/>
      <c r="E48" s="714" t="s">
        <v>139</v>
      </c>
      <c r="F48" s="715"/>
      <c r="G48" s="715"/>
      <c r="H48" s="715"/>
      <c r="I48" s="715"/>
      <c r="J48" s="715"/>
      <c r="K48" s="715"/>
      <c r="L48" s="715"/>
      <c r="M48" s="716"/>
      <c r="N48" s="94">
        <v>616</v>
      </c>
      <c r="O48" s="95">
        <v>3</v>
      </c>
      <c r="P48" s="96">
        <v>4</v>
      </c>
      <c r="Q48" s="92" t="s">
        <v>1</v>
      </c>
      <c r="R48" s="97" t="s">
        <v>1</v>
      </c>
      <c r="S48" s="98" t="s">
        <v>1</v>
      </c>
      <c r="T48" s="97" t="s">
        <v>1</v>
      </c>
      <c r="U48" s="99" t="s">
        <v>1</v>
      </c>
      <c r="V48" s="295"/>
      <c r="W48" s="296"/>
      <c r="X48" s="297">
        <f t="shared" ref="X48:Z50" si="4">X49</f>
        <v>58100</v>
      </c>
      <c r="Y48" s="297">
        <f t="shared" si="4"/>
        <v>58100</v>
      </c>
      <c r="Z48" s="298">
        <f t="shared" si="4"/>
        <v>58100</v>
      </c>
      <c r="AA48" s="8"/>
      <c r="AB48" s="3"/>
    </row>
    <row r="49" spans="1:28" ht="29.25" customHeight="1" x14ac:dyDescent="0.2">
      <c r="A49" s="21"/>
      <c r="B49" s="20"/>
      <c r="C49" s="110"/>
      <c r="D49" s="19"/>
      <c r="E49" s="29"/>
      <c r="F49" s="709" t="s">
        <v>138</v>
      </c>
      <c r="G49" s="709"/>
      <c r="H49" s="709"/>
      <c r="I49" s="710"/>
      <c r="J49" s="710"/>
      <c r="K49" s="710"/>
      <c r="L49" s="710"/>
      <c r="M49" s="711"/>
      <c r="N49" s="28">
        <v>616</v>
      </c>
      <c r="O49" s="27">
        <v>3</v>
      </c>
      <c r="P49" s="26">
        <v>4</v>
      </c>
      <c r="Q49" s="12" t="s">
        <v>137</v>
      </c>
      <c r="R49" s="24" t="s">
        <v>134</v>
      </c>
      <c r="S49" s="25" t="s">
        <v>6</v>
      </c>
      <c r="T49" s="24" t="s">
        <v>5</v>
      </c>
      <c r="U49" s="23" t="s">
        <v>4</v>
      </c>
      <c r="V49" s="299"/>
      <c r="W49" s="292"/>
      <c r="X49" s="300">
        <f t="shared" si="4"/>
        <v>58100</v>
      </c>
      <c r="Y49" s="300">
        <f t="shared" si="4"/>
        <v>58100</v>
      </c>
      <c r="Z49" s="301">
        <f t="shared" si="4"/>
        <v>58100</v>
      </c>
      <c r="AA49" s="8"/>
      <c r="AB49" s="3"/>
    </row>
    <row r="50" spans="1:28" ht="126.75" customHeight="1" x14ac:dyDescent="0.2">
      <c r="A50" s="21"/>
      <c r="B50" s="20"/>
      <c r="C50" s="110"/>
      <c r="D50" s="19"/>
      <c r="E50" s="18"/>
      <c r="F50" s="16"/>
      <c r="G50" s="16"/>
      <c r="H50" s="16"/>
      <c r="I50" s="709" t="s">
        <v>136</v>
      </c>
      <c r="J50" s="710"/>
      <c r="K50" s="710"/>
      <c r="L50" s="710"/>
      <c r="M50" s="711"/>
      <c r="N50" s="28">
        <v>616</v>
      </c>
      <c r="O50" s="27">
        <v>3</v>
      </c>
      <c r="P50" s="26">
        <v>4</v>
      </c>
      <c r="Q50" s="12" t="s">
        <v>135</v>
      </c>
      <c r="R50" s="24" t="s">
        <v>134</v>
      </c>
      <c r="S50" s="25" t="s">
        <v>6</v>
      </c>
      <c r="T50" s="24" t="s">
        <v>5</v>
      </c>
      <c r="U50" s="23" t="s">
        <v>133</v>
      </c>
      <c r="V50" s="299"/>
      <c r="W50" s="292"/>
      <c r="X50" s="300">
        <f t="shared" si="4"/>
        <v>58100</v>
      </c>
      <c r="Y50" s="300">
        <f t="shared" si="4"/>
        <v>58100</v>
      </c>
      <c r="Z50" s="301">
        <f t="shared" si="4"/>
        <v>58100</v>
      </c>
      <c r="AA50" s="8"/>
      <c r="AB50" s="3"/>
    </row>
    <row r="51" spans="1:28" ht="43.5" customHeight="1" x14ac:dyDescent="0.2">
      <c r="A51" s="21"/>
      <c r="B51" s="20"/>
      <c r="C51" s="110"/>
      <c r="D51" s="19"/>
      <c r="E51" s="37"/>
      <c r="F51" s="36"/>
      <c r="G51" s="36"/>
      <c r="H51" s="36"/>
      <c r="I51" s="35"/>
      <c r="J51" s="721" t="s">
        <v>58</v>
      </c>
      <c r="K51" s="721"/>
      <c r="L51" s="721"/>
      <c r="M51" s="722"/>
      <c r="N51" s="15">
        <v>616</v>
      </c>
      <c r="O51" s="14">
        <v>3</v>
      </c>
      <c r="P51" s="13">
        <v>4</v>
      </c>
      <c r="Q51" s="12" t="s">
        <v>135</v>
      </c>
      <c r="R51" s="10" t="s">
        <v>134</v>
      </c>
      <c r="S51" s="11" t="s">
        <v>6</v>
      </c>
      <c r="T51" s="10" t="s">
        <v>5</v>
      </c>
      <c r="U51" s="9">
        <v>59301</v>
      </c>
      <c r="V51" s="302" t="s">
        <v>53</v>
      </c>
      <c r="W51" s="292"/>
      <c r="X51" s="303">
        <v>58100</v>
      </c>
      <c r="Y51" s="303">
        <v>58100</v>
      </c>
      <c r="Z51" s="304">
        <v>58100</v>
      </c>
      <c r="AA51" s="8"/>
      <c r="AB51" s="3"/>
    </row>
    <row r="52" spans="1:28" ht="63" customHeight="1" x14ac:dyDescent="0.2">
      <c r="A52" s="21"/>
      <c r="B52" s="20"/>
      <c r="C52" s="110"/>
      <c r="D52" s="19"/>
      <c r="E52" s="714" t="s">
        <v>132</v>
      </c>
      <c r="F52" s="715"/>
      <c r="G52" s="715"/>
      <c r="H52" s="715"/>
      <c r="I52" s="715"/>
      <c r="J52" s="717"/>
      <c r="K52" s="717"/>
      <c r="L52" s="717"/>
      <c r="M52" s="718"/>
      <c r="N52" s="89">
        <v>616</v>
      </c>
      <c r="O52" s="90">
        <v>3</v>
      </c>
      <c r="P52" s="91">
        <v>9</v>
      </c>
      <c r="Q52" s="92" t="s">
        <v>1</v>
      </c>
      <c r="R52" s="111" t="s">
        <v>1</v>
      </c>
      <c r="S52" s="112" t="s">
        <v>1</v>
      </c>
      <c r="T52" s="111" t="s">
        <v>1</v>
      </c>
      <c r="U52" s="113" t="s">
        <v>1</v>
      </c>
      <c r="V52" s="305"/>
      <c r="W52" s="296"/>
      <c r="X52" s="306">
        <f>X53</f>
        <v>0</v>
      </c>
      <c r="Y52" s="306">
        <f>Y53</f>
        <v>0</v>
      </c>
      <c r="Z52" s="307">
        <f>Z53</f>
        <v>0</v>
      </c>
      <c r="AA52" s="8"/>
      <c r="AB52" s="3"/>
    </row>
    <row r="53" spans="1:28" ht="72" customHeight="1" x14ac:dyDescent="0.2">
      <c r="A53" s="21"/>
      <c r="B53" s="20"/>
      <c r="C53" s="110"/>
      <c r="D53" s="19"/>
      <c r="E53" s="29"/>
      <c r="F53" s="709" t="s">
        <v>20</v>
      </c>
      <c r="G53" s="710"/>
      <c r="H53" s="710"/>
      <c r="I53" s="710"/>
      <c r="J53" s="710"/>
      <c r="K53" s="710"/>
      <c r="L53" s="710"/>
      <c r="M53" s="711"/>
      <c r="N53" s="28">
        <v>616</v>
      </c>
      <c r="O53" s="27">
        <v>3</v>
      </c>
      <c r="P53" s="26">
        <v>9</v>
      </c>
      <c r="Q53" s="12" t="s">
        <v>19</v>
      </c>
      <c r="R53" s="24" t="s">
        <v>11</v>
      </c>
      <c r="S53" s="25" t="s">
        <v>6</v>
      </c>
      <c r="T53" s="24" t="s">
        <v>5</v>
      </c>
      <c r="U53" s="23" t="s">
        <v>4</v>
      </c>
      <c r="V53" s="299"/>
      <c r="W53" s="292"/>
      <c r="X53" s="300">
        <f t="shared" ref="X53:Z55" si="5">X54</f>
        <v>0</v>
      </c>
      <c r="Y53" s="300">
        <f t="shared" si="5"/>
        <v>0</v>
      </c>
      <c r="Z53" s="301">
        <f t="shared" si="5"/>
        <v>0</v>
      </c>
      <c r="AA53" s="8"/>
      <c r="AB53" s="3"/>
    </row>
    <row r="54" spans="1:28" ht="57.75" customHeight="1" x14ac:dyDescent="0.2">
      <c r="A54" s="21"/>
      <c r="B54" s="20"/>
      <c r="C54" s="110"/>
      <c r="D54" s="19"/>
      <c r="E54" s="18"/>
      <c r="F54" s="16"/>
      <c r="G54" s="709" t="s">
        <v>131</v>
      </c>
      <c r="H54" s="710"/>
      <c r="I54" s="710"/>
      <c r="J54" s="710"/>
      <c r="K54" s="710"/>
      <c r="L54" s="710"/>
      <c r="M54" s="711"/>
      <c r="N54" s="28">
        <v>616</v>
      </c>
      <c r="O54" s="27">
        <v>3</v>
      </c>
      <c r="P54" s="26">
        <v>9</v>
      </c>
      <c r="Q54" s="12" t="s">
        <v>130</v>
      </c>
      <c r="R54" s="24" t="s">
        <v>11</v>
      </c>
      <c r="S54" s="25" t="s">
        <v>125</v>
      </c>
      <c r="T54" s="24" t="s">
        <v>5</v>
      </c>
      <c r="U54" s="23" t="s">
        <v>4</v>
      </c>
      <c r="V54" s="299"/>
      <c r="W54" s="292"/>
      <c r="X54" s="300">
        <f t="shared" si="5"/>
        <v>0</v>
      </c>
      <c r="Y54" s="300">
        <f t="shared" si="5"/>
        <v>0</v>
      </c>
      <c r="Z54" s="301">
        <f t="shared" si="5"/>
        <v>0</v>
      </c>
      <c r="AA54" s="8"/>
      <c r="AB54" s="3"/>
    </row>
    <row r="55" spans="1:28" ht="43.5" customHeight="1" x14ac:dyDescent="0.2">
      <c r="A55" s="21"/>
      <c r="B55" s="20"/>
      <c r="C55" s="110"/>
      <c r="D55" s="19"/>
      <c r="E55" s="18"/>
      <c r="F55" s="17"/>
      <c r="G55" s="16"/>
      <c r="H55" s="709" t="s">
        <v>129</v>
      </c>
      <c r="I55" s="710"/>
      <c r="J55" s="710"/>
      <c r="K55" s="710"/>
      <c r="L55" s="710"/>
      <c r="M55" s="711"/>
      <c r="N55" s="28">
        <v>616</v>
      </c>
      <c r="O55" s="27">
        <v>3</v>
      </c>
      <c r="P55" s="26">
        <v>9</v>
      </c>
      <c r="Q55" s="12" t="s">
        <v>128</v>
      </c>
      <c r="R55" s="24" t="s">
        <v>11</v>
      </c>
      <c r="S55" s="25" t="s">
        <v>125</v>
      </c>
      <c r="T55" s="24" t="s">
        <v>9</v>
      </c>
      <c r="U55" s="23" t="s">
        <v>4</v>
      </c>
      <c r="V55" s="299"/>
      <c r="W55" s="292"/>
      <c r="X55" s="300">
        <f t="shared" si="5"/>
        <v>0</v>
      </c>
      <c r="Y55" s="300">
        <f t="shared" si="5"/>
        <v>0</v>
      </c>
      <c r="Z55" s="301">
        <f t="shared" si="5"/>
        <v>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18"/>
      <c r="F56" s="17"/>
      <c r="G56" s="17"/>
      <c r="H56" s="16"/>
      <c r="I56" s="709" t="s">
        <v>127</v>
      </c>
      <c r="J56" s="710"/>
      <c r="K56" s="710"/>
      <c r="L56" s="710"/>
      <c r="M56" s="711"/>
      <c r="N56" s="28">
        <v>616</v>
      </c>
      <c r="O56" s="27">
        <v>3</v>
      </c>
      <c r="P56" s="26">
        <v>9</v>
      </c>
      <c r="Q56" s="12" t="s">
        <v>126</v>
      </c>
      <c r="R56" s="24" t="s">
        <v>11</v>
      </c>
      <c r="S56" s="25" t="s">
        <v>125</v>
      </c>
      <c r="T56" s="24" t="s">
        <v>9</v>
      </c>
      <c r="U56" s="23" t="s">
        <v>124</v>
      </c>
      <c r="V56" s="299"/>
      <c r="W56" s="292"/>
      <c r="X56" s="300">
        <f>X57</f>
        <v>0</v>
      </c>
      <c r="Y56" s="300">
        <f>Y57</f>
        <v>0</v>
      </c>
      <c r="Z56" s="301">
        <f>Z57</f>
        <v>0</v>
      </c>
      <c r="AA56" s="8"/>
      <c r="AB56" s="3"/>
    </row>
    <row r="57" spans="1:28" ht="43.5" customHeight="1" x14ac:dyDescent="0.2">
      <c r="A57" s="21"/>
      <c r="B57" s="20"/>
      <c r="C57" s="110"/>
      <c r="D57" s="19"/>
      <c r="E57" s="37"/>
      <c r="F57" s="36"/>
      <c r="G57" s="36"/>
      <c r="H57" s="36"/>
      <c r="I57" s="35"/>
      <c r="J57" s="721" t="s">
        <v>58</v>
      </c>
      <c r="K57" s="721"/>
      <c r="L57" s="721"/>
      <c r="M57" s="722"/>
      <c r="N57" s="15">
        <v>616</v>
      </c>
      <c r="O57" s="14">
        <v>3</v>
      </c>
      <c r="P57" s="13">
        <v>9</v>
      </c>
      <c r="Q57" s="12" t="s">
        <v>126</v>
      </c>
      <c r="R57" s="10" t="s">
        <v>11</v>
      </c>
      <c r="S57" s="11" t="s">
        <v>125</v>
      </c>
      <c r="T57" s="10" t="s">
        <v>9</v>
      </c>
      <c r="U57" s="9" t="s">
        <v>124</v>
      </c>
      <c r="V57" s="302" t="s">
        <v>53</v>
      </c>
      <c r="W57" s="292"/>
      <c r="X57" s="303"/>
      <c r="Y57" s="303"/>
      <c r="Z57" s="304"/>
      <c r="AA57" s="8"/>
      <c r="AB57" s="3"/>
    </row>
    <row r="58" spans="1:28" ht="23.25" customHeight="1" x14ac:dyDescent="0.2">
      <c r="A58" s="21"/>
      <c r="B58" s="20"/>
      <c r="C58" s="110"/>
      <c r="D58" s="19"/>
      <c r="E58" s="714" t="s">
        <v>123</v>
      </c>
      <c r="F58" s="715"/>
      <c r="G58" s="715"/>
      <c r="H58" s="715"/>
      <c r="I58" s="715"/>
      <c r="J58" s="717"/>
      <c r="K58" s="717"/>
      <c r="L58" s="717"/>
      <c r="M58" s="718"/>
      <c r="N58" s="89">
        <v>616</v>
      </c>
      <c r="O58" s="90">
        <v>3</v>
      </c>
      <c r="P58" s="91">
        <v>10</v>
      </c>
      <c r="Q58" s="92" t="s">
        <v>1</v>
      </c>
      <c r="R58" s="111" t="s">
        <v>1</v>
      </c>
      <c r="S58" s="112" t="s">
        <v>1</v>
      </c>
      <c r="T58" s="111" t="s">
        <v>1</v>
      </c>
      <c r="U58" s="113" t="s">
        <v>1</v>
      </c>
      <c r="V58" s="305"/>
      <c r="W58" s="296"/>
      <c r="X58" s="306">
        <f t="shared" ref="X58:Z62" si="6">X59</f>
        <v>160000</v>
      </c>
      <c r="Y58" s="306">
        <f t="shared" si="6"/>
        <v>160000</v>
      </c>
      <c r="Z58" s="307">
        <f t="shared" si="6"/>
        <v>160000</v>
      </c>
      <c r="AA58" s="8"/>
      <c r="AB58" s="3"/>
    </row>
    <row r="59" spans="1:28" ht="78.75" customHeight="1" x14ac:dyDescent="0.2">
      <c r="A59" s="21"/>
      <c r="B59" s="20"/>
      <c r="C59" s="110"/>
      <c r="D59" s="19"/>
      <c r="E59" s="29"/>
      <c r="F59" s="709" t="s">
        <v>619</v>
      </c>
      <c r="G59" s="710"/>
      <c r="H59" s="710"/>
      <c r="I59" s="710"/>
      <c r="J59" s="710"/>
      <c r="K59" s="710"/>
      <c r="L59" s="710"/>
      <c r="M59" s="711"/>
      <c r="N59" s="28">
        <v>616</v>
      </c>
      <c r="O59" s="27">
        <v>3</v>
      </c>
      <c r="P59" s="26">
        <v>10</v>
      </c>
      <c r="Q59" s="12" t="s">
        <v>19</v>
      </c>
      <c r="R59" s="24">
        <v>83</v>
      </c>
      <c r="S59" s="25" t="s">
        <v>6</v>
      </c>
      <c r="T59" s="24" t="s">
        <v>5</v>
      </c>
      <c r="U59" s="23" t="s">
        <v>4</v>
      </c>
      <c r="V59" s="299"/>
      <c r="W59" s="292"/>
      <c r="X59" s="300">
        <f t="shared" si="6"/>
        <v>160000</v>
      </c>
      <c r="Y59" s="300">
        <f t="shared" si="6"/>
        <v>160000</v>
      </c>
      <c r="Z59" s="301">
        <f t="shared" si="6"/>
        <v>160000</v>
      </c>
      <c r="AA59" s="8"/>
      <c r="AB59" s="3"/>
    </row>
    <row r="60" spans="1:28" ht="23.25" customHeight="1" x14ac:dyDescent="0.2">
      <c r="A60" s="21"/>
      <c r="B60" s="20"/>
      <c r="C60" s="110"/>
      <c r="D60" s="19"/>
      <c r="E60" s="18"/>
      <c r="F60" s="16"/>
      <c r="G60" s="709" t="s">
        <v>122</v>
      </c>
      <c r="H60" s="710"/>
      <c r="I60" s="710"/>
      <c r="J60" s="710"/>
      <c r="K60" s="710"/>
      <c r="L60" s="710"/>
      <c r="M60" s="711"/>
      <c r="N60" s="28">
        <v>616</v>
      </c>
      <c r="O60" s="27">
        <v>3</v>
      </c>
      <c r="P60" s="26">
        <v>10</v>
      </c>
      <c r="Q60" s="12" t="s">
        <v>121</v>
      </c>
      <c r="R60" s="24">
        <v>83</v>
      </c>
      <c r="S60" s="25">
        <v>0</v>
      </c>
      <c r="T60" s="24">
        <v>1</v>
      </c>
      <c r="U60" s="23" t="s">
        <v>4</v>
      </c>
      <c r="V60" s="299"/>
      <c r="W60" s="292"/>
      <c r="X60" s="300">
        <f t="shared" si="6"/>
        <v>160000</v>
      </c>
      <c r="Y60" s="300">
        <f t="shared" si="6"/>
        <v>160000</v>
      </c>
      <c r="Z60" s="301">
        <f t="shared" si="6"/>
        <v>160000</v>
      </c>
      <c r="AA60" s="8"/>
      <c r="AB60" s="3"/>
    </row>
    <row r="61" spans="1:28" ht="43.5" customHeight="1" x14ac:dyDescent="0.2">
      <c r="A61" s="21"/>
      <c r="B61" s="20"/>
      <c r="C61" s="110"/>
      <c r="D61" s="19"/>
      <c r="E61" s="18"/>
      <c r="F61" s="17"/>
      <c r="G61" s="16"/>
      <c r="H61" s="709" t="s">
        <v>120</v>
      </c>
      <c r="I61" s="710"/>
      <c r="J61" s="710"/>
      <c r="K61" s="710"/>
      <c r="L61" s="710"/>
      <c r="M61" s="711"/>
      <c r="N61" s="28">
        <v>616</v>
      </c>
      <c r="O61" s="27">
        <v>3</v>
      </c>
      <c r="P61" s="26">
        <v>10</v>
      </c>
      <c r="Q61" s="12" t="s">
        <v>119</v>
      </c>
      <c r="R61" s="24">
        <v>83</v>
      </c>
      <c r="S61" s="25">
        <v>0</v>
      </c>
      <c r="T61" s="24" t="s">
        <v>9</v>
      </c>
      <c r="U61" s="23">
        <v>90013</v>
      </c>
      <c r="V61" s="299"/>
      <c r="W61" s="292"/>
      <c r="X61" s="300">
        <f t="shared" si="6"/>
        <v>160000</v>
      </c>
      <c r="Y61" s="300">
        <f t="shared" si="6"/>
        <v>160000</v>
      </c>
      <c r="Z61" s="301">
        <f t="shared" si="6"/>
        <v>160000</v>
      </c>
      <c r="AA61" s="8"/>
      <c r="AB61" s="3"/>
    </row>
    <row r="62" spans="1:28" ht="43.5" customHeight="1" x14ac:dyDescent="0.2">
      <c r="A62" s="21"/>
      <c r="B62" s="20"/>
      <c r="C62" s="110"/>
      <c r="D62" s="19"/>
      <c r="E62" s="18"/>
      <c r="F62" s="17"/>
      <c r="G62" s="17"/>
      <c r="H62" s="16"/>
      <c r="I62" s="709" t="s">
        <v>118</v>
      </c>
      <c r="J62" s="710"/>
      <c r="K62" s="710"/>
      <c r="L62" s="710"/>
      <c r="M62" s="711"/>
      <c r="N62" s="28">
        <v>616</v>
      </c>
      <c r="O62" s="27">
        <v>3</v>
      </c>
      <c r="P62" s="26">
        <v>10</v>
      </c>
      <c r="Q62" s="12" t="s">
        <v>117</v>
      </c>
      <c r="R62" s="24" t="s">
        <v>11</v>
      </c>
      <c r="S62" s="25">
        <v>0</v>
      </c>
      <c r="T62" s="24" t="s">
        <v>9</v>
      </c>
      <c r="U62" s="23">
        <v>90013</v>
      </c>
      <c r="V62" s="299"/>
      <c r="W62" s="292"/>
      <c r="X62" s="300">
        <f t="shared" si="6"/>
        <v>160000</v>
      </c>
      <c r="Y62" s="300">
        <f t="shared" si="6"/>
        <v>160000</v>
      </c>
      <c r="Z62" s="301">
        <f t="shared" si="6"/>
        <v>160000</v>
      </c>
      <c r="AA62" s="8"/>
      <c r="AB62" s="3"/>
    </row>
    <row r="63" spans="1:28" ht="43.5" customHeight="1" x14ac:dyDescent="0.2">
      <c r="A63" s="21"/>
      <c r="B63" s="20"/>
      <c r="C63" s="110"/>
      <c r="D63" s="38"/>
      <c r="E63" s="37"/>
      <c r="F63" s="36"/>
      <c r="G63" s="36"/>
      <c r="H63" s="36"/>
      <c r="I63" s="35"/>
      <c r="J63" s="721" t="s">
        <v>58</v>
      </c>
      <c r="K63" s="721"/>
      <c r="L63" s="721"/>
      <c r="M63" s="722"/>
      <c r="N63" s="15">
        <v>616</v>
      </c>
      <c r="O63" s="14">
        <v>3</v>
      </c>
      <c r="P63" s="13">
        <v>10</v>
      </c>
      <c r="Q63" s="12" t="s">
        <v>117</v>
      </c>
      <c r="R63" s="24" t="s">
        <v>11</v>
      </c>
      <c r="S63" s="25">
        <v>0</v>
      </c>
      <c r="T63" s="24" t="s">
        <v>9</v>
      </c>
      <c r="U63" s="23">
        <v>90013</v>
      </c>
      <c r="V63" s="302" t="s">
        <v>53</v>
      </c>
      <c r="W63" s="292"/>
      <c r="X63" s="303">
        <v>160000</v>
      </c>
      <c r="Y63" s="303">
        <v>160000</v>
      </c>
      <c r="Z63" s="304">
        <v>160000</v>
      </c>
      <c r="AA63" s="8"/>
      <c r="AB63" s="3"/>
    </row>
    <row r="64" spans="1:28" ht="43.5" customHeight="1" x14ac:dyDescent="0.2">
      <c r="A64" s="21"/>
      <c r="B64" s="20"/>
      <c r="C64" s="110"/>
      <c r="D64" s="502"/>
      <c r="E64" s="37"/>
      <c r="F64" s="505"/>
      <c r="G64" s="505"/>
      <c r="H64" s="505"/>
      <c r="I64" s="506"/>
      <c r="J64" s="85"/>
      <c r="K64" s="85"/>
      <c r="L64" s="85"/>
      <c r="M64" s="560" t="s">
        <v>631</v>
      </c>
      <c r="N64" s="561">
        <v>616</v>
      </c>
      <c r="O64" s="562">
        <v>3</v>
      </c>
      <c r="P64" s="562">
        <v>14</v>
      </c>
      <c r="Q64" s="563"/>
      <c r="R64" s="564"/>
      <c r="S64" s="565"/>
      <c r="T64" s="564"/>
      <c r="U64" s="566"/>
      <c r="V64" s="567"/>
      <c r="W64" s="568"/>
      <c r="X64" s="569">
        <f t="shared" ref="X64:Z66" si="7">X65</f>
        <v>54000</v>
      </c>
      <c r="Y64" s="569">
        <f t="shared" si="7"/>
        <v>54000</v>
      </c>
      <c r="Z64" s="569">
        <f t="shared" si="7"/>
        <v>54000</v>
      </c>
      <c r="AA64" s="8"/>
      <c r="AB64" s="3"/>
    </row>
    <row r="65" spans="1:28" ht="23.25" customHeight="1" x14ac:dyDescent="0.2">
      <c r="A65" s="21"/>
      <c r="B65" s="20"/>
      <c r="C65" s="110"/>
      <c r="D65" s="502"/>
      <c r="E65" s="37"/>
      <c r="F65" s="505"/>
      <c r="G65" s="505"/>
      <c r="H65" s="505"/>
      <c r="I65" s="506"/>
      <c r="J65" s="85"/>
      <c r="K65" s="85"/>
      <c r="L65" s="85"/>
      <c r="M65" s="507" t="s">
        <v>632</v>
      </c>
      <c r="N65" s="511">
        <v>616</v>
      </c>
      <c r="O65" s="13">
        <v>3</v>
      </c>
      <c r="P65" s="13">
        <v>14</v>
      </c>
      <c r="Q65" s="554"/>
      <c r="R65" s="545">
        <v>75</v>
      </c>
      <c r="S65" s="11">
        <v>0</v>
      </c>
      <c r="T65" s="545">
        <v>0</v>
      </c>
      <c r="U65" s="555">
        <v>0</v>
      </c>
      <c r="V65" s="558"/>
      <c r="W65" s="542"/>
      <c r="X65" s="559">
        <f t="shared" si="7"/>
        <v>54000</v>
      </c>
      <c r="Y65" s="559">
        <f t="shared" si="7"/>
        <v>54000</v>
      </c>
      <c r="Z65" s="559">
        <f t="shared" si="7"/>
        <v>54000</v>
      </c>
      <c r="AA65" s="8"/>
      <c r="AB65" s="3"/>
    </row>
    <row r="66" spans="1:28" ht="63" customHeight="1" x14ac:dyDescent="0.2">
      <c r="A66" s="21"/>
      <c r="B66" s="20"/>
      <c r="C66" s="110"/>
      <c r="D66" s="502"/>
      <c r="E66" s="37"/>
      <c r="F66" s="505"/>
      <c r="G66" s="505"/>
      <c r="H66" s="505"/>
      <c r="I66" s="506"/>
      <c r="J66" s="85"/>
      <c r="K66" s="85"/>
      <c r="L66" s="85"/>
      <c r="M66" s="507" t="s">
        <v>633</v>
      </c>
      <c r="N66" s="511">
        <v>616</v>
      </c>
      <c r="O66" s="13">
        <v>3</v>
      </c>
      <c r="P66" s="13">
        <v>14</v>
      </c>
      <c r="Q66" s="554"/>
      <c r="R66" s="545">
        <v>75</v>
      </c>
      <c r="S66" s="11">
        <v>0</v>
      </c>
      <c r="T66" s="545">
        <v>0</v>
      </c>
      <c r="U66" s="555">
        <v>90003</v>
      </c>
      <c r="V66" s="558"/>
      <c r="W66" s="542"/>
      <c r="X66" s="559">
        <f t="shared" si="7"/>
        <v>54000</v>
      </c>
      <c r="Y66" s="559">
        <f t="shared" si="7"/>
        <v>54000</v>
      </c>
      <c r="Z66" s="559">
        <f t="shared" si="7"/>
        <v>54000</v>
      </c>
      <c r="AA66" s="8"/>
      <c r="AB66" s="3"/>
    </row>
    <row r="67" spans="1:28" ht="43.5" customHeight="1" x14ac:dyDescent="0.2">
      <c r="A67" s="21"/>
      <c r="B67" s="20"/>
      <c r="C67" s="110"/>
      <c r="D67" s="502"/>
      <c r="E67" s="37"/>
      <c r="F67" s="505"/>
      <c r="G67" s="505"/>
      <c r="H67" s="505"/>
      <c r="I67" s="506"/>
      <c r="J67" s="85"/>
      <c r="K67" s="85"/>
      <c r="L67" s="85"/>
      <c r="M67" s="507" t="s">
        <v>58</v>
      </c>
      <c r="N67" s="511">
        <v>616</v>
      </c>
      <c r="O67" s="13">
        <v>3</v>
      </c>
      <c r="P67" s="13">
        <v>14</v>
      </c>
      <c r="Q67" s="554"/>
      <c r="R67" s="545">
        <v>75</v>
      </c>
      <c r="S67" s="11">
        <v>0</v>
      </c>
      <c r="T67" s="545">
        <v>0</v>
      </c>
      <c r="U67" s="555">
        <v>90003</v>
      </c>
      <c r="V67" s="570">
        <v>240</v>
      </c>
      <c r="W67" s="542"/>
      <c r="X67" s="543">
        <v>54000</v>
      </c>
      <c r="Y67" s="543">
        <v>54000</v>
      </c>
      <c r="Z67" s="543">
        <v>54000</v>
      </c>
      <c r="AA67" s="8"/>
      <c r="AB67" s="3"/>
    </row>
    <row r="68" spans="1:28" ht="23.25" customHeight="1" x14ac:dyDescent="0.2">
      <c r="A68" s="21"/>
      <c r="B68" s="20"/>
      <c r="C68" s="110"/>
      <c r="D68" s="704" t="s">
        <v>115</v>
      </c>
      <c r="E68" s="705"/>
      <c r="F68" s="705"/>
      <c r="G68" s="705"/>
      <c r="H68" s="705"/>
      <c r="I68" s="705"/>
      <c r="J68" s="707"/>
      <c r="K68" s="707"/>
      <c r="L68" s="707"/>
      <c r="M68" s="708"/>
      <c r="N68" s="34">
        <v>616</v>
      </c>
      <c r="O68" s="33">
        <v>4</v>
      </c>
      <c r="P68" s="32" t="s">
        <v>1</v>
      </c>
      <c r="Q68" s="539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4"/>
      <c r="W68" s="540"/>
      <c r="X68" s="315">
        <f>X69+X78</f>
        <v>1706376</v>
      </c>
      <c r="Y68" s="315">
        <f>Y69+Y78</f>
        <v>1681215</v>
      </c>
      <c r="Z68" s="316">
        <f>Z69+Z78</f>
        <v>1879240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714" t="s">
        <v>114</v>
      </c>
      <c r="F69" s="715"/>
      <c r="G69" s="715"/>
      <c r="H69" s="715"/>
      <c r="I69" s="715"/>
      <c r="J69" s="715"/>
      <c r="K69" s="715"/>
      <c r="L69" s="715"/>
      <c r="M69" s="716"/>
      <c r="N69" s="94">
        <v>616</v>
      </c>
      <c r="O69" s="95">
        <v>4</v>
      </c>
      <c r="P69" s="96">
        <v>9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5"/>
      <c r="W69" s="296"/>
      <c r="X69" s="297">
        <f t="shared" ref="X69:Z70" si="8">X70</f>
        <v>1600376</v>
      </c>
      <c r="Y69" s="297">
        <f t="shared" si="8"/>
        <v>1575215</v>
      </c>
      <c r="Z69" s="298">
        <f t="shared" si="8"/>
        <v>1773240</v>
      </c>
      <c r="AA69" s="8"/>
      <c r="AB69" s="3"/>
    </row>
    <row r="70" spans="1:28" ht="78" customHeight="1" x14ac:dyDescent="0.2">
      <c r="A70" s="21"/>
      <c r="B70" s="20"/>
      <c r="C70" s="110"/>
      <c r="D70" s="19"/>
      <c r="E70" s="29"/>
      <c r="F70" s="709" t="s">
        <v>620</v>
      </c>
      <c r="G70" s="710"/>
      <c r="H70" s="710"/>
      <c r="I70" s="710"/>
      <c r="J70" s="710"/>
      <c r="K70" s="710"/>
      <c r="L70" s="710"/>
      <c r="M70" s="711"/>
      <c r="N70" s="28">
        <v>616</v>
      </c>
      <c r="O70" s="27">
        <v>4</v>
      </c>
      <c r="P70" s="26">
        <v>9</v>
      </c>
      <c r="Q70" s="12" t="s">
        <v>19</v>
      </c>
      <c r="R70" s="24" t="s">
        <v>11</v>
      </c>
      <c r="S70" s="25" t="s">
        <v>6</v>
      </c>
      <c r="T70" s="24" t="s">
        <v>5</v>
      </c>
      <c r="U70" s="23" t="s">
        <v>4</v>
      </c>
      <c r="V70" s="299"/>
      <c r="W70" s="292"/>
      <c r="X70" s="300">
        <f t="shared" si="8"/>
        <v>1600376</v>
      </c>
      <c r="Y70" s="300">
        <f t="shared" si="8"/>
        <v>1575215</v>
      </c>
      <c r="Z70" s="301">
        <f t="shared" si="8"/>
        <v>1773240</v>
      </c>
      <c r="AA70" s="8"/>
      <c r="AB70" s="3"/>
    </row>
    <row r="71" spans="1:28" ht="23.25" customHeight="1" x14ac:dyDescent="0.2">
      <c r="A71" s="21"/>
      <c r="B71" s="20"/>
      <c r="C71" s="110"/>
      <c r="D71" s="19"/>
      <c r="E71" s="18"/>
      <c r="F71" s="16"/>
      <c r="G71" s="709" t="s">
        <v>113</v>
      </c>
      <c r="H71" s="710"/>
      <c r="I71" s="710"/>
      <c r="J71" s="710"/>
      <c r="K71" s="710"/>
      <c r="L71" s="710"/>
      <c r="M71" s="711"/>
      <c r="N71" s="28">
        <v>616</v>
      </c>
      <c r="O71" s="27">
        <v>4</v>
      </c>
      <c r="P71" s="26">
        <v>9</v>
      </c>
      <c r="Q71" s="12" t="s">
        <v>112</v>
      </c>
      <c r="R71" s="24" t="s">
        <v>11</v>
      </c>
      <c r="S71" s="25" t="s">
        <v>32</v>
      </c>
      <c r="T71" s="24" t="s">
        <v>5</v>
      </c>
      <c r="U71" s="23" t="s">
        <v>4</v>
      </c>
      <c r="V71" s="299"/>
      <c r="W71" s="292"/>
      <c r="X71" s="300">
        <f>X72+X75</f>
        <v>1600376</v>
      </c>
      <c r="Y71" s="300">
        <f>Y72+Y75</f>
        <v>1575215</v>
      </c>
      <c r="Z71" s="301">
        <f>Z72+Z75</f>
        <v>1773240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6"/>
      <c r="H72" s="709" t="s">
        <v>111</v>
      </c>
      <c r="I72" s="710"/>
      <c r="J72" s="710"/>
      <c r="K72" s="710"/>
      <c r="L72" s="710"/>
      <c r="M72" s="711"/>
      <c r="N72" s="28">
        <v>616</v>
      </c>
      <c r="O72" s="27">
        <v>4</v>
      </c>
      <c r="P72" s="26">
        <v>9</v>
      </c>
      <c r="Q72" s="12" t="s">
        <v>110</v>
      </c>
      <c r="R72" s="24" t="s">
        <v>11</v>
      </c>
      <c r="S72" s="25" t="s">
        <v>32</v>
      </c>
      <c r="T72" s="24" t="s">
        <v>107</v>
      </c>
      <c r="U72" s="23" t="s">
        <v>4</v>
      </c>
      <c r="V72" s="299"/>
      <c r="W72" s="292"/>
      <c r="X72" s="300">
        <f t="shared" ref="X72:Z72" si="9">X73</f>
        <v>1300376</v>
      </c>
      <c r="Y72" s="300">
        <f t="shared" si="9"/>
        <v>1275215</v>
      </c>
      <c r="Z72" s="301">
        <f t="shared" si="9"/>
        <v>1473240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6"/>
      <c r="I73" s="709" t="s">
        <v>109</v>
      </c>
      <c r="J73" s="710"/>
      <c r="K73" s="710"/>
      <c r="L73" s="710"/>
      <c r="M73" s="711"/>
      <c r="N73" s="28">
        <v>616</v>
      </c>
      <c r="O73" s="27">
        <v>4</v>
      </c>
      <c r="P73" s="26">
        <v>9</v>
      </c>
      <c r="Q73" s="12" t="s">
        <v>108</v>
      </c>
      <c r="R73" s="24" t="s">
        <v>11</v>
      </c>
      <c r="S73" s="25" t="s">
        <v>32</v>
      </c>
      <c r="T73" s="24" t="s">
        <v>107</v>
      </c>
      <c r="U73" s="23" t="s">
        <v>106</v>
      </c>
      <c r="V73" s="299"/>
      <c r="W73" s="292"/>
      <c r="X73" s="300">
        <f>X74</f>
        <v>1300376</v>
      </c>
      <c r="Y73" s="300">
        <f>Y74</f>
        <v>1275215</v>
      </c>
      <c r="Z73" s="301">
        <f>Z74</f>
        <v>1473240</v>
      </c>
      <c r="AA73" s="8"/>
      <c r="AB73" s="3"/>
    </row>
    <row r="74" spans="1:28" ht="43.5" customHeight="1" x14ac:dyDescent="0.2">
      <c r="A74" s="21"/>
      <c r="B74" s="20"/>
      <c r="C74" s="110"/>
      <c r="D74" s="19"/>
      <c r="E74" s="18"/>
      <c r="F74" s="17"/>
      <c r="G74" s="17"/>
      <c r="H74" s="36"/>
      <c r="I74" s="35"/>
      <c r="J74" s="721" t="s">
        <v>58</v>
      </c>
      <c r="K74" s="721"/>
      <c r="L74" s="721"/>
      <c r="M74" s="722"/>
      <c r="N74" s="15">
        <v>616</v>
      </c>
      <c r="O74" s="14">
        <v>4</v>
      </c>
      <c r="P74" s="13">
        <v>9</v>
      </c>
      <c r="Q74" s="12" t="s">
        <v>108</v>
      </c>
      <c r="R74" s="10" t="s">
        <v>11</v>
      </c>
      <c r="S74" s="11" t="s">
        <v>32</v>
      </c>
      <c r="T74" s="10" t="s">
        <v>107</v>
      </c>
      <c r="U74" s="9" t="s">
        <v>106</v>
      </c>
      <c r="V74" s="302" t="s">
        <v>53</v>
      </c>
      <c r="W74" s="292"/>
      <c r="X74" s="303">
        <v>1300376</v>
      </c>
      <c r="Y74" s="303">
        <v>1275215</v>
      </c>
      <c r="Z74" s="304">
        <v>1473240</v>
      </c>
      <c r="AA74" s="8"/>
      <c r="AB74" s="3"/>
    </row>
    <row r="75" spans="1:28" ht="43.5" customHeight="1" x14ac:dyDescent="0.2">
      <c r="A75" s="21"/>
      <c r="B75" s="20"/>
      <c r="C75" s="110"/>
      <c r="D75" s="19"/>
      <c r="E75" s="18"/>
      <c r="F75" s="17"/>
      <c r="G75" s="17"/>
      <c r="H75" s="709" t="s">
        <v>105</v>
      </c>
      <c r="I75" s="710"/>
      <c r="J75" s="712"/>
      <c r="K75" s="712"/>
      <c r="L75" s="712"/>
      <c r="M75" s="713"/>
      <c r="N75" s="42">
        <v>616</v>
      </c>
      <c r="O75" s="41">
        <v>4</v>
      </c>
      <c r="P75" s="40">
        <v>9</v>
      </c>
      <c r="Q75" s="12" t="s">
        <v>104</v>
      </c>
      <c r="R75" s="114" t="s">
        <v>11</v>
      </c>
      <c r="S75" s="115" t="s">
        <v>32</v>
      </c>
      <c r="T75" s="114" t="s">
        <v>101</v>
      </c>
      <c r="U75" s="116" t="s">
        <v>4</v>
      </c>
      <c r="V75" s="311"/>
      <c r="W75" s="292"/>
      <c r="X75" s="300">
        <f t="shared" ref="X75:Z76" si="10">X76</f>
        <v>300000</v>
      </c>
      <c r="Y75" s="300">
        <f t="shared" si="10"/>
        <v>300000</v>
      </c>
      <c r="Z75" s="301">
        <f t="shared" si="10"/>
        <v>300000</v>
      </c>
      <c r="AA75" s="8"/>
      <c r="AB75" s="3"/>
    </row>
    <row r="76" spans="1:28" ht="29.25" customHeight="1" x14ac:dyDescent="0.2">
      <c r="A76" s="21"/>
      <c r="B76" s="20"/>
      <c r="C76" s="110"/>
      <c r="D76" s="19"/>
      <c r="E76" s="18"/>
      <c r="F76" s="17"/>
      <c r="G76" s="17"/>
      <c r="H76" s="16"/>
      <c r="I76" s="709" t="s">
        <v>103</v>
      </c>
      <c r="J76" s="710"/>
      <c r="K76" s="710"/>
      <c r="L76" s="710"/>
      <c r="M76" s="711"/>
      <c r="N76" s="28">
        <v>616</v>
      </c>
      <c r="O76" s="27">
        <v>4</v>
      </c>
      <c r="P76" s="26">
        <v>9</v>
      </c>
      <c r="Q76" s="12" t="s">
        <v>102</v>
      </c>
      <c r="R76" s="24" t="s">
        <v>11</v>
      </c>
      <c r="S76" s="25" t="s">
        <v>32</v>
      </c>
      <c r="T76" s="24" t="s">
        <v>101</v>
      </c>
      <c r="U76" s="23" t="s">
        <v>100</v>
      </c>
      <c r="V76" s="299"/>
      <c r="W76" s="292"/>
      <c r="X76" s="300">
        <f t="shared" si="10"/>
        <v>300000</v>
      </c>
      <c r="Y76" s="300">
        <f t="shared" si="10"/>
        <v>300000</v>
      </c>
      <c r="Z76" s="301">
        <f t="shared" si="10"/>
        <v>300000</v>
      </c>
      <c r="AA76" s="8"/>
      <c r="AB76" s="3"/>
    </row>
    <row r="77" spans="1:28" ht="43.5" customHeight="1" x14ac:dyDescent="0.2">
      <c r="A77" s="21"/>
      <c r="B77" s="20"/>
      <c r="C77" s="110"/>
      <c r="D77" s="19"/>
      <c r="E77" s="37"/>
      <c r="F77" s="36"/>
      <c r="G77" s="36"/>
      <c r="H77" s="36"/>
      <c r="I77" s="35"/>
      <c r="J77" s="721" t="s">
        <v>58</v>
      </c>
      <c r="K77" s="721"/>
      <c r="L77" s="721"/>
      <c r="M77" s="722"/>
      <c r="N77" s="15">
        <v>616</v>
      </c>
      <c r="O77" s="14">
        <v>4</v>
      </c>
      <c r="P77" s="13">
        <v>9</v>
      </c>
      <c r="Q77" s="12" t="s">
        <v>102</v>
      </c>
      <c r="R77" s="10" t="s">
        <v>11</v>
      </c>
      <c r="S77" s="11" t="s">
        <v>32</v>
      </c>
      <c r="T77" s="10" t="s">
        <v>101</v>
      </c>
      <c r="U77" s="9" t="s">
        <v>100</v>
      </c>
      <c r="V77" s="302" t="s">
        <v>53</v>
      </c>
      <c r="W77" s="292"/>
      <c r="X77" s="303">
        <v>300000</v>
      </c>
      <c r="Y77" s="303">
        <v>300000</v>
      </c>
      <c r="Z77" s="304">
        <v>300000</v>
      </c>
      <c r="AA77" s="8"/>
      <c r="AB77" s="3"/>
    </row>
    <row r="78" spans="1:28" ht="29.25" customHeight="1" x14ac:dyDescent="0.2">
      <c r="A78" s="21"/>
      <c r="B78" s="20"/>
      <c r="C78" s="110"/>
      <c r="D78" s="19"/>
      <c r="E78" s="714" t="s">
        <v>99</v>
      </c>
      <c r="F78" s="715"/>
      <c r="G78" s="715"/>
      <c r="H78" s="715"/>
      <c r="I78" s="715"/>
      <c r="J78" s="717"/>
      <c r="K78" s="717"/>
      <c r="L78" s="717"/>
      <c r="M78" s="718"/>
      <c r="N78" s="89">
        <v>616</v>
      </c>
      <c r="O78" s="90">
        <v>4</v>
      </c>
      <c r="P78" s="91">
        <v>12</v>
      </c>
      <c r="Q78" s="92" t="s">
        <v>1</v>
      </c>
      <c r="R78" s="111" t="s">
        <v>1</v>
      </c>
      <c r="S78" s="112" t="s">
        <v>1</v>
      </c>
      <c r="T78" s="111" t="s">
        <v>1</v>
      </c>
      <c r="U78" s="113" t="s">
        <v>1</v>
      </c>
      <c r="V78" s="305"/>
      <c r="W78" s="296"/>
      <c r="X78" s="297">
        <f t="shared" ref="X78:Z81" si="11">X79</f>
        <v>106000</v>
      </c>
      <c r="Y78" s="297">
        <f t="shared" si="11"/>
        <v>106000</v>
      </c>
      <c r="Z78" s="298">
        <f t="shared" si="11"/>
        <v>106000</v>
      </c>
      <c r="AA78" s="8"/>
      <c r="AB78" s="3"/>
    </row>
    <row r="79" spans="1:28" ht="75.75" customHeight="1" x14ac:dyDescent="0.2">
      <c r="A79" s="21"/>
      <c r="B79" s="20"/>
      <c r="C79" s="110"/>
      <c r="D79" s="19"/>
      <c r="E79" s="29"/>
      <c r="F79" s="709" t="s">
        <v>620</v>
      </c>
      <c r="G79" s="710"/>
      <c r="H79" s="710"/>
      <c r="I79" s="710"/>
      <c r="J79" s="710"/>
      <c r="K79" s="710"/>
      <c r="L79" s="710"/>
      <c r="M79" s="711"/>
      <c r="N79" s="28">
        <v>616</v>
      </c>
      <c r="O79" s="27">
        <v>4</v>
      </c>
      <c r="P79" s="26">
        <v>12</v>
      </c>
      <c r="Q79" s="12" t="s">
        <v>19</v>
      </c>
      <c r="R79" s="24" t="s">
        <v>11</v>
      </c>
      <c r="S79" s="25" t="s">
        <v>6</v>
      </c>
      <c r="T79" s="24" t="s">
        <v>5</v>
      </c>
      <c r="U79" s="23" t="s">
        <v>4</v>
      </c>
      <c r="V79" s="299"/>
      <c r="W79" s="292"/>
      <c r="X79" s="300">
        <f t="shared" si="11"/>
        <v>106000</v>
      </c>
      <c r="Y79" s="300">
        <f t="shared" si="11"/>
        <v>106000</v>
      </c>
      <c r="Z79" s="301">
        <f t="shared" si="11"/>
        <v>106000</v>
      </c>
      <c r="AA79" s="8"/>
      <c r="AB79" s="3"/>
    </row>
    <row r="80" spans="1:28" ht="29.25" customHeight="1" x14ac:dyDescent="0.2">
      <c r="A80" s="21"/>
      <c r="B80" s="20"/>
      <c r="C80" s="110"/>
      <c r="D80" s="19"/>
      <c r="E80" s="18"/>
      <c r="F80" s="16"/>
      <c r="G80" s="709" t="s">
        <v>98</v>
      </c>
      <c r="H80" s="710"/>
      <c r="I80" s="710"/>
      <c r="J80" s="710"/>
      <c r="K80" s="710"/>
      <c r="L80" s="710"/>
      <c r="M80" s="711"/>
      <c r="N80" s="28">
        <v>616</v>
      </c>
      <c r="O80" s="27">
        <v>4</v>
      </c>
      <c r="P80" s="26">
        <v>12</v>
      </c>
      <c r="Q80" s="12" t="s">
        <v>97</v>
      </c>
      <c r="R80" s="24" t="s">
        <v>11</v>
      </c>
      <c r="S80" s="25" t="s">
        <v>90</v>
      </c>
      <c r="T80" s="24" t="s">
        <v>5</v>
      </c>
      <c r="U80" s="23" t="s">
        <v>4</v>
      </c>
      <c r="V80" s="299"/>
      <c r="W80" s="292"/>
      <c r="X80" s="300">
        <f>X81+X84</f>
        <v>106000</v>
      </c>
      <c r="Y80" s="300">
        <f>Y81+Y84</f>
        <v>106000</v>
      </c>
      <c r="Z80" s="301">
        <f>Z81+Z84</f>
        <v>106000</v>
      </c>
      <c r="AA80" s="8"/>
      <c r="AB80" s="3"/>
    </row>
    <row r="81" spans="1:28" ht="43.5" customHeight="1" x14ac:dyDescent="0.2">
      <c r="A81" s="21"/>
      <c r="B81" s="20"/>
      <c r="C81" s="110"/>
      <c r="D81" s="19"/>
      <c r="E81" s="18"/>
      <c r="F81" s="17"/>
      <c r="G81" s="16"/>
      <c r="H81" s="709" t="s">
        <v>636</v>
      </c>
      <c r="I81" s="710"/>
      <c r="J81" s="710"/>
      <c r="K81" s="710"/>
      <c r="L81" s="710"/>
      <c r="M81" s="711"/>
      <c r="N81" s="28">
        <v>616</v>
      </c>
      <c r="O81" s="27">
        <v>4</v>
      </c>
      <c r="P81" s="26">
        <v>12</v>
      </c>
      <c r="Q81" s="12" t="s">
        <v>96</v>
      </c>
      <c r="R81" s="24" t="s">
        <v>11</v>
      </c>
      <c r="S81" s="25" t="s">
        <v>90</v>
      </c>
      <c r="T81" s="24" t="s">
        <v>80</v>
      </c>
      <c r="U81" s="23" t="s">
        <v>4</v>
      </c>
      <c r="V81" s="299"/>
      <c r="W81" s="292"/>
      <c r="X81" s="300">
        <f t="shared" si="11"/>
        <v>6000</v>
      </c>
      <c r="Y81" s="300">
        <f t="shared" si="11"/>
        <v>6000</v>
      </c>
      <c r="Z81" s="301">
        <f t="shared" si="11"/>
        <v>6000</v>
      </c>
      <c r="AA81" s="8"/>
      <c r="AB81" s="3"/>
    </row>
    <row r="82" spans="1:28" ht="29.25" customHeight="1" x14ac:dyDescent="0.2">
      <c r="A82" s="21"/>
      <c r="B82" s="20"/>
      <c r="C82" s="110"/>
      <c r="D82" s="19"/>
      <c r="E82" s="18"/>
      <c r="F82" s="17"/>
      <c r="G82" s="17"/>
      <c r="H82" s="16"/>
      <c r="I82" s="709" t="s">
        <v>637</v>
      </c>
      <c r="J82" s="710"/>
      <c r="K82" s="710"/>
      <c r="L82" s="710"/>
      <c r="M82" s="711"/>
      <c r="N82" s="28">
        <v>616</v>
      </c>
      <c r="O82" s="27">
        <v>4</v>
      </c>
      <c r="P82" s="26">
        <v>12</v>
      </c>
      <c r="Q82" s="12" t="s">
        <v>95</v>
      </c>
      <c r="R82" s="24" t="s">
        <v>11</v>
      </c>
      <c r="S82" s="25" t="s">
        <v>90</v>
      </c>
      <c r="T82" s="24" t="s">
        <v>80</v>
      </c>
      <c r="U82" s="23" t="s">
        <v>94</v>
      </c>
      <c r="V82" s="299"/>
      <c r="W82" s="292"/>
      <c r="X82" s="300">
        <f>X83</f>
        <v>6000</v>
      </c>
      <c r="Y82" s="300">
        <f>Y83</f>
        <v>6000</v>
      </c>
      <c r="Z82" s="301">
        <f>Z83</f>
        <v>6000</v>
      </c>
      <c r="AA82" s="8"/>
      <c r="AB82" s="3"/>
    </row>
    <row r="83" spans="1:28" ht="24.75" customHeight="1" x14ac:dyDescent="0.2">
      <c r="A83" s="21"/>
      <c r="B83" s="20"/>
      <c r="C83" s="110"/>
      <c r="D83" s="19"/>
      <c r="E83" s="18"/>
      <c r="F83" s="17"/>
      <c r="G83" s="17"/>
      <c r="H83" s="36"/>
      <c r="I83" s="35"/>
      <c r="J83" s="721" t="s">
        <v>92</v>
      </c>
      <c r="K83" s="721"/>
      <c r="L83" s="721"/>
      <c r="M83" s="722"/>
      <c r="N83" s="15">
        <v>616</v>
      </c>
      <c r="O83" s="14">
        <v>4</v>
      </c>
      <c r="P83" s="13">
        <v>12</v>
      </c>
      <c r="Q83" s="12" t="s">
        <v>95</v>
      </c>
      <c r="R83" s="10" t="s">
        <v>11</v>
      </c>
      <c r="S83" s="11" t="s">
        <v>90</v>
      </c>
      <c r="T83" s="10" t="s">
        <v>80</v>
      </c>
      <c r="U83" s="9" t="s">
        <v>94</v>
      </c>
      <c r="V83" s="548">
        <v>410</v>
      </c>
      <c r="W83" s="292"/>
      <c r="X83" s="303">
        <v>6000</v>
      </c>
      <c r="Y83" s="303">
        <v>6000</v>
      </c>
      <c r="Z83" s="304">
        <v>6000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709" t="s">
        <v>634</v>
      </c>
      <c r="I84" s="710"/>
      <c r="J84" s="712"/>
      <c r="K84" s="712"/>
      <c r="L84" s="712"/>
      <c r="M84" s="713"/>
      <c r="N84" s="42">
        <v>616</v>
      </c>
      <c r="O84" s="41">
        <v>4</v>
      </c>
      <c r="P84" s="40">
        <v>12</v>
      </c>
      <c r="Q84" s="12" t="s">
        <v>93</v>
      </c>
      <c r="R84" s="114" t="s">
        <v>11</v>
      </c>
      <c r="S84" s="115">
        <v>1</v>
      </c>
      <c r="T84" s="114">
        <v>2</v>
      </c>
      <c r="U84" s="116" t="s">
        <v>4</v>
      </c>
      <c r="V84" s="311"/>
      <c r="W84" s="292"/>
      <c r="X84" s="300">
        <f t="shared" ref="X84:Z85" si="12">X85</f>
        <v>100000</v>
      </c>
      <c r="Y84" s="300">
        <f t="shared" si="12"/>
        <v>100000</v>
      </c>
      <c r="Z84" s="301">
        <f t="shared" si="12"/>
        <v>100000</v>
      </c>
      <c r="AA84" s="8"/>
      <c r="AB84" s="3"/>
    </row>
    <row r="85" spans="1:28" ht="29.25" customHeight="1" x14ac:dyDescent="0.2">
      <c r="A85" s="21"/>
      <c r="B85" s="20"/>
      <c r="C85" s="110"/>
      <c r="D85" s="19"/>
      <c r="E85" s="18"/>
      <c r="F85" s="17"/>
      <c r="G85" s="17"/>
      <c r="H85" s="16"/>
      <c r="I85" s="709" t="s">
        <v>635</v>
      </c>
      <c r="J85" s="710"/>
      <c r="K85" s="710"/>
      <c r="L85" s="710"/>
      <c r="M85" s="711"/>
      <c r="N85" s="28">
        <v>616</v>
      </c>
      <c r="O85" s="27">
        <v>4</v>
      </c>
      <c r="P85" s="26">
        <v>12</v>
      </c>
      <c r="Q85" s="12" t="s">
        <v>91</v>
      </c>
      <c r="R85" s="24" t="s">
        <v>11</v>
      </c>
      <c r="S85" s="25">
        <v>1</v>
      </c>
      <c r="T85" s="24">
        <v>2</v>
      </c>
      <c r="U85" s="23">
        <v>90044</v>
      </c>
      <c r="V85" s="299"/>
      <c r="W85" s="292"/>
      <c r="X85" s="300">
        <f t="shared" si="12"/>
        <v>100000</v>
      </c>
      <c r="Y85" s="300">
        <f t="shared" si="12"/>
        <v>100000</v>
      </c>
      <c r="Z85" s="301">
        <f t="shared" si="12"/>
        <v>100000</v>
      </c>
      <c r="AA85" s="8"/>
      <c r="AB85" s="3"/>
    </row>
    <row r="86" spans="1:28" ht="45" customHeight="1" x14ac:dyDescent="0.2">
      <c r="A86" s="21"/>
      <c r="B86" s="20"/>
      <c r="C86" s="110"/>
      <c r="D86" s="38"/>
      <c r="E86" s="37"/>
      <c r="F86" s="36"/>
      <c r="G86" s="36"/>
      <c r="H86" s="36"/>
      <c r="I86" s="35"/>
      <c r="J86" s="721" t="s">
        <v>58</v>
      </c>
      <c r="K86" s="721"/>
      <c r="L86" s="721"/>
      <c r="M86" s="722"/>
      <c r="N86" s="15">
        <v>616</v>
      </c>
      <c r="O86" s="14">
        <v>4</v>
      </c>
      <c r="P86" s="13">
        <v>12</v>
      </c>
      <c r="Q86" s="12" t="s">
        <v>91</v>
      </c>
      <c r="R86" s="10" t="s">
        <v>11</v>
      </c>
      <c r="S86" s="11">
        <v>1</v>
      </c>
      <c r="T86" s="10">
        <v>2</v>
      </c>
      <c r="U86" s="9">
        <v>90044</v>
      </c>
      <c r="V86" s="548">
        <v>240</v>
      </c>
      <c r="W86" s="292"/>
      <c r="X86" s="303">
        <v>100000</v>
      </c>
      <c r="Y86" s="303">
        <v>100000</v>
      </c>
      <c r="Z86" s="304">
        <v>100000</v>
      </c>
      <c r="AA86" s="8"/>
      <c r="AB86" s="3"/>
    </row>
    <row r="87" spans="1:28" ht="29.25" customHeight="1" x14ac:dyDescent="0.2">
      <c r="A87" s="21"/>
      <c r="B87" s="20"/>
      <c r="C87" s="110"/>
      <c r="D87" s="704" t="s">
        <v>89</v>
      </c>
      <c r="E87" s="705"/>
      <c r="F87" s="705"/>
      <c r="G87" s="705"/>
      <c r="H87" s="705"/>
      <c r="I87" s="705"/>
      <c r="J87" s="707"/>
      <c r="K87" s="707"/>
      <c r="L87" s="707"/>
      <c r="M87" s="708"/>
      <c r="N87" s="34">
        <v>616</v>
      </c>
      <c r="O87" s="33">
        <v>5</v>
      </c>
      <c r="P87" s="32" t="s">
        <v>1</v>
      </c>
      <c r="Q87" s="12" t="s">
        <v>1</v>
      </c>
      <c r="R87" s="117" t="s">
        <v>1</v>
      </c>
      <c r="S87" s="118" t="s">
        <v>1</v>
      </c>
      <c r="T87" s="117" t="s">
        <v>1</v>
      </c>
      <c r="U87" s="119" t="s">
        <v>1</v>
      </c>
      <c r="V87" s="314"/>
      <c r="W87" s="292"/>
      <c r="X87" s="315">
        <f>X88+X94+X100</f>
        <v>3034041</v>
      </c>
      <c r="Y87" s="315">
        <f>Y88+Y94+Y100</f>
        <v>2933057</v>
      </c>
      <c r="Z87" s="316">
        <f>Z88+Z94+Z100</f>
        <v>2776056</v>
      </c>
      <c r="AA87" s="8"/>
      <c r="AB87" s="3"/>
    </row>
    <row r="88" spans="1:28" ht="23.25" customHeight="1" x14ac:dyDescent="0.2">
      <c r="A88" s="21"/>
      <c r="B88" s="20"/>
      <c r="C88" s="110"/>
      <c r="D88" s="30"/>
      <c r="E88" s="714" t="s">
        <v>88</v>
      </c>
      <c r="F88" s="715"/>
      <c r="G88" s="715"/>
      <c r="H88" s="715"/>
      <c r="I88" s="715"/>
      <c r="J88" s="715"/>
      <c r="K88" s="715"/>
      <c r="L88" s="715"/>
      <c r="M88" s="716"/>
      <c r="N88" s="94">
        <v>616</v>
      </c>
      <c r="O88" s="95">
        <v>5</v>
      </c>
      <c r="P88" s="96">
        <v>1</v>
      </c>
      <c r="Q88" s="92" t="s">
        <v>1</v>
      </c>
      <c r="R88" s="97" t="s">
        <v>1</v>
      </c>
      <c r="S88" s="98" t="s">
        <v>1</v>
      </c>
      <c r="T88" s="97" t="s">
        <v>1</v>
      </c>
      <c r="U88" s="99" t="s">
        <v>1</v>
      </c>
      <c r="V88" s="295"/>
      <c r="W88" s="296"/>
      <c r="X88" s="297">
        <f t="shared" ref="X88:Z91" si="13">X89</f>
        <v>330300</v>
      </c>
      <c r="Y88" s="297">
        <f t="shared" si="13"/>
        <v>100000</v>
      </c>
      <c r="Z88" s="298">
        <f t="shared" si="13"/>
        <v>40000</v>
      </c>
      <c r="AA88" s="8"/>
      <c r="AB88" s="3"/>
    </row>
    <row r="89" spans="1:28" ht="78.75" customHeight="1" x14ac:dyDescent="0.2">
      <c r="A89" s="21"/>
      <c r="B89" s="20"/>
      <c r="C89" s="110"/>
      <c r="D89" s="19"/>
      <c r="E89" s="29"/>
      <c r="F89" s="709" t="s">
        <v>620</v>
      </c>
      <c r="G89" s="710"/>
      <c r="H89" s="710"/>
      <c r="I89" s="710"/>
      <c r="J89" s="710"/>
      <c r="K89" s="710"/>
      <c r="L89" s="710"/>
      <c r="M89" s="711"/>
      <c r="N89" s="28">
        <v>616</v>
      </c>
      <c r="O89" s="27">
        <v>5</v>
      </c>
      <c r="P89" s="26">
        <v>1</v>
      </c>
      <c r="Q89" s="12" t="s">
        <v>19</v>
      </c>
      <c r="R89" s="24" t="s">
        <v>11</v>
      </c>
      <c r="S89" s="25" t="s">
        <v>6</v>
      </c>
      <c r="T89" s="24" t="s">
        <v>5</v>
      </c>
      <c r="U89" s="23" t="s">
        <v>4</v>
      </c>
      <c r="V89" s="299"/>
      <c r="W89" s="292"/>
      <c r="X89" s="300">
        <f t="shared" si="13"/>
        <v>330300</v>
      </c>
      <c r="Y89" s="300">
        <f t="shared" si="13"/>
        <v>100000</v>
      </c>
      <c r="Z89" s="301">
        <f t="shared" si="13"/>
        <v>40000</v>
      </c>
      <c r="AA89" s="8"/>
      <c r="AB89" s="3"/>
    </row>
    <row r="90" spans="1:28" ht="23.25" customHeight="1" x14ac:dyDescent="0.2">
      <c r="A90" s="21"/>
      <c r="B90" s="20"/>
      <c r="C90" s="110"/>
      <c r="D90" s="19"/>
      <c r="E90" s="18"/>
      <c r="F90" s="16"/>
      <c r="G90" s="709" t="s">
        <v>87</v>
      </c>
      <c r="H90" s="710"/>
      <c r="I90" s="710"/>
      <c r="J90" s="710"/>
      <c r="K90" s="710"/>
      <c r="L90" s="710"/>
      <c r="M90" s="711"/>
      <c r="N90" s="28">
        <v>616</v>
      </c>
      <c r="O90" s="27">
        <v>5</v>
      </c>
      <c r="P90" s="26">
        <v>1</v>
      </c>
      <c r="Q90" s="12" t="s">
        <v>86</v>
      </c>
      <c r="R90" s="24" t="s">
        <v>11</v>
      </c>
      <c r="S90" s="25" t="s">
        <v>81</v>
      </c>
      <c r="T90" s="24" t="s">
        <v>5</v>
      </c>
      <c r="U90" s="23" t="s">
        <v>4</v>
      </c>
      <c r="V90" s="299"/>
      <c r="W90" s="292"/>
      <c r="X90" s="300">
        <f t="shared" si="13"/>
        <v>330300</v>
      </c>
      <c r="Y90" s="300">
        <f t="shared" si="13"/>
        <v>100000</v>
      </c>
      <c r="Z90" s="301">
        <f t="shared" si="13"/>
        <v>40000</v>
      </c>
      <c r="AA90" s="8"/>
      <c r="AB90" s="3"/>
    </row>
    <row r="91" spans="1:28" ht="29.25" customHeight="1" x14ac:dyDescent="0.2">
      <c r="A91" s="21"/>
      <c r="B91" s="20"/>
      <c r="C91" s="110"/>
      <c r="D91" s="19"/>
      <c r="E91" s="18"/>
      <c r="F91" s="17"/>
      <c r="G91" s="16"/>
      <c r="H91" s="709" t="s">
        <v>85</v>
      </c>
      <c r="I91" s="710"/>
      <c r="J91" s="710"/>
      <c r="K91" s="710"/>
      <c r="L91" s="710"/>
      <c r="M91" s="711"/>
      <c r="N91" s="28">
        <v>616</v>
      </c>
      <c r="O91" s="27">
        <v>5</v>
      </c>
      <c r="P91" s="26">
        <v>1</v>
      </c>
      <c r="Q91" s="12" t="s">
        <v>84</v>
      </c>
      <c r="R91" s="24" t="s">
        <v>11</v>
      </c>
      <c r="S91" s="25" t="s">
        <v>81</v>
      </c>
      <c r="T91" s="24" t="s">
        <v>80</v>
      </c>
      <c r="U91" s="23" t="s">
        <v>4</v>
      </c>
      <c r="V91" s="299"/>
      <c r="W91" s="292"/>
      <c r="X91" s="300">
        <f t="shared" si="13"/>
        <v>330300</v>
      </c>
      <c r="Y91" s="300">
        <f t="shared" si="13"/>
        <v>100000</v>
      </c>
      <c r="Z91" s="301">
        <f t="shared" si="13"/>
        <v>40000</v>
      </c>
      <c r="AA91" s="8"/>
      <c r="AB91" s="3"/>
    </row>
    <row r="92" spans="1:28" ht="23.25" customHeight="1" x14ac:dyDescent="0.2">
      <c r="A92" s="21"/>
      <c r="B92" s="20"/>
      <c r="C92" s="110"/>
      <c r="D92" s="19"/>
      <c r="E92" s="18"/>
      <c r="F92" s="17"/>
      <c r="G92" s="17"/>
      <c r="H92" s="16"/>
      <c r="I92" s="709" t="s">
        <v>83</v>
      </c>
      <c r="J92" s="710"/>
      <c r="K92" s="710"/>
      <c r="L92" s="710"/>
      <c r="M92" s="711"/>
      <c r="N92" s="28">
        <v>616</v>
      </c>
      <c r="O92" s="27">
        <v>5</v>
      </c>
      <c r="P92" s="26">
        <v>1</v>
      </c>
      <c r="Q92" s="12" t="s">
        <v>82</v>
      </c>
      <c r="R92" s="24" t="s">
        <v>11</v>
      </c>
      <c r="S92" s="25" t="s">
        <v>81</v>
      </c>
      <c r="T92" s="24" t="s">
        <v>80</v>
      </c>
      <c r="U92" s="23" t="s">
        <v>79</v>
      </c>
      <c r="V92" s="299"/>
      <c r="W92" s="292"/>
      <c r="X92" s="300">
        <f>X93</f>
        <v>330300</v>
      </c>
      <c r="Y92" s="300">
        <f>Y93</f>
        <v>100000</v>
      </c>
      <c r="Z92" s="301">
        <f>Z93</f>
        <v>40000</v>
      </c>
      <c r="AA92" s="8"/>
      <c r="AB92" s="3"/>
    </row>
    <row r="93" spans="1:28" ht="43.5" customHeight="1" x14ac:dyDescent="0.2">
      <c r="A93" s="21"/>
      <c r="B93" s="20"/>
      <c r="C93" s="110"/>
      <c r="D93" s="19"/>
      <c r="E93" s="37"/>
      <c r="F93" s="36"/>
      <c r="G93" s="36"/>
      <c r="H93" s="36"/>
      <c r="I93" s="35"/>
      <c r="J93" s="721" t="s">
        <v>58</v>
      </c>
      <c r="K93" s="721"/>
      <c r="L93" s="721"/>
      <c r="M93" s="722"/>
      <c r="N93" s="15">
        <v>616</v>
      </c>
      <c r="O93" s="14">
        <v>5</v>
      </c>
      <c r="P93" s="13">
        <v>1</v>
      </c>
      <c r="Q93" s="12" t="s">
        <v>82</v>
      </c>
      <c r="R93" s="10" t="s">
        <v>11</v>
      </c>
      <c r="S93" s="11" t="s">
        <v>81</v>
      </c>
      <c r="T93" s="10" t="s">
        <v>80</v>
      </c>
      <c r="U93" s="9" t="s">
        <v>79</v>
      </c>
      <c r="V93" s="302" t="s">
        <v>53</v>
      </c>
      <c r="W93" s="292"/>
      <c r="X93" s="303">
        <v>330300</v>
      </c>
      <c r="Y93" s="303">
        <v>100000</v>
      </c>
      <c r="Z93" s="304">
        <v>40000</v>
      </c>
      <c r="AA93" s="8"/>
      <c r="AB93" s="3"/>
    </row>
    <row r="94" spans="1:28" ht="23.25" customHeight="1" x14ac:dyDescent="0.2">
      <c r="A94" s="21"/>
      <c r="B94" s="20"/>
      <c r="C94" s="110"/>
      <c r="D94" s="19"/>
      <c r="E94" s="714" t="s">
        <v>78</v>
      </c>
      <c r="F94" s="715"/>
      <c r="G94" s="715"/>
      <c r="H94" s="715"/>
      <c r="I94" s="715"/>
      <c r="J94" s="717"/>
      <c r="K94" s="717"/>
      <c r="L94" s="717"/>
      <c r="M94" s="718"/>
      <c r="N94" s="89">
        <v>616</v>
      </c>
      <c r="O94" s="90">
        <v>5</v>
      </c>
      <c r="P94" s="91">
        <v>2</v>
      </c>
      <c r="Q94" s="92" t="s">
        <v>1</v>
      </c>
      <c r="R94" s="111" t="s">
        <v>1</v>
      </c>
      <c r="S94" s="112" t="s">
        <v>1</v>
      </c>
      <c r="T94" s="111" t="s">
        <v>1</v>
      </c>
      <c r="U94" s="113" t="s">
        <v>1</v>
      </c>
      <c r="V94" s="305"/>
      <c r="W94" s="296"/>
      <c r="X94" s="297">
        <f t="shared" ref="X94:Z97" si="14">X95</f>
        <v>688000</v>
      </c>
      <c r="Y94" s="297">
        <f t="shared" si="14"/>
        <v>706100</v>
      </c>
      <c r="Z94" s="298">
        <f t="shared" si="14"/>
        <v>688000</v>
      </c>
      <c r="AA94" s="8"/>
      <c r="AB94" s="3"/>
    </row>
    <row r="95" spans="1:28" ht="79.5" customHeight="1" x14ac:dyDescent="0.2">
      <c r="A95" s="21"/>
      <c r="B95" s="20"/>
      <c r="C95" s="110"/>
      <c r="D95" s="19"/>
      <c r="E95" s="29"/>
      <c r="F95" s="709" t="s">
        <v>620</v>
      </c>
      <c r="G95" s="710"/>
      <c r="H95" s="710"/>
      <c r="I95" s="710"/>
      <c r="J95" s="710"/>
      <c r="K95" s="710"/>
      <c r="L95" s="710"/>
      <c r="M95" s="711"/>
      <c r="N95" s="28">
        <v>616</v>
      </c>
      <c r="O95" s="27">
        <v>5</v>
      </c>
      <c r="P95" s="26">
        <v>2</v>
      </c>
      <c r="Q95" s="12" t="s">
        <v>19</v>
      </c>
      <c r="R95" s="24" t="s">
        <v>11</v>
      </c>
      <c r="S95" s="25" t="s">
        <v>6</v>
      </c>
      <c r="T95" s="24" t="s">
        <v>5</v>
      </c>
      <c r="U95" s="23" t="s">
        <v>4</v>
      </c>
      <c r="V95" s="299"/>
      <c r="W95" s="292"/>
      <c r="X95" s="300">
        <f t="shared" si="14"/>
        <v>688000</v>
      </c>
      <c r="Y95" s="300">
        <f t="shared" si="14"/>
        <v>706100</v>
      </c>
      <c r="Z95" s="301">
        <f t="shared" si="14"/>
        <v>688000</v>
      </c>
      <c r="AA95" s="8"/>
      <c r="AB95" s="3"/>
    </row>
    <row r="96" spans="1:28" ht="43.5" customHeight="1" x14ac:dyDescent="0.2">
      <c r="A96" s="21"/>
      <c r="B96" s="20"/>
      <c r="C96" s="110"/>
      <c r="D96" s="19"/>
      <c r="E96" s="18"/>
      <c r="F96" s="16"/>
      <c r="G96" s="709" t="s">
        <v>77</v>
      </c>
      <c r="H96" s="710"/>
      <c r="I96" s="710"/>
      <c r="J96" s="710"/>
      <c r="K96" s="710"/>
      <c r="L96" s="710"/>
      <c r="M96" s="711"/>
      <c r="N96" s="28">
        <v>616</v>
      </c>
      <c r="O96" s="27">
        <v>5</v>
      </c>
      <c r="P96" s="26">
        <v>2</v>
      </c>
      <c r="Q96" s="12" t="s">
        <v>76</v>
      </c>
      <c r="R96" s="24" t="s">
        <v>11</v>
      </c>
      <c r="S96" s="25" t="s">
        <v>71</v>
      </c>
      <c r="T96" s="24" t="s">
        <v>5</v>
      </c>
      <c r="U96" s="23" t="s">
        <v>4</v>
      </c>
      <c r="V96" s="299"/>
      <c r="W96" s="292"/>
      <c r="X96" s="300">
        <f t="shared" si="14"/>
        <v>688000</v>
      </c>
      <c r="Y96" s="300">
        <f t="shared" si="14"/>
        <v>706100</v>
      </c>
      <c r="Z96" s="301">
        <f t="shared" si="14"/>
        <v>688000</v>
      </c>
      <c r="AA96" s="8"/>
      <c r="AB96" s="3"/>
    </row>
    <row r="97" spans="1:28" ht="29.25" customHeight="1" x14ac:dyDescent="0.2">
      <c r="A97" s="21"/>
      <c r="B97" s="20"/>
      <c r="C97" s="110"/>
      <c r="D97" s="19"/>
      <c r="E97" s="18"/>
      <c r="F97" s="17"/>
      <c r="G97" s="16"/>
      <c r="H97" s="709" t="s">
        <v>75</v>
      </c>
      <c r="I97" s="710"/>
      <c r="J97" s="710"/>
      <c r="K97" s="710"/>
      <c r="L97" s="710"/>
      <c r="M97" s="711"/>
      <c r="N97" s="28">
        <v>616</v>
      </c>
      <c r="O97" s="27">
        <v>5</v>
      </c>
      <c r="P97" s="26">
        <v>2</v>
      </c>
      <c r="Q97" s="12" t="s">
        <v>74</v>
      </c>
      <c r="R97" s="24" t="s">
        <v>11</v>
      </c>
      <c r="S97" s="25" t="s">
        <v>71</v>
      </c>
      <c r="T97" s="24" t="s">
        <v>55</v>
      </c>
      <c r="U97" s="23" t="s">
        <v>4</v>
      </c>
      <c r="V97" s="299"/>
      <c r="W97" s="292"/>
      <c r="X97" s="300">
        <f t="shared" si="14"/>
        <v>688000</v>
      </c>
      <c r="Y97" s="300">
        <f t="shared" si="14"/>
        <v>706100</v>
      </c>
      <c r="Z97" s="301">
        <f t="shared" si="14"/>
        <v>688000</v>
      </c>
      <c r="AA97" s="8"/>
      <c r="AB97" s="3"/>
    </row>
    <row r="98" spans="1:28" ht="29.25" customHeight="1" x14ac:dyDescent="0.2">
      <c r="A98" s="21"/>
      <c r="B98" s="20"/>
      <c r="C98" s="110"/>
      <c r="D98" s="19"/>
      <c r="E98" s="18"/>
      <c r="F98" s="17"/>
      <c r="G98" s="17"/>
      <c r="H98" s="16"/>
      <c r="I98" s="709" t="s">
        <v>73</v>
      </c>
      <c r="J98" s="710"/>
      <c r="K98" s="710"/>
      <c r="L98" s="710"/>
      <c r="M98" s="711"/>
      <c r="N98" s="28">
        <v>616</v>
      </c>
      <c r="O98" s="27">
        <v>5</v>
      </c>
      <c r="P98" s="26">
        <v>2</v>
      </c>
      <c r="Q98" s="12" t="s">
        <v>72</v>
      </c>
      <c r="R98" s="24" t="s">
        <v>11</v>
      </c>
      <c r="S98" s="25" t="s">
        <v>71</v>
      </c>
      <c r="T98" s="24" t="s">
        <v>55</v>
      </c>
      <c r="U98" s="23" t="s">
        <v>70</v>
      </c>
      <c r="V98" s="299"/>
      <c r="W98" s="292"/>
      <c r="X98" s="300">
        <f>X99</f>
        <v>688000</v>
      </c>
      <c r="Y98" s="300">
        <f>Y99</f>
        <v>706100</v>
      </c>
      <c r="Z98" s="301">
        <f>Z99</f>
        <v>688000</v>
      </c>
      <c r="AA98" s="8"/>
      <c r="AB98" s="3"/>
    </row>
    <row r="99" spans="1:28" ht="43.5" customHeight="1" x14ac:dyDescent="0.2">
      <c r="A99" s="21"/>
      <c r="B99" s="20"/>
      <c r="C99" s="110"/>
      <c r="D99" s="19"/>
      <c r="E99" s="37"/>
      <c r="F99" s="36"/>
      <c r="G99" s="36"/>
      <c r="H99" s="36"/>
      <c r="I99" s="35"/>
      <c r="J99" s="721" t="s">
        <v>58</v>
      </c>
      <c r="K99" s="721"/>
      <c r="L99" s="721"/>
      <c r="M99" s="722"/>
      <c r="N99" s="15">
        <v>616</v>
      </c>
      <c r="O99" s="14">
        <v>5</v>
      </c>
      <c r="P99" s="13">
        <v>2</v>
      </c>
      <c r="Q99" s="12" t="s">
        <v>72</v>
      </c>
      <c r="R99" s="10" t="s">
        <v>11</v>
      </c>
      <c r="S99" s="11" t="s">
        <v>71</v>
      </c>
      <c r="T99" s="10" t="s">
        <v>55</v>
      </c>
      <c r="U99" s="9" t="s">
        <v>70</v>
      </c>
      <c r="V99" s="302" t="s">
        <v>53</v>
      </c>
      <c r="W99" s="292"/>
      <c r="X99" s="303">
        <v>688000</v>
      </c>
      <c r="Y99" s="303">
        <v>706100</v>
      </c>
      <c r="Z99" s="304">
        <v>688000</v>
      </c>
      <c r="AA99" s="8"/>
      <c r="AB99" s="3"/>
    </row>
    <row r="100" spans="1:28" ht="23.25" customHeight="1" x14ac:dyDescent="0.2">
      <c r="A100" s="21"/>
      <c r="B100" s="20"/>
      <c r="C100" s="110"/>
      <c r="D100" s="19"/>
      <c r="E100" s="714" t="s">
        <v>69</v>
      </c>
      <c r="F100" s="715"/>
      <c r="G100" s="715"/>
      <c r="H100" s="715"/>
      <c r="I100" s="715"/>
      <c r="J100" s="717"/>
      <c r="K100" s="717"/>
      <c r="L100" s="717"/>
      <c r="M100" s="718"/>
      <c r="N100" s="89">
        <v>616</v>
      </c>
      <c r="O100" s="90">
        <v>5</v>
      </c>
      <c r="P100" s="91">
        <v>3</v>
      </c>
      <c r="Q100" s="92" t="s">
        <v>1</v>
      </c>
      <c r="R100" s="111" t="s">
        <v>1</v>
      </c>
      <c r="S100" s="112" t="s">
        <v>1</v>
      </c>
      <c r="T100" s="111" t="s">
        <v>1</v>
      </c>
      <c r="U100" s="113" t="s">
        <v>1</v>
      </c>
      <c r="V100" s="305"/>
      <c r="W100" s="296"/>
      <c r="X100" s="306">
        <f t="shared" ref="X100:Z101" si="15">X101</f>
        <v>2015741</v>
      </c>
      <c r="Y100" s="306">
        <f t="shared" si="15"/>
        <v>2126957</v>
      </c>
      <c r="Z100" s="307">
        <f t="shared" si="15"/>
        <v>2048056</v>
      </c>
      <c r="AA100" s="8"/>
      <c r="AB100" s="3"/>
    </row>
    <row r="101" spans="1:28" ht="90" customHeight="1" x14ac:dyDescent="0.2">
      <c r="A101" s="21"/>
      <c r="B101" s="20"/>
      <c r="C101" s="110"/>
      <c r="D101" s="19"/>
      <c r="E101" s="29"/>
      <c r="F101" s="709" t="s">
        <v>620</v>
      </c>
      <c r="G101" s="710"/>
      <c r="H101" s="710"/>
      <c r="I101" s="710"/>
      <c r="J101" s="710"/>
      <c r="K101" s="710"/>
      <c r="L101" s="710"/>
      <c r="M101" s="711"/>
      <c r="N101" s="28">
        <v>616</v>
      </c>
      <c r="O101" s="27">
        <v>5</v>
      </c>
      <c r="P101" s="26">
        <v>3</v>
      </c>
      <c r="Q101" s="12" t="s">
        <v>19</v>
      </c>
      <c r="R101" s="24" t="s">
        <v>11</v>
      </c>
      <c r="S101" s="25" t="s">
        <v>6</v>
      </c>
      <c r="T101" s="24" t="s">
        <v>5</v>
      </c>
      <c r="U101" s="23" t="s">
        <v>4</v>
      </c>
      <c r="V101" s="299"/>
      <c r="W101" s="292"/>
      <c r="X101" s="300">
        <f t="shared" si="15"/>
        <v>2015741</v>
      </c>
      <c r="Y101" s="300">
        <f t="shared" si="15"/>
        <v>2126957</v>
      </c>
      <c r="Z101" s="301">
        <f t="shared" si="15"/>
        <v>2048056</v>
      </c>
      <c r="AA101" s="8"/>
      <c r="AB101" s="3"/>
    </row>
    <row r="102" spans="1:28" ht="29.25" customHeight="1" x14ac:dyDescent="0.2">
      <c r="A102" s="21"/>
      <c r="B102" s="20"/>
      <c r="C102" s="110"/>
      <c r="D102" s="19"/>
      <c r="E102" s="18"/>
      <c r="F102" s="16"/>
      <c r="G102" s="709" t="s">
        <v>68</v>
      </c>
      <c r="H102" s="710"/>
      <c r="I102" s="710"/>
      <c r="J102" s="710"/>
      <c r="K102" s="710"/>
      <c r="L102" s="710"/>
      <c r="M102" s="711"/>
      <c r="N102" s="28">
        <v>616</v>
      </c>
      <c r="O102" s="27">
        <v>5</v>
      </c>
      <c r="P102" s="26">
        <v>3</v>
      </c>
      <c r="Q102" s="12" t="s">
        <v>67</v>
      </c>
      <c r="R102" s="24" t="s">
        <v>11</v>
      </c>
      <c r="S102" s="25" t="s">
        <v>56</v>
      </c>
      <c r="T102" s="24" t="s">
        <v>5</v>
      </c>
      <c r="U102" s="23" t="s">
        <v>4</v>
      </c>
      <c r="V102" s="299"/>
      <c r="W102" s="292"/>
      <c r="X102" s="300">
        <f>X103+X106</f>
        <v>2015741</v>
      </c>
      <c r="Y102" s="300">
        <f>Y103+Y106</f>
        <v>2126957</v>
      </c>
      <c r="Z102" s="301">
        <f>Z103+Z106</f>
        <v>2048056</v>
      </c>
      <c r="AA102" s="8"/>
      <c r="AB102" s="3"/>
    </row>
    <row r="103" spans="1:28" ht="29.25" customHeight="1" x14ac:dyDescent="0.2">
      <c r="A103" s="21"/>
      <c r="B103" s="20"/>
      <c r="C103" s="110"/>
      <c r="D103" s="19"/>
      <c r="E103" s="18"/>
      <c r="F103" s="17"/>
      <c r="G103" s="16"/>
      <c r="H103" s="709" t="s">
        <v>66</v>
      </c>
      <c r="I103" s="710"/>
      <c r="J103" s="710"/>
      <c r="K103" s="710"/>
      <c r="L103" s="710"/>
      <c r="M103" s="711"/>
      <c r="N103" s="28">
        <v>616</v>
      </c>
      <c r="O103" s="27">
        <v>5</v>
      </c>
      <c r="P103" s="26">
        <v>3</v>
      </c>
      <c r="Q103" s="12" t="s">
        <v>65</v>
      </c>
      <c r="R103" s="24" t="s">
        <v>11</v>
      </c>
      <c r="S103" s="25" t="s">
        <v>56</v>
      </c>
      <c r="T103" s="24" t="s">
        <v>9</v>
      </c>
      <c r="U103" s="23" t="s">
        <v>4</v>
      </c>
      <c r="V103" s="299"/>
      <c r="W103" s="292"/>
      <c r="X103" s="300">
        <f t="shared" ref="X103:Z104" si="16">X104</f>
        <v>100000</v>
      </c>
      <c r="Y103" s="300">
        <f t="shared" si="16"/>
        <v>123617</v>
      </c>
      <c r="Z103" s="301">
        <f t="shared" si="16"/>
        <v>186517</v>
      </c>
      <c r="AA103" s="8"/>
      <c r="AB103" s="3"/>
    </row>
    <row r="104" spans="1:28" ht="23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709" t="s">
        <v>64</v>
      </c>
      <c r="J104" s="710"/>
      <c r="K104" s="710"/>
      <c r="L104" s="710"/>
      <c r="M104" s="711"/>
      <c r="N104" s="28">
        <v>616</v>
      </c>
      <c r="O104" s="27">
        <v>5</v>
      </c>
      <c r="P104" s="26">
        <v>3</v>
      </c>
      <c r="Q104" s="12" t="s">
        <v>63</v>
      </c>
      <c r="R104" s="24" t="s">
        <v>11</v>
      </c>
      <c r="S104" s="25" t="s">
        <v>56</v>
      </c>
      <c r="T104" s="24" t="s">
        <v>9</v>
      </c>
      <c r="U104" s="23" t="s">
        <v>62</v>
      </c>
      <c r="V104" s="299"/>
      <c r="W104" s="292"/>
      <c r="X104" s="300">
        <f t="shared" si="16"/>
        <v>100000</v>
      </c>
      <c r="Y104" s="300">
        <f t="shared" si="16"/>
        <v>123617</v>
      </c>
      <c r="Z104" s="301">
        <f>Z105</f>
        <v>186517</v>
      </c>
      <c r="AA104" s="8"/>
      <c r="AB104" s="3"/>
    </row>
    <row r="105" spans="1:28" ht="43.5" customHeight="1" x14ac:dyDescent="0.2">
      <c r="A105" s="21"/>
      <c r="B105" s="20"/>
      <c r="C105" s="110"/>
      <c r="D105" s="19"/>
      <c r="E105" s="18"/>
      <c r="F105" s="17"/>
      <c r="G105" s="17"/>
      <c r="H105" s="36"/>
      <c r="I105" s="35"/>
      <c r="J105" s="721" t="s">
        <v>58</v>
      </c>
      <c r="K105" s="721"/>
      <c r="L105" s="721"/>
      <c r="M105" s="722"/>
      <c r="N105" s="15">
        <v>616</v>
      </c>
      <c r="O105" s="14">
        <v>5</v>
      </c>
      <c r="P105" s="13">
        <v>3</v>
      </c>
      <c r="Q105" s="12" t="s">
        <v>63</v>
      </c>
      <c r="R105" s="10" t="s">
        <v>11</v>
      </c>
      <c r="S105" s="11" t="s">
        <v>56</v>
      </c>
      <c r="T105" s="10" t="s">
        <v>9</v>
      </c>
      <c r="U105" s="9" t="s">
        <v>62</v>
      </c>
      <c r="V105" s="302" t="s">
        <v>53</v>
      </c>
      <c r="W105" s="292"/>
      <c r="X105" s="303">
        <v>100000</v>
      </c>
      <c r="Y105" s="303">
        <v>123617</v>
      </c>
      <c r="Z105" s="304">
        <v>186517</v>
      </c>
      <c r="AA105" s="8"/>
      <c r="AB105" s="3"/>
    </row>
    <row r="106" spans="1:28" ht="23.25" customHeight="1" x14ac:dyDescent="0.2">
      <c r="A106" s="21"/>
      <c r="B106" s="20"/>
      <c r="C106" s="110"/>
      <c r="D106" s="19"/>
      <c r="E106" s="18"/>
      <c r="F106" s="17"/>
      <c r="G106" s="17"/>
      <c r="H106" s="709" t="s">
        <v>61</v>
      </c>
      <c r="I106" s="710"/>
      <c r="J106" s="712"/>
      <c r="K106" s="712"/>
      <c r="L106" s="712"/>
      <c r="M106" s="713"/>
      <c r="N106" s="42">
        <v>616</v>
      </c>
      <c r="O106" s="41">
        <v>5</v>
      </c>
      <c r="P106" s="40">
        <v>3</v>
      </c>
      <c r="Q106" s="12" t="s">
        <v>60</v>
      </c>
      <c r="R106" s="114" t="s">
        <v>11</v>
      </c>
      <c r="S106" s="115" t="s">
        <v>56</v>
      </c>
      <c r="T106" s="114" t="s">
        <v>55</v>
      </c>
      <c r="U106" s="116" t="s">
        <v>4</v>
      </c>
      <c r="V106" s="311"/>
      <c r="W106" s="292"/>
      <c r="X106" s="312">
        <f t="shared" ref="X106:Z107" si="17">X107</f>
        <v>1915741</v>
      </c>
      <c r="Y106" s="312">
        <f>Y107</f>
        <v>2003340</v>
      </c>
      <c r="Z106" s="313">
        <f t="shared" si="17"/>
        <v>1861539</v>
      </c>
      <c r="AA106" s="8"/>
      <c r="AB106" s="3"/>
    </row>
    <row r="107" spans="1:28" ht="23.25" customHeight="1" x14ac:dyDescent="0.2">
      <c r="A107" s="21"/>
      <c r="B107" s="20"/>
      <c r="C107" s="110"/>
      <c r="D107" s="19"/>
      <c r="E107" s="18"/>
      <c r="F107" s="17"/>
      <c r="G107" s="17"/>
      <c r="H107" s="16"/>
      <c r="I107" s="709" t="s">
        <v>59</v>
      </c>
      <c r="J107" s="710"/>
      <c r="K107" s="710"/>
      <c r="L107" s="710"/>
      <c r="M107" s="711"/>
      <c r="N107" s="28">
        <v>616</v>
      </c>
      <c r="O107" s="27">
        <v>5</v>
      </c>
      <c r="P107" s="26">
        <v>3</v>
      </c>
      <c r="Q107" s="12" t="s">
        <v>57</v>
      </c>
      <c r="R107" s="24" t="s">
        <v>11</v>
      </c>
      <c r="S107" s="25" t="s">
        <v>56</v>
      </c>
      <c r="T107" s="24" t="s">
        <v>55</v>
      </c>
      <c r="U107" s="23" t="s">
        <v>54</v>
      </c>
      <c r="V107" s="299"/>
      <c r="W107" s="292"/>
      <c r="X107" s="300">
        <f t="shared" si="17"/>
        <v>1915741</v>
      </c>
      <c r="Y107" s="300">
        <f t="shared" si="17"/>
        <v>2003340</v>
      </c>
      <c r="Z107" s="301">
        <f t="shared" si="17"/>
        <v>1861539</v>
      </c>
      <c r="AA107" s="8"/>
      <c r="AB107" s="3"/>
    </row>
    <row r="108" spans="1:28" ht="43.5" customHeight="1" x14ac:dyDescent="0.2">
      <c r="A108" s="21"/>
      <c r="B108" s="20"/>
      <c r="C108" s="110"/>
      <c r="D108" s="38"/>
      <c r="E108" s="37"/>
      <c r="F108" s="36"/>
      <c r="G108" s="36"/>
      <c r="H108" s="36"/>
      <c r="I108" s="35"/>
      <c r="J108" s="721" t="s">
        <v>58</v>
      </c>
      <c r="K108" s="721"/>
      <c r="L108" s="721"/>
      <c r="M108" s="722"/>
      <c r="N108" s="15">
        <v>616</v>
      </c>
      <c r="O108" s="14">
        <v>5</v>
      </c>
      <c r="P108" s="13">
        <v>3</v>
      </c>
      <c r="Q108" s="12" t="s">
        <v>57</v>
      </c>
      <c r="R108" s="10" t="s">
        <v>11</v>
      </c>
      <c r="S108" s="11" t="s">
        <v>56</v>
      </c>
      <c r="T108" s="10" t="s">
        <v>55</v>
      </c>
      <c r="U108" s="9" t="s">
        <v>54</v>
      </c>
      <c r="V108" s="302" t="s">
        <v>53</v>
      </c>
      <c r="W108" s="292"/>
      <c r="X108" s="303">
        <v>1915741</v>
      </c>
      <c r="Y108" s="303">
        <v>2003340</v>
      </c>
      <c r="Z108" s="304">
        <v>1861539</v>
      </c>
      <c r="AA108" s="8"/>
      <c r="AB108" s="3"/>
    </row>
    <row r="109" spans="1:28" ht="23.25" customHeight="1" x14ac:dyDescent="0.2">
      <c r="A109" s="21"/>
      <c r="B109" s="20"/>
      <c r="C109" s="110"/>
      <c r="D109" s="704" t="s">
        <v>52</v>
      </c>
      <c r="E109" s="705"/>
      <c r="F109" s="705"/>
      <c r="G109" s="705"/>
      <c r="H109" s="705"/>
      <c r="I109" s="705"/>
      <c r="J109" s="707"/>
      <c r="K109" s="707"/>
      <c r="L109" s="707"/>
      <c r="M109" s="708"/>
      <c r="N109" s="34">
        <v>616</v>
      </c>
      <c r="O109" s="33">
        <v>8</v>
      </c>
      <c r="P109" s="32" t="s">
        <v>1</v>
      </c>
      <c r="Q109" s="12" t="s">
        <v>1</v>
      </c>
      <c r="R109" s="117" t="s">
        <v>1</v>
      </c>
      <c r="S109" s="118" t="s">
        <v>1</v>
      </c>
      <c r="T109" s="117" t="s">
        <v>1</v>
      </c>
      <c r="U109" s="119" t="s">
        <v>1</v>
      </c>
      <c r="V109" s="314"/>
      <c r="W109" s="292"/>
      <c r="X109" s="315">
        <f>X110</f>
        <v>3146000</v>
      </c>
      <c r="Y109" s="315">
        <f>Y110</f>
        <v>3146000</v>
      </c>
      <c r="Z109" s="316">
        <f>Z110</f>
        <v>3146000</v>
      </c>
      <c r="AA109" s="8"/>
      <c r="AB109" s="3"/>
    </row>
    <row r="110" spans="1:28" ht="23.25" customHeight="1" x14ac:dyDescent="0.2">
      <c r="A110" s="21"/>
      <c r="B110" s="20"/>
      <c r="C110" s="110"/>
      <c r="D110" s="30"/>
      <c r="E110" s="714" t="s">
        <v>51</v>
      </c>
      <c r="F110" s="715"/>
      <c r="G110" s="715"/>
      <c r="H110" s="715"/>
      <c r="I110" s="715"/>
      <c r="J110" s="715"/>
      <c r="K110" s="715"/>
      <c r="L110" s="715"/>
      <c r="M110" s="716"/>
      <c r="N110" s="94">
        <v>616</v>
      </c>
      <c r="O110" s="95">
        <v>8</v>
      </c>
      <c r="P110" s="96">
        <v>1</v>
      </c>
      <c r="Q110" s="92" t="s">
        <v>1</v>
      </c>
      <c r="R110" s="97" t="s">
        <v>1</v>
      </c>
      <c r="S110" s="98" t="s">
        <v>1</v>
      </c>
      <c r="T110" s="97" t="s">
        <v>1</v>
      </c>
      <c r="U110" s="99" t="s">
        <v>1</v>
      </c>
      <c r="V110" s="295"/>
      <c r="W110" s="296"/>
      <c r="X110" s="297">
        <f t="shared" ref="X110:Z113" si="18">X111</f>
        <v>3146000</v>
      </c>
      <c r="Y110" s="297">
        <f t="shared" si="18"/>
        <v>3146000</v>
      </c>
      <c r="Z110" s="298">
        <f t="shared" si="18"/>
        <v>3146000</v>
      </c>
      <c r="AA110" s="8"/>
      <c r="AB110" s="3"/>
    </row>
    <row r="111" spans="1:28" ht="29.25" customHeight="1" x14ac:dyDescent="0.2">
      <c r="A111" s="21"/>
      <c r="B111" s="20"/>
      <c r="C111" s="110"/>
      <c r="D111" s="19"/>
      <c r="E111" s="29"/>
      <c r="F111" s="709" t="s">
        <v>50</v>
      </c>
      <c r="G111" s="710"/>
      <c r="H111" s="710"/>
      <c r="I111" s="710"/>
      <c r="J111" s="710"/>
      <c r="K111" s="710"/>
      <c r="L111" s="710"/>
      <c r="M111" s="711"/>
      <c r="N111" s="28">
        <v>616</v>
      </c>
      <c r="O111" s="27">
        <v>8</v>
      </c>
      <c r="P111" s="26">
        <v>1</v>
      </c>
      <c r="Q111" s="12" t="s">
        <v>49</v>
      </c>
      <c r="R111" s="24" t="s">
        <v>33</v>
      </c>
      <c r="S111" s="25" t="s">
        <v>6</v>
      </c>
      <c r="T111" s="24" t="s">
        <v>5</v>
      </c>
      <c r="U111" s="23" t="s">
        <v>4</v>
      </c>
      <c r="V111" s="299"/>
      <c r="W111" s="292"/>
      <c r="X111" s="300">
        <f>X112+X116</f>
        <v>3146000</v>
      </c>
      <c r="Y111" s="300">
        <f>Y112+Y116</f>
        <v>3146000</v>
      </c>
      <c r="Z111" s="301">
        <f>Z112+Z116</f>
        <v>3146000</v>
      </c>
      <c r="AA111" s="8"/>
      <c r="AB111" s="3"/>
    </row>
    <row r="112" spans="1:28" ht="23.25" customHeight="1" x14ac:dyDescent="0.2">
      <c r="A112" s="21"/>
      <c r="B112" s="20"/>
      <c r="C112" s="110"/>
      <c r="D112" s="19"/>
      <c r="E112" s="18"/>
      <c r="F112" s="16"/>
      <c r="G112" s="709" t="s">
        <v>48</v>
      </c>
      <c r="H112" s="710"/>
      <c r="I112" s="710"/>
      <c r="J112" s="710"/>
      <c r="K112" s="710"/>
      <c r="L112" s="710"/>
      <c r="M112" s="711"/>
      <c r="N112" s="28">
        <v>616</v>
      </c>
      <c r="O112" s="27">
        <v>8</v>
      </c>
      <c r="P112" s="26">
        <v>1</v>
      </c>
      <c r="Q112" s="12" t="s">
        <v>47</v>
      </c>
      <c r="R112" s="24" t="s">
        <v>33</v>
      </c>
      <c r="S112" s="25" t="s">
        <v>42</v>
      </c>
      <c r="T112" s="24" t="s">
        <v>5</v>
      </c>
      <c r="U112" s="23" t="s">
        <v>4</v>
      </c>
      <c r="V112" s="299"/>
      <c r="W112" s="292"/>
      <c r="X112" s="300">
        <f t="shared" si="18"/>
        <v>469080</v>
      </c>
      <c r="Y112" s="300">
        <f t="shared" si="18"/>
        <v>469080</v>
      </c>
      <c r="Z112" s="301">
        <f t="shared" si="18"/>
        <v>469080</v>
      </c>
      <c r="AA112" s="8"/>
      <c r="AB112" s="3"/>
    </row>
    <row r="113" spans="1:28" ht="29.25" customHeight="1" x14ac:dyDescent="0.2">
      <c r="A113" s="21"/>
      <c r="B113" s="20"/>
      <c r="C113" s="110"/>
      <c r="D113" s="19"/>
      <c r="E113" s="18"/>
      <c r="F113" s="17"/>
      <c r="G113" s="16"/>
      <c r="H113" s="709" t="s">
        <v>46</v>
      </c>
      <c r="I113" s="710"/>
      <c r="J113" s="710"/>
      <c r="K113" s="710"/>
      <c r="L113" s="710"/>
      <c r="M113" s="711"/>
      <c r="N113" s="28">
        <v>616</v>
      </c>
      <c r="O113" s="27">
        <v>8</v>
      </c>
      <c r="P113" s="26">
        <v>1</v>
      </c>
      <c r="Q113" s="12" t="s">
        <v>45</v>
      </c>
      <c r="R113" s="24" t="s">
        <v>33</v>
      </c>
      <c r="S113" s="25" t="s">
        <v>42</v>
      </c>
      <c r="T113" s="24" t="s">
        <v>9</v>
      </c>
      <c r="U113" s="23" t="s">
        <v>4</v>
      </c>
      <c r="V113" s="299"/>
      <c r="W113" s="292"/>
      <c r="X113" s="300">
        <f t="shared" si="18"/>
        <v>469080</v>
      </c>
      <c r="Y113" s="300">
        <f t="shared" si="18"/>
        <v>469080</v>
      </c>
      <c r="Z113" s="301">
        <f t="shared" si="18"/>
        <v>469080</v>
      </c>
      <c r="AA113" s="8"/>
      <c r="AB113" s="3"/>
    </row>
    <row r="114" spans="1:28" ht="23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709" t="s">
        <v>44</v>
      </c>
      <c r="J114" s="710"/>
      <c r="K114" s="710"/>
      <c r="L114" s="710"/>
      <c r="M114" s="711"/>
      <c r="N114" s="28">
        <v>616</v>
      </c>
      <c r="O114" s="27">
        <v>8</v>
      </c>
      <c r="P114" s="26">
        <v>1</v>
      </c>
      <c r="Q114" s="12" t="s">
        <v>43</v>
      </c>
      <c r="R114" s="24" t="s">
        <v>33</v>
      </c>
      <c r="S114" s="25" t="s">
        <v>42</v>
      </c>
      <c r="T114" s="24" t="s">
        <v>9</v>
      </c>
      <c r="U114" s="23" t="s">
        <v>41</v>
      </c>
      <c r="V114" s="299"/>
      <c r="W114" s="292"/>
      <c r="X114" s="300">
        <f>X115</f>
        <v>469080</v>
      </c>
      <c r="Y114" s="300">
        <f>Y115</f>
        <v>469080</v>
      </c>
      <c r="Z114" s="301">
        <f>Z115</f>
        <v>469080</v>
      </c>
      <c r="AA114" s="8"/>
      <c r="AB114" s="3"/>
    </row>
    <row r="115" spans="1:28" ht="23.25" customHeight="1" x14ac:dyDescent="0.2">
      <c r="A115" s="21"/>
      <c r="B115" s="20"/>
      <c r="C115" s="110"/>
      <c r="D115" s="19"/>
      <c r="E115" s="18"/>
      <c r="F115" s="17"/>
      <c r="G115" s="36"/>
      <c r="H115" s="36"/>
      <c r="I115" s="35"/>
      <c r="J115" s="721" t="s">
        <v>35</v>
      </c>
      <c r="K115" s="721"/>
      <c r="L115" s="721"/>
      <c r="M115" s="722"/>
      <c r="N115" s="15">
        <v>616</v>
      </c>
      <c r="O115" s="14">
        <v>8</v>
      </c>
      <c r="P115" s="13">
        <v>1</v>
      </c>
      <c r="Q115" s="12" t="s">
        <v>43</v>
      </c>
      <c r="R115" s="10" t="s">
        <v>33</v>
      </c>
      <c r="S115" s="11" t="s">
        <v>42</v>
      </c>
      <c r="T115" s="10" t="s">
        <v>9</v>
      </c>
      <c r="U115" s="9" t="s">
        <v>41</v>
      </c>
      <c r="V115" s="302" t="s">
        <v>30</v>
      </c>
      <c r="W115" s="292"/>
      <c r="X115" s="303">
        <v>469080</v>
      </c>
      <c r="Y115" s="303">
        <v>469080</v>
      </c>
      <c r="Z115" s="304">
        <v>469080</v>
      </c>
      <c r="AA115" s="8"/>
      <c r="AB115" s="3"/>
    </row>
    <row r="116" spans="1:28" ht="23.25" customHeight="1" x14ac:dyDescent="0.2">
      <c r="A116" s="21"/>
      <c r="B116" s="20"/>
      <c r="C116" s="110"/>
      <c r="D116" s="19"/>
      <c r="E116" s="18"/>
      <c r="F116" s="17"/>
      <c r="G116" s="709" t="s">
        <v>40</v>
      </c>
      <c r="H116" s="710"/>
      <c r="I116" s="710"/>
      <c r="J116" s="712"/>
      <c r="K116" s="712"/>
      <c r="L116" s="712"/>
      <c r="M116" s="713"/>
      <c r="N116" s="42">
        <v>616</v>
      </c>
      <c r="O116" s="41">
        <v>8</v>
      </c>
      <c r="P116" s="40">
        <v>1</v>
      </c>
      <c r="Q116" s="12" t="s">
        <v>39</v>
      </c>
      <c r="R116" s="114" t="s">
        <v>33</v>
      </c>
      <c r="S116" s="115" t="s">
        <v>32</v>
      </c>
      <c r="T116" s="114" t="s">
        <v>5</v>
      </c>
      <c r="U116" s="116" t="s">
        <v>4</v>
      </c>
      <c r="V116" s="311"/>
      <c r="W116" s="292"/>
      <c r="X116" s="300">
        <f t="shared" ref="X116:Z117" si="19">X117</f>
        <v>2676920</v>
      </c>
      <c r="Y116" s="300">
        <f t="shared" si="19"/>
        <v>2676920</v>
      </c>
      <c r="Z116" s="301">
        <f t="shared" si="19"/>
        <v>2676920</v>
      </c>
      <c r="AA116" s="8"/>
      <c r="AB116" s="3"/>
    </row>
    <row r="117" spans="1:28" ht="29.25" customHeight="1" x14ac:dyDescent="0.2">
      <c r="A117" s="21"/>
      <c r="B117" s="20"/>
      <c r="C117" s="110"/>
      <c r="D117" s="19"/>
      <c r="E117" s="18"/>
      <c r="F117" s="17"/>
      <c r="G117" s="16"/>
      <c r="H117" s="709" t="s">
        <v>38</v>
      </c>
      <c r="I117" s="710"/>
      <c r="J117" s="710"/>
      <c r="K117" s="710"/>
      <c r="L117" s="710"/>
      <c r="M117" s="711"/>
      <c r="N117" s="28">
        <v>616</v>
      </c>
      <c r="O117" s="27">
        <v>8</v>
      </c>
      <c r="P117" s="26">
        <v>1</v>
      </c>
      <c r="Q117" s="12" t="s">
        <v>37</v>
      </c>
      <c r="R117" s="24" t="s">
        <v>33</v>
      </c>
      <c r="S117" s="25" t="s">
        <v>32</v>
      </c>
      <c r="T117" s="24" t="s">
        <v>9</v>
      </c>
      <c r="U117" s="23" t="s">
        <v>4</v>
      </c>
      <c r="V117" s="299"/>
      <c r="W117" s="292"/>
      <c r="X117" s="300">
        <f t="shared" si="19"/>
        <v>2676920</v>
      </c>
      <c r="Y117" s="300">
        <f t="shared" si="19"/>
        <v>2676920</v>
      </c>
      <c r="Z117" s="301">
        <f t="shared" si="19"/>
        <v>2676920</v>
      </c>
      <c r="AA117" s="8"/>
      <c r="AB117" s="3"/>
    </row>
    <row r="118" spans="1:28" ht="23.25" customHeight="1" x14ac:dyDescent="0.2">
      <c r="A118" s="21"/>
      <c r="B118" s="20"/>
      <c r="C118" s="110"/>
      <c r="D118" s="19"/>
      <c r="E118" s="18"/>
      <c r="F118" s="17"/>
      <c r="G118" s="17"/>
      <c r="H118" s="16"/>
      <c r="I118" s="709" t="s">
        <v>36</v>
      </c>
      <c r="J118" s="710"/>
      <c r="K118" s="710"/>
      <c r="L118" s="710"/>
      <c r="M118" s="711"/>
      <c r="N118" s="28">
        <v>616</v>
      </c>
      <c r="O118" s="27">
        <v>8</v>
      </c>
      <c r="P118" s="26">
        <v>1</v>
      </c>
      <c r="Q118" s="12" t="s">
        <v>34</v>
      </c>
      <c r="R118" s="24" t="s">
        <v>33</v>
      </c>
      <c r="S118" s="25" t="s">
        <v>32</v>
      </c>
      <c r="T118" s="24" t="s">
        <v>9</v>
      </c>
      <c r="U118" s="23" t="s">
        <v>31</v>
      </c>
      <c r="V118" s="299"/>
      <c r="W118" s="292"/>
      <c r="X118" s="300">
        <f>X119</f>
        <v>2676920</v>
      </c>
      <c r="Y118" s="300">
        <f>Y119</f>
        <v>2676920</v>
      </c>
      <c r="Z118" s="301">
        <f>Z119</f>
        <v>2676920</v>
      </c>
      <c r="AA118" s="8"/>
      <c r="AB118" s="3"/>
    </row>
    <row r="119" spans="1:28" ht="23.25" customHeight="1" x14ac:dyDescent="0.2">
      <c r="A119" s="21"/>
      <c r="B119" s="20"/>
      <c r="C119" s="110"/>
      <c r="D119" s="38"/>
      <c r="E119" s="37"/>
      <c r="F119" s="36"/>
      <c r="G119" s="36"/>
      <c r="H119" s="36"/>
      <c r="I119" s="35"/>
      <c r="J119" s="721" t="s">
        <v>35</v>
      </c>
      <c r="K119" s="721"/>
      <c r="L119" s="721"/>
      <c r="M119" s="722"/>
      <c r="N119" s="15">
        <v>616</v>
      </c>
      <c r="O119" s="14">
        <v>8</v>
      </c>
      <c r="P119" s="13">
        <v>1</v>
      </c>
      <c r="Q119" s="12" t="s">
        <v>34</v>
      </c>
      <c r="R119" s="10" t="s">
        <v>33</v>
      </c>
      <c r="S119" s="11" t="s">
        <v>32</v>
      </c>
      <c r="T119" s="10" t="s">
        <v>9</v>
      </c>
      <c r="U119" s="9" t="s">
        <v>31</v>
      </c>
      <c r="V119" s="302" t="s">
        <v>30</v>
      </c>
      <c r="W119" s="292"/>
      <c r="X119" s="303">
        <v>2676920</v>
      </c>
      <c r="Y119" s="303">
        <v>2676920</v>
      </c>
      <c r="Z119" s="304">
        <v>2676920</v>
      </c>
      <c r="AA119" s="8"/>
      <c r="AB119" s="3"/>
    </row>
    <row r="120" spans="1:28" ht="23.25" customHeight="1" x14ac:dyDescent="0.2">
      <c r="A120" s="21"/>
      <c r="B120" s="20"/>
      <c r="C120" s="110"/>
      <c r="D120" s="704" t="s">
        <v>29</v>
      </c>
      <c r="E120" s="705"/>
      <c r="F120" s="705"/>
      <c r="G120" s="705"/>
      <c r="H120" s="705"/>
      <c r="I120" s="705"/>
      <c r="J120" s="707"/>
      <c r="K120" s="707"/>
      <c r="L120" s="707"/>
      <c r="M120" s="708"/>
      <c r="N120" s="34">
        <v>616</v>
      </c>
      <c r="O120" s="33">
        <v>10</v>
      </c>
      <c r="P120" s="32" t="s">
        <v>1</v>
      </c>
      <c r="Q120" s="12" t="s">
        <v>1</v>
      </c>
      <c r="R120" s="117" t="s">
        <v>1</v>
      </c>
      <c r="S120" s="118" t="s">
        <v>1</v>
      </c>
      <c r="T120" s="117" t="s">
        <v>1</v>
      </c>
      <c r="U120" s="119" t="s">
        <v>1</v>
      </c>
      <c r="V120" s="314"/>
      <c r="W120" s="292"/>
      <c r="X120" s="315">
        <f>X121+X127</f>
        <v>539854</v>
      </c>
      <c r="Y120" s="315">
        <f>Y121+Y127</f>
        <v>396127</v>
      </c>
      <c r="Z120" s="316">
        <f>Z121+Z127</f>
        <v>396127</v>
      </c>
      <c r="AA120" s="8"/>
      <c r="AB120" s="3"/>
    </row>
    <row r="121" spans="1:28" ht="23.25" customHeight="1" x14ac:dyDescent="0.2">
      <c r="A121" s="21"/>
      <c r="B121" s="20"/>
      <c r="C121" s="110"/>
      <c r="D121" s="30"/>
      <c r="E121" s="714" t="s">
        <v>28</v>
      </c>
      <c r="F121" s="715"/>
      <c r="G121" s="715"/>
      <c r="H121" s="715"/>
      <c r="I121" s="715"/>
      <c r="J121" s="715"/>
      <c r="K121" s="715"/>
      <c r="L121" s="715"/>
      <c r="M121" s="716"/>
      <c r="N121" s="94">
        <v>616</v>
      </c>
      <c r="O121" s="95">
        <v>10</v>
      </c>
      <c r="P121" s="96">
        <v>1</v>
      </c>
      <c r="Q121" s="92" t="s">
        <v>1</v>
      </c>
      <c r="R121" s="97" t="s">
        <v>1</v>
      </c>
      <c r="S121" s="98" t="s">
        <v>1</v>
      </c>
      <c r="T121" s="97" t="s">
        <v>1</v>
      </c>
      <c r="U121" s="99" t="s">
        <v>1</v>
      </c>
      <c r="V121" s="295"/>
      <c r="W121" s="296"/>
      <c r="X121" s="297">
        <f t="shared" ref="X121:Z124" si="20">X122</f>
        <v>396127</v>
      </c>
      <c r="Y121" s="297">
        <f t="shared" si="20"/>
        <v>396127</v>
      </c>
      <c r="Z121" s="298">
        <f t="shared" si="20"/>
        <v>396127</v>
      </c>
      <c r="AA121" s="8"/>
      <c r="AB121" s="3"/>
    </row>
    <row r="122" spans="1:28" ht="29.25" customHeight="1" x14ac:dyDescent="0.2">
      <c r="A122" s="21"/>
      <c r="B122" s="20"/>
      <c r="C122" s="110"/>
      <c r="D122" s="19"/>
      <c r="E122" s="29"/>
      <c r="F122" s="709" t="s">
        <v>138</v>
      </c>
      <c r="G122" s="710"/>
      <c r="H122" s="710"/>
      <c r="I122" s="710"/>
      <c r="J122" s="710"/>
      <c r="K122" s="710"/>
      <c r="L122" s="710"/>
      <c r="M122" s="711"/>
      <c r="N122" s="28">
        <v>616</v>
      </c>
      <c r="O122" s="27">
        <v>10</v>
      </c>
      <c r="P122" s="26">
        <v>1</v>
      </c>
      <c r="Q122" s="12" t="s">
        <v>19</v>
      </c>
      <c r="R122" s="24">
        <v>75</v>
      </c>
      <c r="S122" s="25" t="s">
        <v>6</v>
      </c>
      <c r="T122" s="24" t="s">
        <v>5</v>
      </c>
      <c r="U122" s="23" t="s">
        <v>4</v>
      </c>
      <c r="V122" s="299"/>
      <c r="W122" s="292"/>
      <c r="X122" s="300">
        <f t="shared" si="20"/>
        <v>396127</v>
      </c>
      <c r="Y122" s="300">
        <f t="shared" si="20"/>
        <v>396127</v>
      </c>
      <c r="Z122" s="301">
        <f t="shared" si="20"/>
        <v>396127</v>
      </c>
      <c r="AA122" s="8"/>
      <c r="AB122" s="3"/>
    </row>
    <row r="123" spans="1:28" ht="21.75" customHeight="1" x14ac:dyDescent="0.2">
      <c r="A123" s="21"/>
      <c r="B123" s="20"/>
      <c r="C123" s="110"/>
      <c r="D123" s="19"/>
      <c r="E123" s="18"/>
      <c r="F123" s="16"/>
      <c r="G123" s="709" t="s">
        <v>652</v>
      </c>
      <c r="H123" s="710"/>
      <c r="I123" s="710"/>
      <c r="J123" s="710"/>
      <c r="K123" s="710"/>
      <c r="L123" s="710"/>
      <c r="M123" s="711"/>
      <c r="N123" s="28">
        <v>616</v>
      </c>
      <c r="O123" s="27">
        <v>10</v>
      </c>
      <c r="P123" s="26">
        <v>1</v>
      </c>
      <c r="Q123" s="12" t="s">
        <v>27</v>
      </c>
      <c r="R123" s="24">
        <v>75</v>
      </c>
      <c r="S123" s="25">
        <v>0</v>
      </c>
      <c r="T123" s="24" t="s">
        <v>5</v>
      </c>
      <c r="U123" s="23" t="s">
        <v>4</v>
      </c>
      <c r="V123" s="299"/>
      <c r="W123" s="292"/>
      <c r="X123" s="300">
        <f t="shared" si="20"/>
        <v>396127</v>
      </c>
      <c r="Y123" s="300">
        <f t="shared" si="20"/>
        <v>396127</v>
      </c>
      <c r="Z123" s="301">
        <f t="shared" si="20"/>
        <v>396127</v>
      </c>
      <c r="AA123" s="8"/>
      <c r="AB123" s="3"/>
    </row>
    <row r="124" spans="1:28" ht="29.25" customHeight="1" x14ac:dyDescent="0.2">
      <c r="A124" s="21"/>
      <c r="B124" s="20"/>
      <c r="C124" s="110"/>
      <c r="D124" s="19"/>
      <c r="E124" s="18"/>
      <c r="F124" s="17"/>
      <c r="G124" s="16"/>
      <c r="H124" s="709" t="s">
        <v>25</v>
      </c>
      <c r="I124" s="710"/>
      <c r="J124" s="710"/>
      <c r="K124" s="710"/>
      <c r="L124" s="710"/>
      <c r="M124" s="711"/>
      <c r="N124" s="28">
        <v>616</v>
      </c>
      <c r="O124" s="27">
        <v>10</v>
      </c>
      <c r="P124" s="26">
        <v>1</v>
      </c>
      <c r="Q124" s="12" t="s">
        <v>26</v>
      </c>
      <c r="R124" s="24">
        <v>75</v>
      </c>
      <c r="S124" s="25">
        <v>0</v>
      </c>
      <c r="T124" s="24">
        <v>0</v>
      </c>
      <c r="U124" s="23">
        <v>20001</v>
      </c>
      <c r="V124" s="299"/>
      <c r="W124" s="292"/>
      <c r="X124" s="300">
        <f t="shared" si="20"/>
        <v>396127</v>
      </c>
      <c r="Y124" s="300">
        <f t="shared" si="20"/>
        <v>396127</v>
      </c>
      <c r="Z124" s="301">
        <f t="shared" si="20"/>
        <v>396127</v>
      </c>
      <c r="AA124" s="8"/>
      <c r="AB124" s="3"/>
    </row>
    <row r="125" spans="1:28" ht="29.25" customHeight="1" x14ac:dyDescent="0.2">
      <c r="A125" s="21"/>
      <c r="B125" s="20"/>
      <c r="C125" s="110"/>
      <c r="D125" s="19"/>
      <c r="E125" s="18"/>
      <c r="F125" s="17"/>
      <c r="G125" s="17"/>
      <c r="H125" s="16"/>
      <c r="I125" s="709" t="s">
        <v>25</v>
      </c>
      <c r="J125" s="710"/>
      <c r="K125" s="710"/>
      <c r="L125" s="710"/>
      <c r="M125" s="711"/>
      <c r="N125" s="28">
        <v>616</v>
      </c>
      <c r="O125" s="27">
        <v>10</v>
      </c>
      <c r="P125" s="26">
        <v>1</v>
      </c>
      <c r="Q125" s="12" t="s">
        <v>23</v>
      </c>
      <c r="R125" s="24">
        <v>75</v>
      </c>
      <c r="S125" s="25">
        <v>0</v>
      </c>
      <c r="T125" s="24">
        <v>0</v>
      </c>
      <c r="U125" s="23">
        <v>20001</v>
      </c>
      <c r="V125" s="299"/>
      <c r="W125" s="292"/>
      <c r="X125" s="300">
        <f>X126</f>
        <v>396127</v>
      </c>
      <c r="Y125" s="300">
        <f>Y126</f>
        <v>396127</v>
      </c>
      <c r="Z125" s="301">
        <f>Z126</f>
        <v>396127</v>
      </c>
      <c r="AA125" s="8"/>
      <c r="AB125" s="3"/>
    </row>
    <row r="126" spans="1:28" ht="29.25" customHeight="1" x14ac:dyDescent="0.2">
      <c r="A126" s="21"/>
      <c r="B126" s="20"/>
      <c r="C126" s="110"/>
      <c r="D126" s="19"/>
      <c r="E126" s="37"/>
      <c r="F126" s="36"/>
      <c r="G126" s="36"/>
      <c r="H126" s="36"/>
      <c r="I126" s="35"/>
      <c r="J126" s="721" t="s">
        <v>24</v>
      </c>
      <c r="K126" s="721"/>
      <c r="L126" s="721"/>
      <c r="M126" s="722"/>
      <c r="N126" s="15">
        <v>616</v>
      </c>
      <c r="O126" s="14">
        <v>10</v>
      </c>
      <c r="P126" s="13">
        <v>1</v>
      </c>
      <c r="Q126" s="12" t="s">
        <v>23</v>
      </c>
      <c r="R126" s="10">
        <v>75</v>
      </c>
      <c r="S126" s="11">
        <v>0</v>
      </c>
      <c r="T126" s="10">
        <v>0</v>
      </c>
      <c r="U126" s="9">
        <v>20001</v>
      </c>
      <c r="V126" s="302" t="s">
        <v>22</v>
      </c>
      <c r="W126" s="292"/>
      <c r="X126" s="303">
        <v>396127</v>
      </c>
      <c r="Y126" s="303">
        <v>396127</v>
      </c>
      <c r="Z126" s="304">
        <v>396127</v>
      </c>
      <c r="AA126" s="8"/>
      <c r="AB126" s="3"/>
    </row>
    <row r="127" spans="1:28" ht="23.25" customHeight="1" x14ac:dyDescent="0.2">
      <c r="A127" s="21"/>
      <c r="B127" s="20"/>
      <c r="C127" s="110"/>
      <c r="D127" s="19"/>
      <c r="E127" s="714" t="s">
        <v>21</v>
      </c>
      <c r="F127" s="715"/>
      <c r="G127" s="715"/>
      <c r="H127" s="715"/>
      <c r="I127" s="715"/>
      <c r="J127" s="717"/>
      <c r="K127" s="717"/>
      <c r="L127" s="717"/>
      <c r="M127" s="718"/>
      <c r="N127" s="89">
        <v>616</v>
      </c>
      <c r="O127" s="90">
        <v>10</v>
      </c>
      <c r="P127" s="91">
        <v>3</v>
      </c>
      <c r="Q127" s="92" t="s">
        <v>1</v>
      </c>
      <c r="R127" s="111" t="s">
        <v>1</v>
      </c>
      <c r="S127" s="112" t="s">
        <v>1</v>
      </c>
      <c r="T127" s="111" t="s">
        <v>1</v>
      </c>
      <c r="U127" s="113" t="s">
        <v>1</v>
      </c>
      <c r="V127" s="305"/>
      <c r="W127" s="296"/>
      <c r="X127" s="297">
        <f t="shared" ref="X127:Z130" si="21">X128</f>
        <v>143727</v>
      </c>
      <c r="Y127" s="297">
        <f t="shared" si="21"/>
        <v>0</v>
      </c>
      <c r="Z127" s="298">
        <f t="shared" si="21"/>
        <v>0</v>
      </c>
      <c r="AA127" s="8"/>
      <c r="AB127" s="3"/>
    </row>
    <row r="128" spans="1:28" ht="77.25" customHeight="1" x14ac:dyDescent="0.2">
      <c r="A128" s="21"/>
      <c r="B128" s="20"/>
      <c r="C128" s="110"/>
      <c r="D128" s="19"/>
      <c r="E128" s="29"/>
      <c r="F128" s="709" t="s">
        <v>620</v>
      </c>
      <c r="G128" s="710"/>
      <c r="H128" s="710"/>
      <c r="I128" s="710"/>
      <c r="J128" s="710"/>
      <c r="K128" s="710"/>
      <c r="L128" s="710"/>
      <c r="M128" s="711"/>
      <c r="N128" s="28">
        <v>616</v>
      </c>
      <c r="O128" s="27">
        <v>10</v>
      </c>
      <c r="P128" s="26">
        <v>3</v>
      </c>
      <c r="Q128" s="12" t="s">
        <v>19</v>
      </c>
      <c r="R128" s="24" t="s">
        <v>11</v>
      </c>
      <c r="S128" s="25" t="s">
        <v>6</v>
      </c>
      <c r="T128" s="24" t="s">
        <v>5</v>
      </c>
      <c r="U128" s="23" t="s">
        <v>4</v>
      </c>
      <c r="V128" s="299"/>
      <c r="W128" s="292"/>
      <c r="X128" s="300">
        <f t="shared" si="21"/>
        <v>143727</v>
      </c>
      <c r="Y128" s="300">
        <f t="shared" si="21"/>
        <v>0</v>
      </c>
      <c r="Z128" s="301">
        <f t="shared" si="21"/>
        <v>0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6"/>
      <c r="G129" s="709" t="s">
        <v>18</v>
      </c>
      <c r="H129" s="710"/>
      <c r="I129" s="710"/>
      <c r="J129" s="710"/>
      <c r="K129" s="710"/>
      <c r="L129" s="710"/>
      <c r="M129" s="711"/>
      <c r="N129" s="28">
        <v>616</v>
      </c>
      <c r="O129" s="27">
        <v>10</v>
      </c>
      <c r="P129" s="26">
        <v>3</v>
      </c>
      <c r="Q129" s="12" t="s">
        <v>17</v>
      </c>
      <c r="R129" s="24" t="s">
        <v>11</v>
      </c>
      <c r="S129" s="25" t="s">
        <v>10</v>
      </c>
      <c r="T129" s="24" t="s">
        <v>5</v>
      </c>
      <c r="U129" s="23" t="s">
        <v>4</v>
      </c>
      <c r="V129" s="299"/>
      <c r="W129" s="292"/>
      <c r="X129" s="300">
        <f t="shared" si="21"/>
        <v>143727</v>
      </c>
      <c r="Y129" s="300">
        <f t="shared" si="21"/>
        <v>0</v>
      </c>
      <c r="Z129" s="301">
        <f t="shared" si="21"/>
        <v>0</v>
      </c>
      <c r="AA129" s="8"/>
      <c r="AB129" s="3"/>
    </row>
    <row r="130" spans="1:28" ht="75" customHeight="1" x14ac:dyDescent="0.2">
      <c r="A130" s="21"/>
      <c r="B130" s="20"/>
      <c r="C130" s="110"/>
      <c r="D130" s="19"/>
      <c r="E130" s="18"/>
      <c r="F130" s="17"/>
      <c r="G130" s="16"/>
      <c r="H130" s="709" t="s">
        <v>16</v>
      </c>
      <c r="I130" s="710"/>
      <c r="J130" s="710"/>
      <c r="K130" s="710"/>
      <c r="L130" s="710"/>
      <c r="M130" s="711"/>
      <c r="N130" s="28">
        <v>616</v>
      </c>
      <c r="O130" s="27">
        <v>10</v>
      </c>
      <c r="P130" s="26">
        <v>3</v>
      </c>
      <c r="Q130" s="12" t="s">
        <v>15</v>
      </c>
      <c r="R130" s="24" t="s">
        <v>11</v>
      </c>
      <c r="S130" s="25" t="s">
        <v>10</v>
      </c>
      <c r="T130" s="24" t="s">
        <v>9</v>
      </c>
      <c r="U130" s="23" t="s">
        <v>4</v>
      </c>
      <c r="V130" s="299"/>
      <c r="W130" s="292"/>
      <c r="X130" s="300">
        <f t="shared" si="21"/>
        <v>143727</v>
      </c>
      <c r="Y130" s="300">
        <f t="shared" si="21"/>
        <v>0</v>
      </c>
      <c r="Z130" s="301">
        <f t="shared" si="21"/>
        <v>0</v>
      </c>
      <c r="AA130" s="8"/>
      <c r="AB130" s="3"/>
    </row>
    <row r="131" spans="1:28" ht="15.75" x14ac:dyDescent="0.2">
      <c r="A131" s="21"/>
      <c r="B131" s="20"/>
      <c r="C131" s="110"/>
      <c r="D131" s="19"/>
      <c r="E131" s="18"/>
      <c r="F131" s="17"/>
      <c r="G131" s="17"/>
      <c r="H131" s="16"/>
      <c r="I131" s="709" t="s">
        <v>14</v>
      </c>
      <c r="J131" s="710"/>
      <c r="K131" s="710"/>
      <c r="L131" s="710"/>
      <c r="M131" s="711"/>
      <c r="N131" s="28">
        <v>616</v>
      </c>
      <c r="O131" s="27">
        <v>10</v>
      </c>
      <c r="P131" s="26">
        <v>3</v>
      </c>
      <c r="Q131" s="12" t="s">
        <v>12</v>
      </c>
      <c r="R131" s="24" t="s">
        <v>11</v>
      </c>
      <c r="S131" s="25" t="s">
        <v>10</v>
      </c>
      <c r="T131" s="24" t="s">
        <v>9</v>
      </c>
      <c r="U131" s="23" t="s">
        <v>8</v>
      </c>
      <c r="V131" s="299"/>
      <c r="W131" s="292"/>
      <c r="X131" s="300">
        <f>X132</f>
        <v>143727</v>
      </c>
      <c r="Y131" s="300">
        <f>Y132</f>
        <v>0</v>
      </c>
      <c r="Z131" s="301">
        <f>Z132</f>
        <v>0</v>
      </c>
      <c r="AA131" s="8"/>
      <c r="AB131" s="3"/>
    </row>
    <row r="132" spans="1:28" ht="15.75" x14ac:dyDescent="0.2">
      <c r="A132" s="21"/>
      <c r="B132" s="20"/>
      <c r="C132" s="110"/>
      <c r="D132" s="38"/>
      <c r="E132" s="37"/>
      <c r="F132" s="36"/>
      <c r="G132" s="36"/>
      <c r="H132" s="36"/>
      <c r="I132" s="35"/>
      <c r="J132" s="721" t="s">
        <v>13</v>
      </c>
      <c r="K132" s="721"/>
      <c r="L132" s="721"/>
      <c r="M132" s="722"/>
      <c r="N132" s="15">
        <v>616</v>
      </c>
      <c r="O132" s="14">
        <v>10</v>
      </c>
      <c r="P132" s="13">
        <v>3</v>
      </c>
      <c r="Q132" s="12" t="s">
        <v>12</v>
      </c>
      <c r="R132" s="10" t="s">
        <v>11</v>
      </c>
      <c r="S132" s="11" t="s">
        <v>10</v>
      </c>
      <c r="T132" s="10" t="s">
        <v>9</v>
      </c>
      <c r="U132" s="9" t="s">
        <v>8</v>
      </c>
      <c r="V132" s="302" t="s">
        <v>7</v>
      </c>
      <c r="W132" s="292"/>
      <c r="X132" s="303">
        <v>143727</v>
      </c>
      <c r="Y132" s="303"/>
      <c r="Z132" s="304"/>
      <c r="AA132" s="8"/>
      <c r="AB132" s="3"/>
    </row>
    <row r="133" spans="1:28" ht="15.75" x14ac:dyDescent="0.2">
      <c r="A133" s="21"/>
      <c r="B133" s="20"/>
      <c r="C133" s="110"/>
      <c r="D133" s="497"/>
      <c r="E133" s="37"/>
      <c r="F133" s="495"/>
      <c r="G133" s="495"/>
      <c r="H133" s="495"/>
      <c r="I133" s="496"/>
      <c r="J133" s="85"/>
      <c r="K133" s="85"/>
      <c r="L133" s="86"/>
      <c r="M133" s="174" t="s">
        <v>624</v>
      </c>
      <c r="N133" s="499">
        <v>616</v>
      </c>
      <c r="O133" s="14">
        <v>11</v>
      </c>
      <c r="P133" s="13"/>
      <c r="Q133" s="12"/>
      <c r="R133" s="10"/>
      <c r="S133" s="11"/>
      <c r="T133" s="10"/>
      <c r="U133" s="9"/>
      <c r="V133" s="320"/>
      <c r="W133" s="552"/>
      <c r="X133" s="553">
        <f>X135</f>
        <v>201000</v>
      </c>
      <c r="Y133" s="553">
        <f>Y135</f>
        <v>225000</v>
      </c>
      <c r="Z133" s="322">
        <f>Z135</f>
        <v>225000</v>
      </c>
      <c r="AA133" s="8"/>
      <c r="AB133" s="3"/>
    </row>
    <row r="134" spans="1:28" ht="84" customHeight="1" x14ac:dyDescent="0.2">
      <c r="A134" s="21"/>
      <c r="B134" s="20"/>
      <c r="C134" s="110"/>
      <c r="D134" s="636"/>
      <c r="E134" s="37"/>
      <c r="F134" s="634"/>
      <c r="G134" s="634"/>
      <c r="H134" s="634"/>
      <c r="I134" s="635"/>
      <c r="J134" s="85"/>
      <c r="K134" s="85"/>
      <c r="L134" s="86"/>
      <c r="M134" s="633" t="s">
        <v>653</v>
      </c>
      <c r="N134" s="637">
        <v>616</v>
      </c>
      <c r="O134" s="631">
        <v>11</v>
      </c>
      <c r="P134" s="13">
        <v>1</v>
      </c>
      <c r="Q134" s="12"/>
      <c r="R134" s="632"/>
      <c r="S134" s="11"/>
      <c r="T134" s="632"/>
      <c r="U134" s="9"/>
      <c r="V134" s="320"/>
      <c r="W134" s="552"/>
      <c r="X134" s="550">
        <f>X135</f>
        <v>201000</v>
      </c>
      <c r="Y134" s="550">
        <f>Y135</f>
        <v>225000</v>
      </c>
      <c r="Z134" s="551">
        <f>Z135</f>
        <v>225000</v>
      </c>
      <c r="AA134" s="8"/>
      <c r="AB134" s="3"/>
    </row>
    <row r="135" spans="1:28" ht="47.25" x14ac:dyDescent="0.2">
      <c r="A135" s="21"/>
      <c r="B135" s="20"/>
      <c r="C135" s="110"/>
      <c r="D135" s="497"/>
      <c r="E135" s="37"/>
      <c r="F135" s="495"/>
      <c r="G135" s="495"/>
      <c r="H135" s="495"/>
      <c r="I135" s="496"/>
      <c r="J135" s="85"/>
      <c r="K135" s="85"/>
      <c r="L135" s="86"/>
      <c r="M135" s="494" t="s">
        <v>626</v>
      </c>
      <c r="N135" s="499">
        <v>616</v>
      </c>
      <c r="O135" s="14">
        <v>11</v>
      </c>
      <c r="P135" s="13">
        <v>1</v>
      </c>
      <c r="Q135" s="12"/>
      <c r="R135" s="10">
        <v>84</v>
      </c>
      <c r="S135" s="11">
        <v>0</v>
      </c>
      <c r="T135" s="10">
        <v>0</v>
      </c>
      <c r="U135" s="9">
        <v>0</v>
      </c>
      <c r="V135" s="549"/>
      <c r="W135" s="292"/>
      <c r="X135" s="550">
        <f t="shared" ref="X135:Z136" si="22">X136</f>
        <v>201000</v>
      </c>
      <c r="Y135" s="550">
        <f t="shared" si="22"/>
        <v>225000</v>
      </c>
      <c r="Z135" s="551">
        <f t="shared" si="22"/>
        <v>225000</v>
      </c>
      <c r="AA135" s="8"/>
      <c r="AB135" s="3"/>
    </row>
    <row r="136" spans="1:28" ht="78.75" x14ac:dyDescent="0.2">
      <c r="A136" s="21"/>
      <c r="B136" s="20"/>
      <c r="C136" s="110"/>
      <c r="D136" s="497"/>
      <c r="E136" s="37"/>
      <c r="F136" s="495"/>
      <c r="G136" s="495"/>
      <c r="H136" s="495"/>
      <c r="I136" s="496"/>
      <c r="J136" s="85"/>
      <c r="K136" s="85"/>
      <c r="L136" s="86"/>
      <c r="M136" s="494" t="s">
        <v>627</v>
      </c>
      <c r="N136" s="499">
        <v>616</v>
      </c>
      <c r="O136" s="14">
        <v>11</v>
      </c>
      <c r="P136" s="13">
        <v>1</v>
      </c>
      <c r="Q136" s="12"/>
      <c r="R136" s="10">
        <v>84</v>
      </c>
      <c r="S136" s="11">
        <v>0</v>
      </c>
      <c r="T136" s="10">
        <v>1</v>
      </c>
      <c r="U136" s="9">
        <v>90042</v>
      </c>
      <c r="V136" s="549"/>
      <c r="W136" s="292"/>
      <c r="X136" s="550">
        <f t="shared" si="22"/>
        <v>201000</v>
      </c>
      <c r="Y136" s="550">
        <f t="shared" si="22"/>
        <v>225000</v>
      </c>
      <c r="Z136" s="551">
        <f t="shared" si="22"/>
        <v>225000</v>
      </c>
      <c r="AA136" s="8"/>
      <c r="AB136" s="3"/>
    </row>
    <row r="137" spans="1:28" ht="47.25" x14ac:dyDescent="0.2">
      <c r="A137" s="21"/>
      <c r="B137" s="20"/>
      <c r="C137" s="110"/>
      <c r="D137" s="497"/>
      <c r="E137" s="37"/>
      <c r="F137" s="495"/>
      <c r="G137" s="495"/>
      <c r="H137" s="495"/>
      <c r="I137" s="496"/>
      <c r="J137" s="85"/>
      <c r="K137" s="85"/>
      <c r="L137" s="86"/>
      <c r="M137" s="494" t="s">
        <v>58</v>
      </c>
      <c r="N137" s="499">
        <v>616</v>
      </c>
      <c r="O137" s="14">
        <v>11</v>
      </c>
      <c r="P137" s="13">
        <v>1</v>
      </c>
      <c r="Q137" s="12"/>
      <c r="R137" s="10">
        <v>84</v>
      </c>
      <c r="S137" s="11">
        <v>0</v>
      </c>
      <c r="T137" s="10">
        <v>1</v>
      </c>
      <c r="U137" s="9">
        <v>90042</v>
      </c>
      <c r="V137" s="548">
        <v>240</v>
      </c>
      <c r="W137" s="292"/>
      <c r="X137" s="303">
        <v>201000</v>
      </c>
      <c r="Y137" s="303">
        <v>225000</v>
      </c>
      <c r="Z137" s="304">
        <v>225000</v>
      </c>
      <c r="AA137" s="8"/>
      <c r="AB137" s="3"/>
    </row>
    <row r="138" spans="1:28" ht="15.75" x14ac:dyDescent="0.2">
      <c r="A138" s="21"/>
      <c r="B138" s="20"/>
      <c r="C138" s="110"/>
      <c r="D138" s="497"/>
      <c r="E138" s="37"/>
      <c r="F138" s="495"/>
      <c r="G138" s="495"/>
      <c r="H138" s="495"/>
      <c r="I138" s="496"/>
      <c r="J138" s="85"/>
      <c r="K138" s="85"/>
      <c r="L138" s="86"/>
      <c r="M138" s="174" t="s">
        <v>628</v>
      </c>
      <c r="N138" s="638">
        <v>12</v>
      </c>
      <c r="O138" s="14"/>
      <c r="P138" s="13"/>
      <c r="Q138" s="12"/>
      <c r="R138" s="10"/>
      <c r="S138" s="11"/>
      <c r="T138" s="10"/>
      <c r="U138" s="9"/>
      <c r="V138" s="549"/>
      <c r="W138" s="292"/>
      <c r="X138" s="553">
        <f t="shared" ref="X138:Z140" si="23">X139</f>
        <v>171600</v>
      </c>
      <c r="Y138" s="553">
        <f t="shared" si="23"/>
        <v>231600</v>
      </c>
      <c r="Z138" s="322">
        <f t="shared" si="23"/>
        <v>231600</v>
      </c>
      <c r="AA138" s="8"/>
      <c r="AB138" s="3"/>
    </row>
    <row r="139" spans="1:28" ht="78.75" x14ac:dyDescent="0.2">
      <c r="A139" s="21"/>
      <c r="B139" s="20"/>
      <c r="C139" s="110"/>
      <c r="D139" s="497"/>
      <c r="E139" s="37"/>
      <c r="F139" s="495"/>
      <c r="G139" s="495"/>
      <c r="H139" s="495"/>
      <c r="I139" s="496"/>
      <c r="J139" s="85"/>
      <c r="K139" s="85"/>
      <c r="L139" s="86"/>
      <c r="M139" s="494" t="s">
        <v>618</v>
      </c>
      <c r="N139" s="499">
        <v>616</v>
      </c>
      <c r="O139" s="14">
        <v>12</v>
      </c>
      <c r="P139" s="13">
        <v>2</v>
      </c>
      <c r="Q139" s="12"/>
      <c r="R139" s="10"/>
      <c r="S139" s="11"/>
      <c r="T139" s="10"/>
      <c r="U139" s="9"/>
      <c r="V139" s="549"/>
      <c r="W139" s="292"/>
      <c r="X139" s="550">
        <f t="shared" si="23"/>
        <v>171600</v>
      </c>
      <c r="Y139" s="550">
        <f t="shared" si="23"/>
        <v>231600</v>
      </c>
      <c r="Z139" s="551">
        <f t="shared" si="23"/>
        <v>231600</v>
      </c>
      <c r="AA139" s="8"/>
      <c r="AB139" s="3"/>
    </row>
    <row r="140" spans="1:28" ht="63" x14ac:dyDescent="0.2">
      <c r="A140" s="21"/>
      <c r="B140" s="20"/>
      <c r="C140" s="110"/>
      <c r="D140" s="497"/>
      <c r="E140" s="37"/>
      <c r="F140" s="495"/>
      <c r="G140" s="495"/>
      <c r="H140" s="495"/>
      <c r="I140" s="496"/>
      <c r="J140" s="85"/>
      <c r="K140" s="85"/>
      <c r="L140" s="86"/>
      <c r="M140" s="494" t="s">
        <v>629</v>
      </c>
      <c r="N140" s="499">
        <v>616</v>
      </c>
      <c r="O140" s="14">
        <v>12</v>
      </c>
      <c r="P140" s="13">
        <v>2</v>
      </c>
      <c r="Q140" s="12"/>
      <c r="R140" s="10">
        <v>86</v>
      </c>
      <c r="S140" s="11">
        <v>0</v>
      </c>
      <c r="T140" s="10">
        <v>2</v>
      </c>
      <c r="U140" s="9">
        <v>0</v>
      </c>
      <c r="V140" s="549"/>
      <c r="W140" s="292"/>
      <c r="X140" s="550">
        <f t="shared" si="23"/>
        <v>171600</v>
      </c>
      <c r="Y140" s="550">
        <f t="shared" si="23"/>
        <v>231600</v>
      </c>
      <c r="Z140" s="551">
        <f t="shared" si="23"/>
        <v>231600</v>
      </c>
      <c r="AA140" s="8"/>
      <c r="AB140" s="3"/>
    </row>
    <row r="141" spans="1:28" ht="31.5" x14ac:dyDescent="0.2">
      <c r="A141" s="21"/>
      <c r="B141" s="20"/>
      <c r="C141" s="110"/>
      <c r="D141" s="502"/>
      <c r="E141" s="37"/>
      <c r="F141" s="505"/>
      <c r="G141" s="505"/>
      <c r="H141" s="505"/>
      <c r="I141" s="506"/>
      <c r="J141" s="85"/>
      <c r="K141" s="85"/>
      <c r="L141" s="86"/>
      <c r="M141" s="508" t="s">
        <v>630</v>
      </c>
      <c r="N141" s="512">
        <v>616</v>
      </c>
      <c r="O141" s="544">
        <v>12</v>
      </c>
      <c r="P141" s="13">
        <v>2</v>
      </c>
      <c r="Q141" s="12"/>
      <c r="R141" s="545">
        <v>86</v>
      </c>
      <c r="S141" s="11">
        <v>0</v>
      </c>
      <c r="T141" s="545">
        <v>2</v>
      </c>
      <c r="U141" s="9">
        <v>90011</v>
      </c>
      <c r="V141" s="549"/>
      <c r="W141" s="292"/>
      <c r="X141" s="550">
        <f>X142+X143</f>
        <v>171600</v>
      </c>
      <c r="Y141" s="550">
        <f>Y142+Y143</f>
        <v>231600</v>
      </c>
      <c r="Z141" s="551">
        <f>Z142+Z143</f>
        <v>231600</v>
      </c>
      <c r="AA141" s="8"/>
      <c r="AB141" s="3"/>
    </row>
    <row r="142" spans="1:28" ht="47.25" x14ac:dyDescent="0.2">
      <c r="A142" s="21"/>
      <c r="B142" s="20"/>
      <c r="C142" s="110"/>
      <c r="D142" s="502"/>
      <c r="E142" s="37"/>
      <c r="F142" s="505"/>
      <c r="G142" s="505"/>
      <c r="H142" s="505"/>
      <c r="I142" s="506"/>
      <c r="J142" s="85"/>
      <c r="K142" s="85"/>
      <c r="L142" s="86"/>
      <c r="M142" s="508" t="s">
        <v>58</v>
      </c>
      <c r="N142" s="512">
        <v>616</v>
      </c>
      <c r="O142" s="544">
        <v>12</v>
      </c>
      <c r="P142" s="13">
        <v>2</v>
      </c>
      <c r="Q142" s="12"/>
      <c r="R142" s="545">
        <v>86</v>
      </c>
      <c r="S142" s="11">
        <v>0</v>
      </c>
      <c r="T142" s="545">
        <v>2</v>
      </c>
      <c r="U142" s="9">
        <v>90011</v>
      </c>
      <c r="V142" s="548">
        <v>240</v>
      </c>
      <c r="W142" s="292"/>
      <c r="X142" s="303">
        <v>63000</v>
      </c>
      <c r="Y142" s="303">
        <v>112100</v>
      </c>
      <c r="Z142" s="304">
        <v>112100</v>
      </c>
      <c r="AA142" s="8"/>
      <c r="AB142" s="3"/>
    </row>
    <row r="143" spans="1:28" ht="75.75" customHeight="1" x14ac:dyDescent="0.2">
      <c r="A143" s="21"/>
      <c r="B143" s="20"/>
      <c r="C143" s="110"/>
      <c r="D143" s="646"/>
      <c r="E143" s="37"/>
      <c r="F143" s="644"/>
      <c r="G143" s="644"/>
      <c r="H143" s="644"/>
      <c r="I143" s="645"/>
      <c r="J143" s="85"/>
      <c r="K143" s="85"/>
      <c r="L143" s="86"/>
      <c r="M143" s="642" t="s">
        <v>656</v>
      </c>
      <c r="N143" s="648">
        <v>616</v>
      </c>
      <c r="O143" s="639">
        <v>12</v>
      </c>
      <c r="P143" s="13">
        <v>2</v>
      </c>
      <c r="Q143" s="12"/>
      <c r="R143" s="640">
        <v>86</v>
      </c>
      <c r="S143" s="11">
        <v>0</v>
      </c>
      <c r="T143" s="640">
        <v>2</v>
      </c>
      <c r="U143" s="9">
        <v>90011</v>
      </c>
      <c r="V143" s="548">
        <v>810</v>
      </c>
      <c r="W143" s="292"/>
      <c r="X143" s="303">
        <v>108600</v>
      </c>
      <c r="Y143" s="303">
        <v>119500</v>
      </c>
      <c r="Z143" s="304">
        <v>119500</v>
      </c>
      <c r="AA143" s="8"/>
      <c r="AB143" s="3"/>
    </row>
    <row r="144" spans="1:28" ht="15.75" x14ac:dyDescent="0.2">
      <c r="A144" s="21"/>
      <c r="B144" s="20"/>
      <c r="C144" s="110"/>
      <c r="D144" s="38"/>
      <c r="E144" s="37"/>
      <c r="F144" s="36"/>
      <c r="G144" s="36"/>
      <c r="H144" s="36"/>
      <c r="I144" s="35"/>
      <c r="J144" s="85"/>
      <c r="K144" s="85"/>
      <c r="L144" s="86"/>
      <c r="M144" s="101" t="s">
        <v>191</v>
      </c>
      <c r="N144" s="15"/>
      <c r="O144" s="14"/>
      <c r="P144" s="13"/>
      <c r="Q144" s="12"/>
      <c r="R144" s="10"/>
      <c r="S144" s="11"/>
      <c r="T144" s="87"/>
      <c r="U144" s="88"/>
      <c r="V144" s="317"/>
      <c r="W144" s="292"/>
      <c r="X144" s="318">
        <f>X120+X109+X87+X68+X47+X40+X15+X133+X138</f>
        <v>18131517</v>
      </c>
      <c r="Y144" s="318">
        <f>Y120+Y109+Y87+Y68+Y47+Y40+Y15+Y133+Y138</f>
        <v>17945645</v>
      </c>
      <c r="Z144" s="319">
        <f>Z120+Z109+Z87+Z68+Z47+Z40+Z15+Z133+Z138</f>
        <v>17986669</v>
      </c>
      <c r="AA144" s="8"/>
      <c r="AB144" s="3"/>
    </row>
    <row r="145" spans="1:28" ht="18.75" customHeight="1" thickBot="1" x14ac:dyDescent="0.25">
      <c r="A145" s="21"/>
      <c r="B145" s="20"/>
      <c r="C145" s="110"/>
      <c r="D145" s="704" t="s">
        <v>3</v>
      </c>
      <c r="E145" s="705"/>
      <c r="F145" s="705"/>
      <c r="G145" s="705"/>
      <c r="H145" s="705"/>
      <c r="I145" s="705"/>
      <c r="J145" s="707"/>
      <c r="K145" s="707"/>
      <c r="L145" s="708"/>
      <c r="M145" s="704"/>
      <c r="N145" s="82">
        <v>610</v>
      </c>
      <c r="O145" s="83"/>
      <c r="P145" s="83" t="s">
        <v>1</v>
      </c>
      <c r="Q145" s="12" t="s">
        <v>1</v>
      </c>
      <c r="R145" s="696" t="s">
        <v>1</v>
      </c>
      <c r="S145" s="697"/>
      <c r="T145" s="697"/>
      <c r="U145" s="698"/>
      <c r="V145" s="320"/>
      <c r="W145" s="292"/>
      <c r="X145" s="321">
        <v>0</v>
      </c>
      <c r="Y145" s="321">
        <f>(Y144-Y50-Y44)*2.5606612%</f>
        <v>453710.85714844801</v>
      </c>
      <c r="Z145" s="322">
        <f>(Z144-Z50-Z44)*5.263159756%</f>
        <v>934712.33055155165</v>
      </c>
      <c r="AA145" s="8"/>
      <c r="AB145" s="3"/>
    </row>
    <row r="146" spans="1:28" ht="21.75" customHeight="1" thickBot="1" x14ac:dyDescent="0.25">
      <c r="A146" s="4"/>
      <c r="B146" s="6"/>
      <c r="C146" s="120"/>
      <c r="D146" s="121"/>
      <c r="E146" s="121"/>
      <c r="F146" s="121"/>
      <c r="G146" s="121"/>
      <c r="H146" s="121"/>
      <c r="I146" s="121"/>
      <c r="J146" s="121"/>
      <c r="K146" s="121"/>
      <c r="L146" s="5"/>
      <c r="M146" s="208" t="s">
        <v>0</v>
      </c>
      <c r="N146" s="209"/>
      <c r="O146" s="209"/>
      <c r="P146" s="209"/>
      <c r="Q146" s="210"/>
      <c r="R146" s="209"/>
      <c r="S146" s="209"/>
      <c r="T146" s="209"/>
      <c r="U146" s="209"/>
      <c r="V146" s="323"/>
      <c r="W146" s="324"/>
      <c r="X146" s="325">
        <f>X144+X145</f>
        <v>18131517</v>
      </c>
      <c r="Y146" s="325">
        <f t="shared" ref="Y146:Z146" si="24">Y144+Y145</f>
        <v>18399355.857148446</v>
      </c>
      <c r="Z146" s="326">
        <f t="shared" si="24"/>
        <v>18921381.33055155</v>
      </c>
      <c r="AA146" s="3"/>
      <c r="AB146" s="2"/>
    </row>
    <row r="147" spans="1:28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  <c r="R147" s="3"/>
      <c r="S147" s="3"/>
      <c r="T147" s="3"/>
      <c r="U147" s="3"/>
      <c r="V147" s="3"/>
      <c r="W147" s="3"/>
      <c r="X147" s="2"/>
      <c r="Y147" s="4"/>
      <c r="Z147" s="3"/>
      <c r="AA147" s="3"/>
      <c r="AB147" s="2"/>
    </row>
  </sheetData>
  <mergeCells count="120">
    <mergeCell ref="M8:Z10"/>
    <mergeCell ref="R35:U35"/>
    <mergeCell ref="R36:U36"/>
    <mergeCell ref="R38:U38"/>
    <mergeCell ref="R39:U39"/>
    <mergeCell ref="R37:U37"/>
    <mergeCell ref="J132:M132"/>
    <mergeCell ref="G129:M129"/>
    <mergeCell ref="G112:M112"/>
    <mergeCell ref="H130:M130"/>
    <mergeCell ref="I114:M114"/>
    <mergeCell ref="I118:M118"/>
    <mergeCell ref="I125:M125"/>
    <mergeCell ref="I131:M131"/>
    <mergeCell ref="I107:M107"/>
    <mergeCell ref="F128:M128"/>
    <mergeCell ref="G123:M123"/>
    <mergeCell ref="E121:M121"/>
    <mergeCell ref="E127:M127"/>
    <mergeCell ref="H124:M124"/>
    <mergeCell ref="J119:M119"/>
    <mergeCell ref="J126:M126"/>
    <mergeCell ref="F111:M111"/>
    <mergeCell ref="F122:M122"/>
    <mergeCell ref="D120:M120"/>
    <mergeCell ref="H55:M55"/>
    <mergeCell ref="H61:M61"/>
    <mergeCell ref="J77:M77"/>
    <mergeCell ref="F89:M89"/>
    <mergeCell ref="F95:M95"/>
    <mergeCell ref="D87:M87"/>
    <mergeCell ref="I44:M44"/>
    <mergeCell ref="I50:M50"/>
    <mergeCell ref="I56:M56"/>
    <mergeCell ref="I62:M62"/>
    <mergeCell ref="I73:M73"/>
    <mergeCell ref="I76:M76"/>
    <mergeCell ref="J51:M51"/>
    <mergeCell ref="J57:M57"/>
    <mergeCell ref="J63:M63"/>
    <mergeCell ref="J45:M45"/>
    <mergeCell ref="J46:M46"/>
    <mergeCell ref="H81:M81"/>
    <mergeCell ref="H84:M84"/>
    <mergeCell ref="G80:M80"/>
    <mergeCell ref="G90:M90"/>
    <mergeCell ref="I82:M82"/>
    <mergeCell ref="H106:M106"/>
    <mergeCell ref="D68:M68"/>
    <mergeCell ref="H113:M113"/>
    <mergeCell ref="H117:M117"/>
    <mergeCell ref="J83:M83"/>
    <mergeCell ref="J86:M86"/>
    <mergeCell ref="J93:M93"/>
    <mergeCell ref="J99:M99"/>
    <mergeCell ref="J105:M105"/>
    <mergeCell ref="I98:M98"/>
    <mergeCell ref="I104:M104"/>
    <mergeCell ref="G96:M96"/>
    <mergeCell ref="G102:M102"/>
    <mergeCell ref="H91:M91"/>
    <mergeCell ref="H97:M97"/>
    <mergeCell ref="I85:M85"/>
    <mergeCell ref="I92:M92"/>
    <mergeCell ref="H103:M103"/>
    <mergeCell ref="E100:M100"/>
    <mergeCell ref="E110:M110"/>
    <mergeCell ref="D109:M109"/>
    <mergeCell ref="G116:M116"/>
    <mergeCell ref="J108:M108"/>
    <mergeCell ref="J115:M115"/>
    <mergeCell ref="F101:M101"/>
    <mergeCell ref="F21:M21"/>
    <mergeCell ref="F27:M27"/>
    <mergeCell ref="F42:M42"/>
    <mergeCell ref="F49:M49"/>
    <mergeCell ref="E52:M52"/>
    <mergeCell ref="E58:M58"/>
    <mergeCell ref="E69:M69"/>
    <mergeCell ref="V2:Y2"/>
    <mergeCell ref="E78:M78"/>
    <mergeCell ref="G54:M54"/>
    <mergeCell ref="G60:M60"/>
    <mergeCell ref="G71:M71"/>
    <mergeCell ref="J34:M34"/>
    <mergeCell ref="H43:M43"/>
    <mergeCell ref="J19:M19"/>
    <mergeCell ref="J24:M24"/>
    <mergeCell ref="J25:M25"/>
    <mergeCell ref="J29:M29"/>
    <mergeCell ref="J32:M32"/>
    <mergeCell ref="J33:M33"/>
    <mergeCell ref="H22:M22"/>
    <mergeCell ref="H72:M72"/>
    <mergeCell ref="H75:M75"/>
    <mergeCell ref="J74:M74"/>
    <mergeCell ref="R145:U145"/>
    <mergeCell ref="R12:U12"/>
    <mergeCell ref="R13:U13"/>
    <mergeCell ref="C14:M14"/>
    <mergeCell ref="D15:M15"/>
    <mergeCell ref="D40:M40"/>
    <mergeCell ref="D47:M47"/>
    <mergeCell ref="I18:M18"/>
    <mergeCell ref="I23:M23"/>
    <mergeCell ref="I28:M28"/>
    <mergeCell ref="I31:M31"/>
    <mergeCell ref="D145:M145"/>
    <mergeCell ref="E16:M16"/>
    <mergeCell ref="E20:M20"/>
    <mergeCell ref="E26:M26"/>
    <mergeCell ref="E41:M41"/>
    <mergeCell ref="E48:M48"/>
    <mergeCell ref="E88:M88"/>
    <mergeCell ref="E94:M94"/>
    <mergeCell ref="F53:M53"/>
    <mergeCell ref="F59:M59"/>
    <mergeCell ref="F70:M70"/>
    <mergeCell ref="F79:M79"/>
    <mergeCell ref="F17:M17"/>
  </mergeCells>
  <pageMargins left="0.78740157480314965" right="0.59055118110236227" top="1.1811023622047245" bottom="0.39370078740157483" header="0.19685039370078741" footer="0.19685039370078741"/>
  <pageSetup paperSize="9" scale="99" fitToHeight="0" orientation="landscape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showGridLines="0" workbookViewId="0">
      <selection activeCell="Y7" sqref="Y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732" t="s">
        <v>657</v>
      </c>
      <c r="Z2" s="720"/>
      <c r="AA2" s="720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188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187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617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658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25" t="s">
        <v>638</v>
      </c>
      <c r="O9" s="720"/>
      <c r="P9" s="720"/>
      <c r="Q9" s="720"/>
      <c r="R9" s="720"/>
      <c r="S9" s="720"/>
      <c r="T9" s="720"/>
      <c r="U9" s="720"/>
      <c r="V9" s="720"/>
      <c r="W9" s="720"/>
      <c r="X9" s="720"/>
      <c r="Y9" s="720"/>
      <c r="Z9" s="720"/>
      <c r="AA9" s="720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185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184</v>
      </c>
      <c r="O14" s="133" t="s">
        <v>183</v>
      </c>
      <c r="P14" s="134" t="s">
        <v>182</v>
      </c>
      <c r="Q14" s="134" t="s">
        <v>181</v>
      </c>
      <c r="R14" s="135" t="s">
        <v>180</v>
      </c>
      <c r="S14" s="733" t="s">
        <v>179</v>
      </c>
      <c r="T14" s="733"/>
      <c r="U14" s="733"/>
      <c r="V14" s="733"/>
      <c r="W14" s="133" t="s">
        <v>178</v>
      </c>
      <c r="X14" s="134" t="s">
        <v>177</v>
      </c>
      <c r="Y14" s="134" t="s">
        <v>176</v>
      </c>
      <c r="Z14" s="132" t="s">
        <v>175</v>
      </c>
      <c r="AA14" s="136" t="s">
        <v>190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734">
        <v>5</v>
      </c>
      <c r="T15" s="734"/>
      <c r="U15" s="734"/>
      <c r="V15" s="734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735" t="s">
        <v>174</v>
      </c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736"/>
      <c r="P16" s="144">
        <v>1</v>
      </c>
      <c r="Q16" s="145" t="s">
        <v>5</v>
      </c>
      <c r="R16" s="146" t="s">
        <v>192</v>
      </c>
      <c r="S16" s="147" t="s">
        <v>5</v>
      </c>
      <c r="T16" s="148" t="s">
        <v>6</v>
      </c>
      <c r="U16" s="147" t="s">
        <v>5</v>
      </c>
      <c r="V16" s="149" t="s">
        <v>4</v>
      </c>
      <c r="W16" s="737"/>
      <c r="X16" s="738"/>
      <c r="Y16" s="327">
        <f>Y17+Y18+Y19</f>
        <v>8891505</v>
      </c>
      <c r="Z16" s="327">
        <f>Z17+Z18+Z19</f>
        <v>8891505</v>
      </c>
      <c r="AA16" s="327">
        <f>AA17+AA18+AA19</f>
        <v>8891505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739" t="s">
        <v>173</v>
      </c>
      <c r="F17" s="739"/>
      <c r="G17" s="739"/>
      <c r="H17" s="739"/>
      <c r="I17" s="739"/>
      <c r="J17" s="739"/>
      <c r="K17" s="739"/>
      <c r="L17" s="739"/>
      <c r="M17" s="739"/>
      <c r="N17" s="739"/>
      <c r="O17" s="740"/>
      <c r="P17" s="14">
        <v>1</v>
      </c>
      <c r="Q17" s="13">
        <v>2</v>
      </c>
      <c r="R17" s="155" t="s">
        <v>192</v>
      </c>
      <c r="S17" s="13" t="s">
        <v>5</v>
      </c>
      <c r="T17" s="156" t="s">
        <v>6</v>
      </c>
      <c r="U17" s="13" t="s">
        <v>5</v>
      </c>
      <c r="V17" s="157" t="s">
        <v>4</v>
      </c>
      <c r="W17" s="741"/>
      <c r="X17" s="742"/>
      <c r="Y17" s="283">
        <v>850265</v>
      </c>
      <c r="Z17" s="283">
        <v>850265</v>
      </c>
      <c r="AA17" s="283">
        <v>850265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739" t="s">
        <v>169</v>
      </c>
      <c r="F18" s="739"/>
      <c r="G18" s="739"/>
      <c r="H18" s="739"/>
      <c r="I18" s="739"/>
      <c r="J18" s="739"/>
      <c r="K18" s="739"/>
      <c r="L18" s="739"/>
      <c r="M18" s="739"/>
      <c r="N18" s="739"/>
      <c r="O18" s="740"/>
      <c r="P18" s="14">
        <v>1</v>
      </c>
      <c r="Q18" s="13">
        <v>4</v>
      </c>
      <c r="R18" s="155" t="s">
        <v>192</v>
      </c>
      <c r="S18" s="13" t="s">
        <v>5</v>
      </c>
      <c r="T18" s="156" t="s">
        <v>6</v>
      </c>
      <c r="U18" s="13" t="s">
        <v>5</v>
      </c>
      <c r="V18" s="157" t="s">
        <v>4</v>
      </c>
      <c r="W18" s="741"/>
      <c r="X18" s="742"/>
      <c r="Y18" s="283">
        <v>2614664</v>
      </c>
      <c r="Z18" s="283">
        <v>2614664</v>
      </c>
      <c r="AA18" s="283">
        <v>2614664</v>
      </c>
      <c r="AB18" s="159"/>
      <c r="AC18" s="151"/>
    </row>
    <row r="19" spans="1:29" ht="15" customHeight="1" x14ac:dyDescent="0.2">
      <c r="A19" s="21"/>
      <c r="B19" s="152"/>
      <c r="C19" s="153"/>
      <c r="D19" s="154"/>
      <c r="E19" s="739" t="s">
        <v>163</v>
      </c>
      <c r="F19" s="739"/>
      <c r="G19" s="739"/>
      <c r="H19" s="739"/>
      <c r="I19" s="739"/>
      <c r="J19" s="739"/>
      <c r="K19" s="739"/>
      <c r="L19" s="739"/>
      <c r="M19" s="739"/>
      <c r="N19" s="739"/>
      <c r="O19" s="740"/>
      <c r="P19" s="14">
        <v>1</v>
      </c>
      <c r="Q19" s="13">
        <v>13</v>
      </c>
      <c r="R19" s="155" t="s">
        <v>192</v>
      </c>
      <c r="S19" s="13" t="s">
        <v>5</v>
      </c>
      <c r="T19" s="156" t="s">
        <v>6</v>
      </c>
      <c r="U19" s="13" t="s">
        <v>5</v>
      </c>
      <c r="V19" s="157" t="s">
        <v>4</v>
      </c>
      <c r="W19" s="741"/>
      <c r="X19" s="742"/>
      <c r="Y19" s="283">
        <v>5426576</v>
      </c>
      <c r="Z19" s="283">
        <v>5426576</v>
      </c>
      <c r="AA19" s="283">
        <v>5426576</v>
      </c>
      <c r="AB19" s="159"/>
      <c r="AC19" s="151"/>
    </row>
    <row r="20" spans="1:29" ht="15" customHeight="1" x14ac:dyDescent="0.2">
      <c r="A20" s="21"/>
      <c r="B20" s="152"/>
      <c r="C20" s="160"/>
      <c r="D20" s="743" t="s">
        <v>152</v>
      </c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4"/>
      <c r="P20" s="84">
        <v>2</v>
      </c>
      <c r="Q20" s="83" t="s">
        <v>5</v>
      </c>
      <c r="R20" s="155" t="s">
        <v>192</v>
      </c>
      <c r="S20" s="13" t="s">
        <v>5</v>
      </c>
      <c r="T20" s="156" t="s">
        <v>6</v>
      </c>
      <c r="U20" s="13" t="s">
        <v>5</v>
      </c>
      <c r="V20" s="157" t="s">
        <v>4</v>
      </c>
      <c r="W20" s="745"/>
      <c r="X20" s="746"/>
      <c r="Y20" s="328">
        <f>Y21</f>
        <v>169041</v>
      </c>
      <c r="Z20" s="328">
        <f>Z21</f>
        <v>169041</v>
      </c>
      <c r="AA20" s="328">
        <f>AA21</f>
        <v>169041</v>
      </c>
      <c r="AB20" s="159"/>
      <c r="AC20" s="151"/>
    </row>
    <row r="21" spans="1:29" ht="15" customHeight="1" x14ac:dyDescent="0.2">
      <c r="A21" s="21"/>
      <c r="B21" s="152"/>
      <c r="C21" s="153"/>
      <c r="D21" s="154"/>
      <c r="E21" s="739" t="s">
        <v>151</v>
      </c>
      <c r="F21" s="739"/>
      <c r="G21" s="739"/>
      <c r="H21" s="739"/>
      <c r="I21" s="739"/>
      <c r="J21" s="739"/>
      <c r="K21" s="739"/>
      <c r="L21" s="739"/>
      <c r="M21" s="739"/>
      <c r="N21" s="739"/>
      <c r="O21" s="740"/>
      <c r="P21" s="14">
        <v>2</v>
      </c>
      <c r="Q21" s="13">
        <v>3</v>
      </c>
      <c r="R21" s="155" t="s">
        <v>192</v>
      </c>
      <c r="S21" s="13" t="s">
        <v>5</v>
      </c>
      <c r="T21" s="156" t="s">
        <v>6</v>
      </c>
      <c r="U21" s="13" t="s">
        <v>5</v>
      </c>
      <c r="V21" s="157" t="s">
        <v>4</v>
      </c>
      <c r="W21" s="741"/>
      <c r="X21" s="742"/>
      <c r="Y21" s="283">
        <v>169041</v>
      </c>
      <c r="Z21" s="283">
        <v>169041</v>
      </c>
      <c r="AA21" s="283">
        <v>169041</v>
      </c>
      <c r="AB21" s="159"/>
      <c r="AC21" s="151"/>
    </row>
    <row r="22" spans="1:29" ht="29.25" customHeight="1" x14ac:dyDescent="0.2">
      <c r="A22" s="21"/>
      <c r="B22" s="152"/>
      <c r="C22" s="160"/>
      <c r="D22" s="743" t="s">
        <v>140</v>
      </c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4"/>
      <c r="P22" s="84">
        <v>3</v>
      </c>
      <c r="Q22" s="83" t="s">
        <v>5</v>
      </c>
      <c r="R22" s="155" t="s">
        <v>192</v>
      </c>
      <c r="S22" s="13" t="s">
        <v>5</v>
      </c>
      <c r="T22" s="156" t="s">
        <v>6</v>
      </c>
      <c r="U22" s="13" t="s">
        <v>5</v>
      </c>
      <c r="V22" s="157" t="s">
        <v>4</v>
      </c>
      <c r="W22" s="745"/>
      <c r="X22" s="746"/>
      <c r="Y22" s="328">
        <f>Y23+Y24+Y25+Y26</f>
        <v>272100</v>
      </c>
      <c r="Z22" s="328">
        <f>Z23+Z24+Z25+Z26</f>
        <v>272100</v>
      </c>
      <c r="AA22" s="328">
        <f>AA23+AA24+AA25+AA26</f>
        <v>272100</v>
      </c>
      <c r="AB22" s="159"/>
      <c r="AC22" s="151"/>
    </row>
    <row r="23" spans="1:29" ht="15" customHeight="1" x14ac:dyDescent="0.2">
      <c r="A23" s="21"/>
      <c r="B23" s="152"/>
      <c r="C23" s="153"/>
      <c r="D23" s="154"/>
      <c r="E23" s="739" t="s">
        <v>139</v>
      </c>
      <c r="F23" s="739"/>
      <c r="G23" s="739"/>
      <c r="H23" s="739"/>
      <c r="I23" s="739"/>
      <c r="J23" s="739"/>
      <c r="K23" s="739"/>
      <c r="L23" s="739"/>
      <c r="M23" s="739"/>
      <c r="N23" s="739"/>
      <c r="O23" s="740"/>
      <c r="P23" s="14">
        <v>3</v>
      </c>
      <c r="Q23" s="13">
        <v>4</v>
      </c>
      <c r="R23" s="155" t="s">
        <v>192</v>
      </c>
      <c r="S23" s="13" t="s">
        <v>5</v>
      </c>
      <c r="T23" s="156" t="s">
        <v>6</v>
      </c>
      <c r="U23" s="13" t="s">
        <v>5</v>
      </c>
      <c r="V23" s="157" t="s">
        <v>4</v>
      </c>
      <c r="W23" s="741"/>
      <c r="X23" s="742"/>
      <c r="Y23" s="283">
        <v>58100</v>
      </c>
      <c r="Z23" s="283">
        <v>58100</v>
      </c>
      <c r="AA23" s="283">
        <v>58100</v>
      </c>
      <c r="AB23" s="159"/>
      <c r="AC23" s="151"/>
    </row>
    <row r="24" spans="1:29" ht="48.75" customHeight="1" x14ac:dyDescent="0.2">
      <c r="A24" s="21"/>
      <c r="B24" s="152"/>
      <c r="C24" s="153"/>
      <c r="D24" s="154"/>
      <c r="E24" s="739" t="s">
        <v>132</v>
      </c>
      <c r="F24" s="739"/>
      <c r="G24" s="739"/>
      <c r="H24" s="739"/>
      <c r="I24" s="739"/>
      <c r="J24" s="739"/>
      <c r="K24" s="739"/>
      <c r="L24" s="739"/>
      <c r="M24" s="739"/>
      <c r="N24" s="739"/>
      <c r="O24" s="740"/>
      <c r="P24" s="14">
        <v>3</v>
      </c>
      <c r="Q24" s="13">
        <v>9</v>
      </c>
      <c r="R24" s="155" t="s">
        <v>192</v>
      </c>
      <c r="S24" s="13" t="s">
        <v>5</v>
      </c>
      <c r="T24" s="156" t="s">
        <v>6</v>
      </c>
      <c r="U24" s="13" t="s">
        <v>5</v>
      </c>
      <c r="V24" s="157" t="s">
        <v>4</v>
      </c>
      <c r="W24" s="741"/>
      <c r="X24" s="742"/>
      <c r="Y24" s="283"/>
      <c r="Z24" s="283"/>
      <c r="AA24" s="283"/>
      <c r="AB24" s="159"/>
      <c r="AC24" s="151"/>
    </row>
    <row r="25" spans="1:29" ht="15" customHeight="1" x14ac:dyDescent="0.2">
      <c r="A25" s="21"/>
      <c r="B25" s="152"/>
      <c r="C25" s="153"/>
      <c r="D25" s="154"/>
      <c r="E25" s="739" t="s">
        <v>123</v>
      </c>
      <c r="F25" s="739"/>
      <c r="G25" s="739"/>
      <c r="H25" s="739"/>
      <c r="I25" s="739"/>
      <c r="J25" s="739"/>
      <c r="K25" s="739"/>
      <c r="L25" s="739"/>
      <c r="M25" s="739"/>
      <c r="N25" s="739"/>
      <c r="O25" s="740"/>
      <c r="P25" s="14">
        <v>3</v>
      </c>
      <c r="Q25" s="13">
        <v>10</v>
      </c>
      <c r="R25" s="155" t="s">
        <v>192</v>
      </c>
      <c r="S25" s="13" t="s">
        <v>5</v>
      </c>
      <c r="T25" s="156" t="s">
        <v>6</v>
      </c>
      <c r="U25" s="13" t="s">
        <v>5</v>
      </c>
      <c r="V25" s="157" t="s">
        <v>4</v>
      </c>
      <c r="W25" s="741"/>
      <c r="X25" s="742"/>
      <c r="Y25" s="283">
        <v>160000</v>
      </c>
      <c r="Z25" s="283">
        <v>160000</v>
      </c>
      <c r="AA25" s="283">
        <v>160000</v>
      </c>
      <c r="AB25" s="159"/>
      <c r="AC25" s="151"/>
    </row>
    <row r="26" spans="1:29" ht="48.75" customHeight="1" x14ac:dyDescent="0.2">
      <c r="A26" s="21"/>
      <c r="B26" s="152"/>
      <c r="C26" s="160"/>
      <c r="D26" s="513"/>
      <c r="E26" s="509"/>
      <c r="F26" s="509"/>
      <c r="G26" s="509"/>
      <c r="H26" s="509"/>
      <c r="I26" s="509"/>
      <c r="J26" s="509"/>
      <c r="K26" s="509"/>
      <c r="L26" s="509"/>
      <c r="M26" s="509"/>
      <c r="N26" s="509" t="s">
        <v>631</v>
      </c>
      <c r="O26" s="510"/>
      <c r="P26" s="544">
        <v>3</v>
      </c>
      <c r="Q26" s="13">
        <v>14</v>
      </c>
      <c r="R26" s="155"/>
      <c r="S26" s="13"/>
      <c r="T26" s="156"/>
      <c r="U26" s="13"/>
      <c r="V26" s="157"/>
      <c r="W26" s="511"/>
      <c r="X26" s="512"/>
      <c r="Y26" s="283">
        <v>54000</v>
      </c>
      <c r="Z26" s="283">
        <v>54000</v>
      </c>
      <c r="AA26" s="283">
        <v>54000</v>
      </c>
      <c r="AB26" s="159"/>
      <c r="AC26" s="151"/>
    </row>
    <row r="27" spans="1:29" ht="15" customHeight="1" x14ac:dyDescent="0.2">
      <c r="A27" s="21"/>
      <c r="B27" s="152"/>
      <c r="C27" s="160"/>
      <c r="D27" s="743" t="s">
        <v>115</v>
      </c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4"/>
      <c r="P27" s="84">
        <v>4</v>
      </c>
      <c r="Q27" s="83" t="s">
        <v>5</v>
      </c>
      <c r="R27" s="155" t="s">
        <v>192</v>
      </c>
      <c r="S27" s="13" t="s">
        <v>5</v>
      </c>
      <c r="T27" s="156" t="s">
        <v>6</v>
      </c>
      <c r="U27" s="13" t="s">
        <v>5</v>
      </c>
      <c r="V27" s="157" t="s">
        <v>4</v>
      </c>
      <c r="W27" s="745"/>
      <c r="X27" s="746"/>
      <c r="Y27" s="328">
        <f>Y28+Y29</f>
        <v>1706376</v>
      </c>
      <c r="Z27" s="328">
        <f>Z28+Z29</f>
        <v>1681215</v>
      </c>
      <c r="AA27" s="328">
        <f>AA28+AA29</f>
        <v>1879240</v>
      </c>
      <c r="AB27" s="159"/>
      <c r="AC27" s="151"/>
    </row>
    <row r="28" spans="1:29" ht="15" customHeight="1" x14ac:dyDescent="0.2">
      <c r="A28" s="21"/>
      <c r="B28" s="152"/>
      <c r="C28" s="153"/>
      <c r="D28" s="154"/>
      <c r="E28" s="739" t="s">
        <v>114</v>
      </c>
      <c r="F28" s="739"/>
      <c r="G28" s="739"/>
      <c r="H28" s="739"/>
      <c r="I28" s="739"/>
      <c r="J28" s="739"/>
      <c r="K28" s="739"/>
      <c r="L28" s="739"/>
      <c r="M28" s="739"/>
      <c r="N28" s="739"/>
      <c r="O28" s="740"/>
      <c r="P28" s="14">
        <v>4</v>
      </c>
      <c r="Q28" s="13">
        <v>9</v>
      </c>
      <c r="R28" s="155" t="s">
        <v>192</v>
      </c>
      <c r="S28" s="13" t="s">
        <v>5</v>
      </c>
      <c r="T28" s="156" t="s">
        <v>6</v>
      </c>
      <c r="U28" s="13" t="s">
        <v>5</v>
      </c>
      <c r="V28" s="157" t="s">
        <v>4</v>
      </c>
      <c r="W28" s="741"/>
      <c r="X28" s="742"/>
      <c r="Y28" s="283">
        <v>1600376</v>
      </c>
      <c r="Z28" s="283">
        <v>1575215</v>
      </c>
      <c r="AA28" s="283">
        <v>1773240</v>
      </c>
      <c r="AB28" s="159"/>
      <c r="AC28" s="151"/>
    </row>
    <row r="29" spans="1:29" ht="29.25" customHeight="1" x14ac:dyDescent="0.2">
      <c r="A29" s="21"/>
      <c r="B29" s="152"/>
      <c r="C29" s="153"/>
      <c r="D29" s="154"/>
      <c r="E29" s="739" t="s">
        <v>99</v>
      </c>
      <c r="F29" s="739"/>
      <c r="G29" s="739"/>
      <c r="H29" s="739"/>
      <c r="I29" s="739"/>
      <c r="J29" s="739"/>
      <c r="K29" s="739"/>
      <c r="L29" s="739"/>
      <c r="M29" s="739"/>
      <c r="N29" s="739"/>
      <c r="O29" s="740"/>
      <c r="P29" s="14">
        <v>4</v>
      </c>
      <c r="Q29" s="13">
        <v>12</v>
      </c>
      <c r="R29" s="155" t="s">
        <v>192</v>
      </c>
      <c r="S29" s="13" t="s">
        <v>5</v>
      </c>
      <c r="T29" s="156" t="s">
        <v>6</v>
      </c>
      <c r="U29" s="13" t="s">
        <v>5</v>
      </c>
      <c r="V29" s="157" t="s">
        <v>4</v>
      </c>
      <c r="W29" s="741"/>
      <c r="X29" s="742"/>
      <c r="Y29" s="283">
        <v>106000</v>
      </c>
      <c r="Z29" s="283">
        <v>106000</v>
      </c>
      <c r="AA29" s="283">
        <v>106000</v>
      </c>
      <c r="AB29" s="159"/>
      <c r="AC29" s="151"/>
    </row>
    <row r="30" spans="1:29" ht="29.25" customHeight="1" x14ac:dyDescent="0.2">
      <c r="A30" s="21"/>
      <c r="B30" s="152"/>
      <c r="C30" s="160"/>
      <c r="D30" s="743" t="s">
        <v>89</v>
      </c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4"/>
      <c r="P30" s="84">
        <v>5</v>
      </c>
      <c r="Q30" s="83" t="s">
        <v>5</v>
      </c>
      <c r="R30" s="155" t="s">
        <v>192</v>
      </c>
      <c r="S30" s="13" t="s">
        <v>5</v>
      </c>
      <c r="T30" s="156" t="s">
        <v>6</v>
      </c>
      <c r="U30" s="13" t="s">
        <v>5</v>
      </c>
      <c r="V30" s="157" t="s">
        <v>4</v>
      </c>
      <c r="W30" s="745"/>
      <c r="X30" s="746"/>
      <c r="Y30" s="328">
        <f>Y31+Y32+Y33</f>
        <v>3034041</v>
      </c>
      <c r="Z30" s="328">
        <f>Z31+Z32+Z33</f>
        <v>2933057</v>
      </c>
      <c r="AA30" s="328">
        <f>AA31+AA32+AA33</f>
        <v>2776056</v>
      </c>
      <c r="AB30" s="159"/>
      <c r="AC30" s="151"/>
    </row>
    <row r="31" spans="1:29" ht="15" customHeight="1" x14ac:dyDescent="0.2">
      <c r="A31" s="21"/>
      <c r="B31" s="152"/>
      <c r="C31" s="153"/>
      <c r="D31" s="154"/>
      <c r="E31" s="739" t="s">
        <v>88</v>
      </c>
      <c r="F31" s="739"/>
      <c r="G31" s="739"/>
      <c r="H31" s="739"/>
      <c r="I31" s="739"/>
      <c r="J31" s="739"/>
      <c r="K31" s="739"/>
      <c r="L31" s="739"/>
      <c r="M31" s="739"/>
      <c r="N31" s="739"/>
      <c r="O31" s="740"/>
      <c r="P31" s="14">
        <v>5</v>
      </c>
      <c r="Q31" s="13">
        <v>1</v>
      </c>
      <c r="R31" s="155" t="s">
        <v>192</v>
      </c>
      <c r="S31" s="13" t="s">
        <v>5</v>
      </c>
      <c r="T31" s="156" t="s">
        <v>6</v>
      </c>
      <c r="U31" s="13" t="s">
        <v>5</v>
      </c>
      <c r="V31" s="157" t="s">
        <v>4</v>
      </c>
      <c r="W31" s="741"/>
      <c r="X31" s="742"/>
      <c r="Y31" s="283">
        <v>330300</v>
      </c>
      <c r="Z31" s="283">
        <v>100000</v>
      </c>
      <c r="AA31" s="283">
        <v>40000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739" t="s">
        <v>78</v>
      </c>
      <c r="F32" s="739"/>
      <c r="G32" s="739"/>
      <c r="H32" s="739"/>
      <c r="I32" s="739"/>
      <c r="J32" s="739"/>
      <c r="K32" s="739"/>
      <c r="L32" s="739"/>
      <c r="M32" s="739"/>
      <c r="N32" s="739"/>
      <c r="O32" s="740"/>
      <c r="P32" s="14">
        <v>5</v>
      </c>
      <c r="Q32" s="13">
        <v>2</v>
      </c>
      <c r="R32" s="155" t="s">
        <v>192</v>
      </c>
      <c r="S32" s="13" t="s">
        <v>5</v>
      </c>
      <c r="T32" s="156" t="s">
        <v>6</v>
      </c>
      <c r="U32" s="13" t="s">
        <v>5</v>
      </c>
      <c r="V32" s="157" t="s">
        <v>4</v>
      </c>
      <c r="W32" s="741"/>
      <c r="X32" s="742"/>
      <c r="Y32" s="283">
        <v>688000</v>
      </c>
      <c r="Z32" s="283">
        <v>706100</v>
      </c>
      <c r="AA32" s="283">
        <v>688000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739" t="s">
        <v>69</v>
      </c>
      <c r="F33" s="739"/>
      <c r="G33" s="739"/>
      <c r="H33" s="739"/>
      <c r="I33" s="739"/>
      <c r="J33" s="739"/>
      <c r="K33" s="739"/>
      <c r="L33" s="739"/>
      <c r="M33" s="739"/>
      <c r="N33" s="739"/>
      <c r="O33" s="740"/>
      <c r="P33" s="14">
        <v>5</v>
      </c>
      <c r="Q33" s="13">
        <v>3</v>
      </c>
      <c r="R33" s="155" t="s">
        <v>192</v>
      </c>
      <c r="S33" s="13" t="s">
        <v>5</v>
      </c>
      <c r="T33" s="156" t="s">
        <v>6</v>
      </c>
      <c r="U33" s="13" t="s">
        <v>5</v>
      </c>
      <c r="V33" s="157" t="s">
        <v>4</v>
      </c>
      <c r="W33" s="741"/>
      <c r="X33" s="742"/>
      <c r="Y33" s="283">
        <v>2015741</v>
      </c>
      <c r="Z33" s="283">
        <v>2126957</v>
      </c>
      <c r="AA33" s="283">
        <v>2048056</v>
      </c>
      <c r="AB33" s="159"/>
      <c r="AC33" s="151"/>
    </row>
    <row r="34" spans="1:29" ht="15" customHeight="1" x14ac:dyDescent="0.2">
      <c r="A34" s="21"/>
      <c r="B34" s="152"/>
      <c r="C34" s="160"/>
      <c r="D34" s="743" t="s">
        <v>52</v>
      </c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4"/>
      <c r="P34" s="84">
        <v>8</v>
      </c>
      <c r="Q34" s="83" t="s">
        <v>5</v>
      </c>
      <c r="R34" s="155" t="s">
        <v>192</v>
      </c>
      <c r="S34" s="13" t="s">
        <v>5</v>
      </c>
      <c r="T34" s="156" t="s">
        <v>6</v>
      </c>
      <c r="U34" s="13" t="s">
        <v>5</v>
      </c>
      <c r="V34" s="157" t="s">
        <v>4</v>
      </c>
      <c r="W34" s="745"/>
      <c r="X34" s="746"/>
      <c r="Y34" s="328">
        <f>Y35</f>
        <v>3146000</v>
      </c>
      <c r="Z34" s="328">
        <f>Z35</f>
        <v>3146000</v>
      </c>
      <c r="AA34" s="328">
        <f>AA35</f>
        <v>3146000</v>
      </c>
      <c r="AB34" s="159"/>
      <c r="AC34" s="151"/>
    </row>
    <row r="35" spans="1:29" ht="15" customHeight="1" x14ac:dyDescent="0.2">
      <c r="A35" s="21"/>
      <c r="B35" s="152"/>
      <c r="C35" s="153"/>
      <c r="D35" s="154"/>
      <c r="E35" s="739" t="s">
        <v>51</v>
      </c>
      <c r="F35" s="739"/>
      <c r="G35" s="739"/>
      <c r="H35" s="739"/>
      <c r="I35" s="739"/>
      <c r="J35" s="739"/>
      <c r="K35" s="739"/>
      <c r="L35" s="739"/>
      <c r="M35" s="739"/>
      <c r="N35" s="739"/>
      <c r="O35" s="740"/>
      <c r="P35" s="14">
        <v>8</v>
      </c>
      <c r="Q35" s="13">
        <v>1</v>
      </c>
      <c r="R35" s="155" t="s">
        <v>192</v>
      </c>
      <c r="S35" s="13" t="s">
        <v>5</v>
      </c>
      <c r="T35" s="156" t="s">
        <v>6</v>
      </c>
      <c r="U35" s="13" t="s">
        <v>5</v>
      </c>
      <c r="V35" s="157" t="s">
        <v>4</v>
      </c>
      <c r="W35" s="741"/>
      <c r="X35" s="742"/>
      <c r="Y35" s="283">
        <v>3146000</v>
      </c>
      <c r="Z35" s="283">
        <v>3146000</v>
      </c>
      <c r="AA35" s="283">
        <v>3146000</v>
      </c>
      <c r="AB35" s="159"/>
      <c r="AC35" s="151"/>
    </row>
    <row r="36" spans="1:29" ht="15" customHeight="1" x14ac:dyDescent="0.2">
      <c r="A36" s="21"/>
      <c r="B36" s="152"/>
      <c r="C36" s="160"/>
      <c r="D36" s="743" t="s">
        <v>29</v>
      </c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4"/>
      <c r="P36" s="84">
        <v>10</v>
      </c>
      <c r="Q36" s="83" t="s">
        <v>5</v>
      </c>
      <c r="R36" s="155" t="s">
        <v>192</v>
      </c>
      <c r="S36" s="13" t="s">
        <v>5</v>
      </c>
      <c r="T36" s="156" t="s">
        <v>6</v>
      </c>
      <c r="U36" s="13" t="s">
        <v>5</v>
      </c>
      <c r="V36" s="157" t="s">
        <v>4</v>
      </c>
      <c r="W36" s="745"/>
      <c r="X36" s="746"/>
      <c r="Y36" s="328">
        <f>Y37+Y38</f>
        <v>539854</v>
      </c>
      <c r="Z36" s="328">
        <f>Z37+Z38</f>
        <v>396127</v>
      </c>
      <c r="AA36" s="328">
        <f>AA37+AA38</f>
        <v>396127</v>
      </c>
      <c r="AB36" s="159"/>
      <c r="AC36" s="151"/>
    </row>
    <row r="37" spans="1:29" ht="15" customHeight="1" x14ac:dyDescent="0.2">
      <c r="A37" s="21"/>
      <c r="B37" s="152"/>
      <c r="C37" s="153"/>
      <c r="D37" s="154"/>
      <c r="E37" s="739" t="s">
        <v>28</v>
      </c>
      <c r="F37" s="739"/>
      <c r="G37" s="739"/>
      <c r="H37" s="739"/>
      <c r="I37" s="739"/>
      <c r="J37" s="739"/>
      <c r="K37" s="739"/>
      <c r="L37" s="739"/>
      <c r="M37" s="739"/>
      <c r="N37" s="739"/>
      <c r="O37" s="740"/>
      <c r="P37" s="14">
        <v>10</v>
      </c>
      <c r="Q37" s="13">
        <v>1</v>
      </c>
      <c r="R37" s="155" t="s">
        <v>192</v>
      </c>
      <c r="S37" s="13" t="s">
        <v>5</v>
      </c>
      <c r="T37" s="156" t="s">
        <v>6</v>
      </c>
      <c r="U37" s="13" t="s">
        <v>5</v>
      </c>
      <c r="V37" s="157" t="s">
        <v>4</v>
      </c>
      <c r="W37" s="741"/>
      <c r="X37" s="742"/>
      <c r="Y37" s="283">
        <v>396127</v>
      </c>
      <c r="Z37" s="283">
        <v>396127</v>
      </c>
      <c r="AA37" s="283">
        <v>396127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739" t="s">
        <v>21</v>
      </c>
      <c r="F38" s="739"/>
      <c r="G38" s="739"/>
      <c r="H38" s="739"/>
      <c r="I38" s="739"/>
      <c r="J38" s="739"/>
      <c r="K38" s="739"/>
      <c r="L38" s="739"/>
      <c r="M38" s="739"/>
      <c r="N38" s="739"/>
      <c r="O38" s="740"/>
      <c r="P38" s="14">
        <v>10</v>
      </c>
      <c r="Q38" s="13">
        <v>3</v>
      </c>
      <c r="R38" s="155" t="s">
        <v>192</v>
      </c>
      <c r="S38" s="13" t="s">
        <v>5</v>
      </c>
      <c r="T38" s="156" t="s">
        <v>6</v>
      </c>
      <c r="U38" s="13" t="s">
        <v>5</v>
      </c>
      <c r="V38" s="157" t="s">
        <v>4</v>
      </c>
      <c r="W38" s="741"/>
      <c r="X38" s="742"/>
      <c r="Y38" s="283">
        <v>143727</v>
      </c>
      <c r="Z38" s="283"/>
      <c r="AA38" s="283"/>
      <c r="AB38" s="159"/>
      <c r="AC38" s="151"/>
    </row>
    <row r="39" spans="1:29" ht="21.75" customHeight="1" x14ac:dyDescent="0.2">
      <c r="A39" s="21"/>
      <c r="B39" s="152"/>
      <c r="C39" s="160"/>
      <c r="D39" s="513"/>
      <c r="E39" s="509"/>
      <c r="F39" s="509"/>
      <c r="G39" s="509"/>
      <c r="H39" s="509"/>
      <c r="I39" s="509"/>
      <c r="J39" s="509"/>
      <c r="K39" s="509"/>
      <c r="L39" s="509"/>
      <c r="M39" s="509"/>
      <c r="N39" s="515" t="s">
        <v>624</v>
      </c>
      <c r="O39" s="572"/>
      <c r="P39" s="47">
        <v>11</v>
      </c>
      <c r="Q39" s="46">
        <v>0</v>
      </c>
      <c r="R39" s="573"/>
      <c r="S39" s="46"/>
      <c r="T39" s="574"/>
      <c r="U39" s="46"/>
      <c r="V39" s="575"/>
      <c r="W39" s="517"/>
      <c r="X39" s="518"/>
      <c r="Y39" s="329">
        <f>Y40</f>
        <v>201000</v>
      </c>
      <c r="Z39" s="329">
        <f>Z40</f>
        <v>225000</v>
      </c>
      <c r="AA39" s="329">
        <f>AA40</f>
        <v>225000</v>
      </c>
      <c r="AB39" s="159"/>
      <c r="AC39" s="151"/>
    </row>
    <row r="40" spans="1:29" ht="15" customHeight="1" x14ac:dyDescent="0.2">
      <c r="A40" s="21"/>
      <c r="B40" s="152"/>
      <c r="C40" s="160"/>
      <c r="D40" s="513"/>
      <c r="E40" s="509"/>
      <c r="F40" s="509"/>
      <c r="G40" s="509"/>
      <c r="H40" s="509"/>
      <c r="I40" s="509"/>
      <c r="J40" s="509"/>
      <c r="K40" s="509"/>
      <c r="L40" s="509"/>
      <c r="M40" s="509"/>
      <c r="N40" s="571" t="s">
        <v>639</v>
      </c>
      <c r="O40" s="572"/>
      <c r="P40" s="27">
        <v>11</v>
      </c>
      <c r="Q40" s="26">
        <v>1</v>
      </c>
      <c r="R40" s="163"/>
      <c r="S40" s="26"/>
      <c r="T40" s="164"/>
      <c r="U40" s="26"/>
      <c r="V40" s="165"/>
      <c r="W40" s="22"/>
      <c r="X40" s="28"/>
      <c r="Y40" s="285">
        <v>201000</v>
      </c>
      <c r="Z40" s="285">
        <v>225000</v>
      </c>
      <c r="AA40" s="285">
        <v>225000</v>
      </c>
      <c r="AB40" s="159"/>
      <c r="AC40" s="151"/>
    </row>
    <row r="41" spans="1:29" ht="21.75" customHeight="1" x14ac:dyDescent="0.2">
      <c r="A41" s="21"/>
      <c r="B41" s="152"/>
      <c r="C41" s="160"/>
      <c r="D41" s="513"/>
      <c r="E41" s="509"/>
      <c r="F41" s="509"/>
      <c r="G41" s="509"/>
      <c r="H41" s="509"/>
      <c r="I41" s="509"/>
      <c r="J41" s="509"/>
      <c r="K41" s="509"/>
      <c r="L41" s="509"/>
      <c r="M41" s="509"/>
      <c r="N41" s="515" t="s">
        <v>628</v>
      </c>
      <c r="O41" s="516"/>
      <c r="P41" s="47">
        <v>12</v>
      </c>
      <c r="Q41" s="46">
        <v>0</v>
      </c>
      <c r="R41" s="573"/>
      <c r="S41" s="46"/>
      <c r="T41" s="574"/>
      <c r="U41" s="46"/>
      <c r="V41" s="575"/>
      <c r="W41" s="517"/>
      <c r="X41" s="518"/>
      <c r="Y41" s="329">
        <f>Y42</f>
        <v>171600</v>
      </c>
      <c r="Z41" s="329">
        <f>Z42</f>
        <v>231600</v>
      </c>
      <c r="AA41" s="329">
        <f>AA42</f>
        <v>231600</v>
      </c>
      <c r="AB41" s="159"/>
      <c r="AC41" s="151"/>
    </row>
    <row r="42" spans="1:29" ht="15" customHeight="1" x14ac:dyDescent="0.2">
      <c r="A42" s="21"/>
      <c r="B42" s="152"/>
      <c r="C42" s="160"/>
      <c r="D42" s="513"/>
      <c r="E42" s="509"/>
      <c r="F42" s="509"/>
      <c r="G42" s="509"/>
      <c r="H42" s="509"/>
      <c r="I42" s="509"/>
      <c r="J42" s="509"/>
      <c r="K42" s="509"/>
      <c r="L42" s="509"/>
      <c r="M42" s="509"/>
      <c r="N42" s="571" t="s">
        <v>640</v>
      </c>
      <c r="O42" s="572"/>
      <c r="P42" s="27">
        <v>12</v>
      </c>
      <c r="Q42" s="26">
        <v>2</v>
      </c>
      <c r="R42" s="163"/>
      <c r="S42" s="26"/>
      <c r="T42" s="164"/>
      <c r="U42" s="26"/>
      <c r="V42" s="165"/>
      <c r="W42" s="22"/>
      <c r="X42" s="28"/>
      <c r="Y42" s="285">
        <v>171600</v>
      </c>
      <c r="Z42" s="285">
        <v>231600</v>
      </c>
      <c r="AA42" s="285">
        <v>231600</v>
      </c>
      <c r="AB42" s="159"/>
      <c r="AC42" s="151"/>
    </row>
    <row r="43" spans="1:29" ht="15" customHeight="1" thickBot="1" x14ac:dyDescent="0.25">
      <c r="A43" s="21"/>
      <c r="B43" s="152"/>
      <c r="C43" s="160"/>
      <c r="D43" s="743" t="s">
        <v>3</v>
      </c>
      <c r="E43" s="743"/>
      <c r="F43" s="743"/>
      <c r="G43" s="743"/>
      <c r="H43" s="743"/>
      <c r="I43" s="743"/>
      <c r="J43" s="743"/>
      <c r="K43" s="743"/>
      <c r="L43" s="743"/>
      <c r="M43" s="743"/>
      <c r="N43" s="747"/>
      <c r="O43" s="748"/>
      <c r="P43" s="47"/>
      <c r="Q43" s="46"/>
      <c r="R43" s="163" t="s">
        <v>192</v>
      </c>
      <c r="S43" s="26" t="s">
        <v>5</v>
      </c>
      <c r="T43" s="164" t="s">
        <v>6</v>
      </c>
      <c r="U43" s="26" t="s">
        <v>5</v>
      </c>
      <c r="V43" s="165" t="s">
        <v>4</v>
      </c>
      <c r="W43" s="749"/>
      <c r="X43" s="750"/>
      <c r="Y43" s="329">
        <f>'приложение 3'!X145</f>
        <v>0</v>
      </c>
      <c r="Z43" s="329">
        <f>'приложение 3'!Y145</f>
        <v>453710.85714844801</v>
      </c>
      <c r="AA43" s="330">
        <f>'приложение 3'!Z145</f>
        <v>934712.33055155165</v>
      </c>
      <c r="AB43" s="159"/>
      <c r="AC43" s="151"/>
    </row>
    <row r="44" spans="1:29" ht="21.75" customHeight="1" thickBot="1" x14ac:dyDescent="0.3">
      <c r="A44" s="4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2"/>
      <c r="N44" s="211" t="s">
        <v>0</v>
      </c>
      <c r="O44" s="212"/>
      <c r="P44" s="212"/>
      <c r="Q44" s="212"/>
      <c r="R44" s="212"/>
      <c r="S44" s="212"/>
      <c r="T44" s="212"/>
      <c r="U44" s="212"/>
      <c r="V44" s="212"/>
      <c r="W44" s="212"/>
      <c r="X44" s="213"/>
      <c r="Y44" s="331">
        <f>Y16+Y20+Y22+Y27+Y30+Y34+Y36+Y43+Y39+Y41</f>
        <v>18131517</v>
      </c>
      <c r="Z44" s="331">
        <f>Z16+Z20+Z22+Z27+Z30+Z34+Z36+Z43+Z39+Z41</f>
        <v>18399355.857148446</v>
      </c>
      <c r="AA44" s="332">
        <f>AA16+AA20+AA22+AA27+AA30+AA34+AA36+AA43+AA39+AA41</f>
        <v>18921381.33055155</v>
      </c>
      <c r="AB44" s="3"/>
      <c r="AC44" s="2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2"/>
      <c r="Z45" s="4"/>
      <c r="AA45" s="3"/>
      <c r="AB45" s="3"/>
      <c r="AC45" s="2"/>
    </row>
  </sheetData>
  <mergeCells count="50">
    <mergeCell ref="D43:O43"/>
    <mergeCell ref="W43:X43"/>
    <mergeCell ref="D36:O36"/>
    <mergeCell ref="W36:X36"/>
    <mergeCell ref="E37:O37"/>
    <mergeCell ref="W37:X37"/>
    <mergeCell ref="E38:O38"/>
    <mergeCell ref="W38:X38"/>
    <mergeCell ref="E33:O33"/>
    <mergeCell ref="W33:X33"/>
    <mergeCell ref="D34:O34"/>
    <mergeCell ref="W34:X34"/>
    <mergeCell ref="E35:O35"/>
    <mergeCell ref="W35:X35"/>
    <mergeCell ref="D30:O30"/>
    <mergeCell ref="W30:X30"/>
    <mergeCell ref="E31:O31"/>
    <mergeCell ref="W31:X31"/>
    <mergeCell ref="E32:O32"/>
    <mergeCell ref="W32:X32"/>
    <mergeCell ref="D27:O27"/>
    <mergeCell ref="W27:X27"/>
    <mergeCell ref="E28:O28"/>
    <mergeCell ref="W28:X28"/>
    <mergeCell ref="E29:O29"/>
    <mergeCell ref="W29:X29"/>
    <mergeCell ref="E23:O23"/>
    <mergeCell ref="W23:X23"/>
    <mergeCell ref="E24:O24"/>
    <mergeCell ref="W24:X24"/>
    <mergeCell ref="E25:O25"/>
    <mergeCell ref="W25:X25"/>
    <mergeCell ref="D20:O20"/>
    <mergeCell ref="W20:X20"/>
    <mergeCell ref="E21:O21"/>
    <mergeCell ref="W21:X21"/>
    <mergeCell ref="D22:O22"/>
    <mergeCell ref="W22:X22"/>
    <mergeCell ref="E17:O17"/>
    <mergeCell ref="W17:X17"/>
    <mergeCell ref="E18:O18"/>
    <mergeCell ref="W18:X18"/>
    <mergeCell ref="E19:O19"/>
    <mergeCell ref="W19:X19"/>
    <mergeCell ref="Y2:AA2"/>
    <mergeCell ref="N9:AA12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9"/>
  <sheetViews>
    <sheetView showGridLines="0" zoomScale="90" zoomScaleNormal="90" workbookViewId="0">
      <selection activeCell="J20" sqref="J20:N20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4.425781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19" t="s">
        <v>662</v>
      </c>
      <c r="W2" s="720"/>
      <c r="X2" s="720"/>
      <c r="Y2" s="720"/>
      <c r="Z2" s="2"/>
      <c r="AA2" s="3"/>
      <c r="AB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188</v>
      </c>
      <c r="W3" s="76"/>
      <c r="X3" s="2"/>
      <c r="Y3" s="75"/>
      <c r="Z3" s="2"/>
      <c r="AA3" s="3"/>
      <c r="AB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187</v>
      </c>
      <c r="W4" s="76"/>
      <c r="X4" s="2"/>
      <c r="Y4" s="75"/>
      <c r="Z4" s="3"/>
      <c r="AA4" s="3"/>
      <c r="AB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617</v>
      </c>
      <c r="W5" s="80"/>
      <c r="X5" s="2"/>
      <c r="Y5" s="79"/>
      <c r="Z5" s="73"/>
      <c r="AA5" s="3"/>
      <c r="AB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658</v>
      </c>
      <c r="W6" s="76"/>
      <c r="X6" s="2"/>
      <c r="Y6" s="75"/>
      <c r="Z6" s="2"/>
      <c r="AA6" s="3"/>
      <c r="AB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3"/>
      <c r="AB8" s="2"/>
    </row>
    <row r="9" spans="1:29" ht="12.75" customHeight="1" x14ac:dyDescent="0.25">
      <c r="A9" s="74" t="s">
        <v>193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25" t="s">
        <v>660</v>
      </c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576"/>
      <c r="AB9" s="577"/>
      <c r="AC9" s="578"/>
    </row>
    <row r="10" spans="1:29" ht="12.75" customHeight="1" x14ac:dyDescent="0.25">
      <c r="A10" s="74" t="s">
        <v>198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3"/>
      <c r="AB10" s="2"/>
    </row>
    <row r="11" spans="1:29" ht="12.75" customHeight="1" x14ac:dyDescent="0.2">
      <c r="A11" s="72" t="s">
        <v>194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51"/>
      <c r="N11" s="751"/>
      <c r="O11" s="751"/>
      <c r="P11" s="751"/>
      <c r="Q11" s="751"/>
      <c r="R11" s="751"/>
      <c r="S11" s="751"/>
      <c r="T11" s="751"/>
      <c r="U11" s="751"/>
      <c r="V11" s="751"/>
      <c r="W11" s="751"/>
      <c r="X11" s="751"/>
      <c r="Y11" s="751"/>
      <c r="Z11" s="751"/>
      <c r="AA11" s="3"/>
      <c r="AB11" s="2"/>
    </row>
    <row r="12" spans="1:29" ht="12.75" customHeight="1" x14ac:dyDescent="0.2">
      <c r="A12" s="72" t="s">
        <v>195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X12" s="751"/>
      <c r="Y12" s="751"/>
      <c r="Z12" s="751"/>
      <c r="AA12" s="3"/>
      <c r="AB12" s="2"/>
    </row>
    <row r="13" spans="1:29" ht="12.75" customHeight="1" thickBot="1" x14ac:dyDescent="0.25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7"/>
      <c r="Z13" s="131" t="s">
        <v>185</v>
      </c>
      <c r="AA13" s="3"/>
      <c r="AB13" s="2"/>
    </row>
    <row r="14" spans="1:29" ht="42" customHeight="1" thickBot="1" x14ac:dyDescent="0.25">
      <c r="A14" s="7"/>
      <c r="B14" s="167"/>
      <c r="C14" s="167"/>
      <c r="D14" s="167"/>
      <c r="E14" s="167"/>
      <c r="F14" s="167"/>
      <c r="G14" s="167"/>
      <c r="H14" s="167"/>
      <c r="I14" s="167"/>
      <c r="J14" s="167"/>
      <c r="K14" s="168"/>
      <c r="L14" s="169"/>
      <c r="M14" s="122" t="s">
        <v>184</v>
      </c>
      <c r="N14" s="62" t="s">
        <v>183</v>
      </c>
      <c r="O14" s="61" t="s">
        <v>182</v>
      </c>
      <c r="P14" s="61" t="s">
        <v>181</v>
      </c>
      <c r="Q14" s="63" t="s">
        <v>180</v>
      </c>
      <c r="R14" s="699" t="s">
        <v>179</v>
      </c>
      <c r="S14" s="699"/>
      <c r="T14" s="699"/>
      <c r="U14" s="699"/>
      <c r="V14" s="62" t="s">
        <v>178</v>
      </c>
      <c r="W14" s="61" t="s">
        <v>177</v>
      </c>
      <c r="X14" s="61" t="s">
        <v>176</v>
      </c>
      <c r="Y14" s="122" t="s">
        <v>175</v>
      </c>
      <c r="Z14" s="136" t="s">
        <v>190</v>
      </c>
      <c r="AA14" s="58"/>
      <c r="AB14" s="3"/>
    </row>
    <row r="15" spans="1:29" ht="15.75" customHeight="1" thickBot="1" x14ac:dyDescent="0.25">
      <c r="A15" s="170"/>
      <c r="B15" s="55"/>
      <c r="C15" s="171"/>
      <c r="D15" s="54"/>
      <c r="E15" s="172"/>
      <c r="F15" s="55"/>
      <c r="G15" s="55"/>
      <c r="H15" s="55"/>
      <c r="I15" s="55"/>
      <c r="J15" s="55"/>
      <c r="K15" s="55"/>
      <c r="L15" s="171"/>
      <c r="M15" s="54">
        <v>1</v>
      </c>
      <c r="N15" s="54">
        <v>2</v>
      </c>
      <c r="O15" s="54">
        <v>2</v>
      </c>
      <c r="P15" s="54">
        <v>3</v>
      </c>
      <c r="Q15" s="53">
        <v>5</v>
      </c>
      <c r="R15" s="756">
        <v>4</v>
      </c>
      <c r="S15" s="756"/>
      <c r="T15" s="756"/>
      <c r="U15" s="756"/>
      <c r="V15" s="137">
        <v>5</v>
      </c>
      <c r="W15" s="54">
        <v>7</v>
      </c>
      <c r="X15" s="54">
        <v>6</v>
      </c>
      <c r="Y15" s="54">
        <v>7</v>
      </c>
      <c r="Z15" s="54">
        <v>8</v>
      </c>
      <c r="AA15" s="49"/>
      <c r="AB15" s="3"/>
    </row>
    <row r="16" spans="1:29" ht="15" customHeight="1" x14ac:dyDescent="0.2">
      <c r="A16" s="21"/>
      <c r="B16" s="173"/>
      <c r="C16" s="174"/>
      <c r="D16" s="735" t="s">
        <v>174</v>
      </c>
      <c r="E16" s="757"/>
      <c r="F16" s="757"/>
      <c r="G16" s="757"/>
      <c r="H16" s="757"/>
      <c r="I16" s="757"/>
      <c r="J16" s="757"/>
      <c r="K16" s="757"/>
      <c r="L16" s="757"/>
      <c r="M16" s="757"/>
      <c r="N16" s="758"/>
      <c r="O16" s="193">
        <v>1</v>
      </c>
      <c r="P16" s="194" t="s">
        <v>1</v>
      </c>
      <c r="Q16" s="195" t="s">
        <v>1</v>
      </c>
      <c r="R16" s="196" t="s">
        <v>1</v>
      </c>
      <c r="S16" s="197" t="s">
        <v>1</v>
      </c>
      <c r="T16" s="196" t="s">
        <v>1</v>
      </c>
      <c r="U16" s="198" t="s">
        <v>1</v>
      </c>
      <c r="V16" s="199" t="s">
        <v>1</v>
      </c>
      <c r="W16" s="200"/>
      <c r="X16" s="333">
        <f>X17+X21+X27</f>
        <v>8891505</v>
      </c>
      <c r="Y16" s="333">
        <f>Y17+Y21+Y27</f>
        <v>8891505</v>
      </c>
      <c r="Z16" s="334">
        <f>Z17+Z21+Z27</f>
        <v>8891505</v>
      </c>
      <c r="AA16" s="8"/>
      <c r="AB16" s="3"/>
    </row>
    <row r="17" spans="1:28" ht="29.25" customHeight="1" x14ac:dyDescent="0.2">
      <c r="A17" s="21"/>
      <c r="B17" s="173"/>
      <c r="C17" s="174"/>
      <c r="D17" s="201"/>
      <c r="E17" s="714" t="s">
        <v>173</v>
      </c>
      <c r="F17" s="715"/>
      <c r="G17" s="715"/>
      <c r="H17" s="715"/>
      <c r="I17" s="715"/>
      <c r="J17" s="715"/>
      <c r="K17" s="715"/>
      <c r="L17" s="715"/>
      <c r="M17" s="715"/>
      <c r="N17" s="716"/>
      <c r="O17" s="95">
        <v>1</v>
      </c>
      <c r="P17" s="96">
        <v>2</v>
      </c>
      <c r="Q17" s="188" t="s">
        <v>1</v>
      </c>
      <c r="R17" s="97" t="s">
        <v>1</v>
      </c>
      <c r="S17" s="98" t="s">
        <v>1</v>
      </c>
      <c r="T17" s="97" t="s">
        <v>1</v>
      </c>
      <c r="U17" s="99" t="s">
        <v>1</v>
      </c>
      <c r="V17" s="100" t="s">
        <v>1</v>
      </c>
      <c r="W17" s="189"/>
      <c r="X17" s="335">
        <f t="shared" ref="X17:Z19" si="0">X18</f>
        <v>850265</v>
      </c>
      <c r="Y17" s="335">
        <f t="shared" si="0"/>
        <v>850265</v>
      </c>
      <c r="Z17" s="336">
        <f t="shared" si="0"/>
        <v>850265</v>
      </c>
      <c r="AA17" s="8"/>
      <c r="AB17" s="3"/>
    </row>
    <row r="18" spans="1:28" ht="15" customHeight="1" x14ac:dyDescent="0.2">
      <c r="A18" s="21"/>
      <c r="B18" s="173"/>
      <c r="C18" s="174"/>
      <c r="D18" s="201"/>
      <c r="E18" s="177"/>
      <c r="F18" s="709" t="s">
        <v>138</v>
      </c>
      <c r="G18" s="709"/>
      <c r="H18" s="709"/>
      <c r="I18" s="710"/>
      <c r="J18" s="710"/>
      <c r="K18" s="710"/>
      <c r="L18" s="710"/>
      <c r="M18" s="710"/>
      <c r="N18" s="711"/>
      <c r="O18" s="27">
        <v>1</v>
      </c>
      <c r="P18" s="26">
        <v>2</v>
      </c>
      <c r="Q18" s="175" t="s">
        <v>137</v>
      </c>
      <c r="R18" s="24" t="s">
        <v>134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7">
        <f t="shared" si="0"/>
        <v>850265</v>
      </c>
      <c r="Y18" s="337">
        <f t="shared" si="0"/>
        <v>850265</v>
      </c>
      <c r="Z18" s="338">
        <f t="shared" si="0"/>
        <v>850265</v>
      </c>
      <c r="AA18" s="8"/>
      <c r="AB18" s="3"/>
    </row>
    <row r="19" spans="1:28" ht="15" customHeight="1" x14ac:dyDescent="0.2">
      <c r="A19" s="21"/>
      <c r="B19" s="173"/>
      <c r="C19" s="174"/>
      <c r="D19" s="201"/>
      <c r="E19" s="178"/>
      <c r="F19" s="179"/>
      <c r="G19" s="180"/>
      <c r="H19" s="16"/>
      <c r="I19" s="709" t="s">
        <v>172</v>
      </c>
      <c r="J19" s="710"/>
      <c r="K19" s="710"/>
      <c r="L19" s="710"/>
      <c r="M19" s="710"/>
      <c r="N19" s="711"/>
      <c r="O19" s="27">
        <v>1</v>
      </c>
      <c r="P19" s="26">
        <v>2</v>
      </c>
      <c r="Q19" s="175" t="s">
        <v>171</v>
      </c>
      <c r="R19" s="24" t="s">
        <v>134</v>
      </c>
      <c r="S19" s="25" t="s">
        <v>6</v>
      </c>
      <c r="T19" s="24" t="s">
        <v>5</v>
      </c>
      <c r="U19" s="23" t="s">
        <v>170</v>
      </c>
      <c r="V19" s="22" t="s">
        <v>1</v>
      </c>
      <c r="W19" s="176"/>
      <c r="X19" s="337">
        <f t="shared" si="0"/>
        <v>850265</v>
      </c>
      <c r="Y19" s="337">
        <f t="shared" si="0"/>
        <v>850265</v>
      </c>
      <c r="Z19" s="338">
        <f t="shared" si="0"/>
        <v>850265</v>
      </c>
      <c r="AA19" s="8"/>
      <c r="AB19" s="3"/>
    </row>
    <row r="20" spans="1:28" ht="29.25" customHeight="1" x14ac:dyDescent="0.2">
      <c r="A20" s="21"/>
      <c r="B20" s="173"/>
      <c r="C20" s="174"/>
      <c r="D20" s="201"/>
      <c r="E20" s="181"/>
      <c r="F20" s="124"/>
      <c r="G20" s="182"/>
      <c r="H20" s="125"/>
      <c r="I20" s="126"/>
      <c r="J20" s="721" t="s">
        <v>146</v>
      </c>
      <c r="K20" s="721"/>
      <c r="L20" s="721"/>
      <c r="M20" s="721"/>
      <c r="N20" s="722"/>
      <c r="O20" s="14">
        <v>1</v>
      </c>
      <c r="P20" s="13">
        <v>2</v>
      </c>
      <c r="Q20" s="175" t="s">
        <v>171</v>
      </c>
      <c r="R20" s="10" t="s">
        <v>134</v>
      </c>
      <c r="S20" s="11" t="s">
        <v>6</v>
      </c>
      <c r="T20" s="10" t="s">
        <v>5</v>
      </c>
      <c r="U20" s="9" t="s">
        <v>170</v>
      </c>
      <c r="V20" s="158" t="s">
        <v>145</v>
      </c>
      <c r="W20" s="176"/>
      <c r="X20" s="283">
        <v>850265</v>
      </c>
      <c r="Y20" s="283">
        <v>850265</v>
      </c>
      <c r="Z20" s="284">
        <v>850265</v>
      </c>
      <c r="AA20" s="8"/>
      <c r="AB20" s="3"/>
    </row>
    <row r="21" spans="1:28" ht="51" customHeight="1" x14ac:dyDescent="0.2">
      <c r="A21" s="21"/>
      <c r="B21" s="173"/>
      <c r="C21" s="174"/>
      <c r="D21" s="201"/>
      <c r="E21" s="714" t="s">
        <v>169</v>
      </c>
      <c r="F21" s="715"/>
      <c r="G21" s="715"/>
      <c r="H21" s="715"/>
      <c r="I21" s="715"/>
      <c r="J21" s="717"/>
      <c r="K21" s="717"/>
      <c r="L21" s="717"/>
      <c r="M21" s="717"/>
      <c r="N21" s="718"/>
      <c r="O21" s="90">
        <v>1</v>
      </c>
      <c r="P21" s="91">
        <v>4</v>
      </c>
      <c r="Q21" s="188" t="s">
        <v>1</v>
      </c>
      <c r="R21" s="111" t="s">
        <v>1</v>
      </c>
      <c r="S21" s="112" t="s">
        <v>1</v>
      </c>
      <c r="T21" s="111" t="s">
        <v>1</v>
      </c>
      <c r="U21" s="113" t="s">
        <v>1</v>
      </c>
      <c r="V21" s="93" t="s">
        <v>1</v>
      </c>
      <c r="W21" s="189"/>
      <c r="X21" s="339">
        <f t="shared" ref="X21:Z23" si="1">X22</f>
        <v>2614664</v>
      </c>
      <c r="Y21" s="339">
        <f t="shared" si="1"/>
        <v>2614664</v>
      </c>
      <c r="Z21" s="340">
        <f t="shared" si="1"/>
        <v>2614664</v>
      </c>
      <c r="AA21" s="8"/>
      <c r="AB21" s="3"/>
    </row>
    <row r="22" spans="1:28" ht="43.5" customHeight="1" x14ac:dyDescent="0.2">
      <c r="A22" s="21"/>
      <c r="B22" s="173"/>
      <c r="C22" s="174"/>
      <c r="D22" s="201"/>
      <c r="E22" s="177"/>
      <c r="F22" s="709" t="s">
        <v>618</v>
      </c>
      <c r="G22" s="709"/>
      <c r="H22" s="710"/>
      <c r="I22" s="710"/>
      <c r="J22" s="710"/>
      <c r="K22" s="710"/>
      <c r="L22" s="710"/>
      <c r="M22" s="710"/>
      <c r="N22" s="711"/>
      <c r="O22" s="27">
        <v>1</v>
      </c>
      <c r="P22" s="26">
        <v>4</v>
      </c>
      <c r="Q22" s="175" t="s">
        <v>150</v>
      </c>
      <c r="R22" s="24" t="s">
        <v>143</v>
      </c>
      <c r="S22" s="25" t="s">
        <v>6</v>
      </c>
      <c r="T22" s="24" t="s">
        <v>5</v>
      </c>
      <c r="U22" s="23" t="s">
        <v>4</v>
      </c>
      <c r="V22" s="22" t="s">
        <v>1</v>
      </c>
      <c r="W22" s="176"/>
      <c r="X22" s="337">
        <f t="shared" si="1"/>
        <v>2614664</v>
      </c>
      <c r="Y22" s="337">
        <f t="shared" si="1"/>
        <v>2614664</v>
      </c>
      <c r="Z22" s="338">
        <f t="shared" si="1"/>
        <v>2614664</v>
      </c>
      <c r="AA22" s="8"/>
      <c r="AB22" s="3"/>
    </row>
    <row r="23" spans="1:28" ht="29.25" customHeight="1" x14ac:dyDescent="0.2">
      <c r="A23" s="21"/>
      <c r="B23" s="173"/>
      <c r="C23" s="174"/>
      <c r="D23" s="201"/>
      <c r="E23" s="178"/>
      <c r="F23" s="179"/>
      <c r="G23" s="180"/>
      <c r="H23" s="709" t="s">
        <v>168</v>
      </c>
      <c r="I23" s="710"/>
      <c r="J23" s="710"/>
      <c r="K23" s="710"/>
      <c r="L23" s="710"/>
      <c r="M23" s="710"/>
      <c r="N23" s="711"/>
      <c r="O23" s="27">
        <v>1</v>
      </c>
      <c r="P23" s="26">
        <v>4</v>
      </c>
      <c r="Q23" s="175" t="s">
        <v>167</v>
      </c>
      <c r="R23" s="24" t="s">
        <v>143</v>
      </c>
      <c r="S23" s="25" t="s">
        <v>6</v>
      </c>
      <c r="T23" s="24" t="s">
        <v>9</v>
      </c>
      <c r="U23" s="23" t="s">
        <v>4</v>
      </c>
      <c r="V23" s="22" t="s">
        <v>1</v>
      </c>
      <c r="W23" s="176"/>
      <c r="X23" s="337">
        <f t="shared" si="1"/>
        <v>2614664</v>
      </c>
      <c r="Y23" s="337">
        <f t="shared" si="1"/>
        <v>2614664</v>
      </c>
      <c r="Z23" s="338">
        <f t="shared" si="1"/>
        <v>2614664</v>
      </c>
      <c r="AA23" s="8"/>
      <c r="AB23" s="3"/>
    </row>
    <row r="24" spans="1:28" ht="15" customHeight="1" x14ac:dyDescent="0.2">
      <c r="A24" s="21"/>
      <c r="B24" s="173"/>
      <c r="C24" s="174"/>
      <c r="D24" s="201"/>
      <c r="E24" s="178"/>
      <c r="F24" s="123"/>
      <c r="G24" s="183"/>
      <c r="H24" s="16"/>
      <c r="I24" s="709" t="s">
        <v>166</v>
      </c>
      <c r="J24" s="710"/>
      <c r="K24" s="710"/>
      <c r="L24" s="710"/>
      <c r="M24" s="710"/>
      <c r="N24" s="711"/>
      <c r="O24" s="27">
        <v>1</v>
      </c>
      <c r="P24" s="26">
        <v>4</v>
      </c>
      <c r="Q24" s="175" t="s">
        <v>165</v>
      </c>
      <c r="R24" s="24" t="s">
        <v>143</v>
      </c>
      <c r="S24" s="25" t="s">
        <v>6</v>
      </c>
      <c r="T24" s="24" t="s">
        <v>9</v>
      </c>
      <c r="U24" s="23" t="s">
        <v>164</v>
      </c>
      <c r="V24" s="22" t="s">
        <v>1</v>
      </c>
      <c r="W24" s="176"/>
      <c r="X24" s="337">
        <f>X25+X26</f>
        <v>2614664</v>
      </c>
      <c r="Y24" s="337">
        <f>Y25+Y26</f>
        <v>2614664</v>
      </c>
      <c r="Z24" s="338">
        <f>Z25+Z26</f>
        <v>2614664</v>
      </c>
      <c r="AA24" s="8"/>
      <c r="AB24" s="3"/>
    </row>
    <row r="25" spans="1:28" ht="29.25" customHeight="1" x14ac:dyDescent="0.2">
      <c r="A25" s="21"/>
      <c r="B25" s="173"/>
      <c r="C25" s="174"/>
      <c r="D25" s="201"/>
      <c r="E25" s="178"/>
      <c r="F25" s="123"/>
      <c r="G25" s="183"/>
      <c r="H25" s="17"/>
      <c r="I25" s="16"/>
      <c r="J25" s="723" t="s">
        <v>146</v>
      </c>
      <c r="K25" s="723"/>
      <c r="L25" s="723"/>
      <c r="M25" s="723"/>
      <c r="N25" s="724"/>
      <c r="O25" s="27">
        <v>1</v>
      </c>
      <c r="P25" s="26">
        <v>4</v>
      </c>
      <c r="Q25" s="175" t="s">
        <v>165</v>
      </c>
      <c r="R25" s="24" t="s">
        <v>143</v>
      </c>
      <c r="S25" s="25" t="s">
        <v>6</v>
      </c>
      <c r="T25" s="24" t="s">
        <v>9</v>
      </c>
      <c r="U25" s="23" t="s">
        <v>164</v>
      </c>
      <c r="V25" s="22" t="s">
        <v>145</v>
      </c>
      <c r="W25" s="176"/>
      <c r="X25" s="285">
        <v>2378832</v>
      </c>
      <c r="Y25" s="285">
        <v>2378832</v>
      </c>
      <c r="Z25" s="286">
        <v>2378832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81"/>
      <c r="F26" s="124"/>
      <c r="G26" s="182"/>
      <c r="H26" s="125"/>
      <c r="I26" s="125"/>
      <c r="J26" s="721" t="s">
        <v>58</v>
      </c>
      <c r="K26" s="721"/>
      <c r="L26" s="721"/>
      <c r="M26" s="721"/>
      <c r="N26" s="722"/>
      <c r="O26" s="14">
        <v>1</v>
      </c>
      <c r="P26" s="13">
        <v>4</v>
      </c>
      <c r="Q26" s="175" t="s">
        <v>165</v>
      </c>
      <c r="R26" s="10" t="s">
        <v>143</v>
      </c>
      <c r="S26" s="11" t="s">
        <v>6</v>
      </c>
      <c r="T26" s="10" t="s">
        <v>9</v>
      </c>
      <c r="U26" s="9" t="s">
        <v>164</v>
      </c>
      <c r="V26" s="158" t="s">
        <v>53</v>
      </c>
      <c r="W26" s="176"/>
      <c r="X26" s="283">
        <v>235832</v>
      </c>
      <c r="Y26" s="283">
        <v>235832</v>
      </c>
      <c r="Z26" s="284">
        <v>235832</v>
      </c>
      <c r="AA26" s="8"/>
      <c r="AB26" s="3"/>
    </row>
    <row r="27" spans="1:28" ht="15" customHeight="1" x14ac:dyDescent="0.2">
      <c r="A27" s="21"/>
      <c r="B27" s="173"/>
      <c r="C27" s="174"/>
      <c r="D27" s="201"/>
      <c r="E27" s="714" t="s">
        <v>163</v>
      </c>
      <c r="F27" s="715"/>
      <c r="G27" s="715"/>
      <c r="H27" s="715"/>
      <c r="I27" s="715"/>
      <c r="J27" s="717"/>
      <c r="K27" s="717"/>
      <c r="L27" s="717"/>
      <c r="M27" s="717"/>
      <c r="N27" s="718"/>
      <c r="O27" s="90">
        <v>1</v>
      </c>
      <c r="P27" s="91">
        <v>13</v>
      </c>
      <c r="Q27" s="188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93" t="s">
        <v>1</v>
      </c>
      <c r="W27" s="189"/>
      <c r="X27" s="339">
        <f>X28+X36</f>
        <v>5426576</v>
      </c>
      <c r="Y27" s="339">
        <f>Y28+Y36</f>
        <v>5426576</v>
      </c>
      <c r="Z27" s="340">
        <f>Z28+Z36</f>
        <v>5426576</v>
      </c>
      <c r="AA27" s="8"/>
      <c r="AB27" s="3"/>
    </row>
    <row r="28" spans="1:28" ht="15" customHeight="1" x14ac:dyDescent="0.2">
      <c r="A28" s="21"/>
      <c r="B28" s="173"/>
      <c r="C28" s="174"/>
      <c r="D28" s="201"/>
      <c r="E28" s="177"/>
      <c r="F28" s="709" t="s">
        <v>138</v>
      </c>
      <c r="G28" s="709"/>
      <c r="H28" s="709"/>
      <c r="I28" s="710"/>
      <c r="J28" s="710"/>
      <c r="K28" s="710"/>
      <c r="L28" s="710"/>
      <c r="M28" s="710"/>
      <c r="N28" s="711"/>
      <c r="O28" s="27">
        <v>1</v>
      </c>
      <c r="P28" s="26">
        <v>13</v>
      </c>
      <c r="Q28" s="175" t="s">
        <v>137</v>
      </c>
      <c r="R28" s="24" t="s">
        <v>134</v>
      </c>
      <c r="S28" s="25" t="s">
        <v>6</v>
      </c>
      <c r="T28" s="24" t="s">
        <v>5</v>
      </c>
      <c r="U28" s="23" t="s">
        <v>4</v>
      </c>
      <c r="V28" s="22" t="s">
        <v>1</v>
      </c>
      <c r="W28" s="176"/>
      <c r="X28" s="337">
        <f>X29+X32</f>
        <v>14000</v>
      </c>
      <c r="Y28" s="337">
        <f>Y29+Y32</f>
        <v>14000</v>
      </c>
      <c r="Z28" s="338">
        <f>Z29+Z32</f>
        <v>14000</v>
      </c>
      <c r="AA28" s="8"/>
      <c r="AB28" s="3"/>
    </row>
    <row r="29" spans="1:28" ht="15" customHeight="1" x14ac:dyDescent="0.2">
      <c r="A29" s="21"/>
      <c r="B29" s="173"/>
      <c r="C29" s="174"/>
      <c r="D29" s="201"/>
      <c r="E29" s="178"/>
      <c r="F29" s="179"/>
      <c r="G29" s="180"/>
      <c r="H29" s="16"/>
      <c r="I29" s="709" t="s">
        <v>162</v>
      </c>
      <c r="J29" s="710"/>
      <c r="K29" s="710"/>
      <c r="L29" s="710"/>
      <c r="M29" s="710"/>
      <c r="N29" s="711"/>
      <c r="O29" s="27">
        <v>1</v>
      </c>
      <c r="P29" s="26">
        <v>13</v>
      </c>
      <c r="Q29" s="175" t="s">
        <v>161</v>
      </c>
      <c r="R29" s="24" t="s">
        <v>134</v>
      </c>
      <c r="S29" s="25" t="s">
        <v>6</v>
      </c>
      <c r="T29" s="24" t="s">
        <v>5</v>
      </c>
      <c r="U29" s="23" t="s">
        <v>160</v>
      </c>
      <c r="V29" s="22" t="s">
        <v>1</v>
      </c>
      <c r="W29" s="176"/>
      <c r="X29" s="337">
        <f>X30+X31</f>
        <v>14000</v>
      </c>
      <c r="Y29" s="337">
        <f>Y30+Y31</f>
        <v>14000</v>
      </c>
      <c r="Z29" s="338">
        <f>Z30+Z31</f>
        <v>14000</v>
      </c>
      <c r="AA29" s="8"/>
      <c r="AB29" s="3"/>
    </row>
    <row r="30" spans="1:28" ht="15" customHeight="1" x14ac:dyDescent="0.2">
      <c r="A30" s="21"/>
      <c r="B30" s="173"/>
      <c r="C30" s="174"/>
      <c r="D30" s="201"/>
      <c r="E30" s="178"/>
      <c r="F30" s="123"/>
      <c r="G30" s="183"/>
      <c r="H30" s="17"/>
      <c r="I30" s="126"/>
      <c r="J30" s="721" t="s">
        <v>156</v>
      </c>
      <c r="K30" s="721"/>
      <c r="L30" s="721"/>
      <c r="M30" s="721"/>
      <c r="N30" s="722"/>
      <c r="O30" s="14">
        <v>1</v>
      </c>
      <c r="P30" s="13">
        <v>13</v>
      </c>
      <c r="Q30" s="175" t="s">
        <v>161</v>
      </c>
      <c r="R30" s="10" t="s">
        <v>134</v>
      </c>
      <c r="S30" s="11" t="s">
        <v>6</v>
      </c>
      <c r="T30" s="10" t="s">
        <v>5</v>
      </c>
      <c r="U30" s="9" t="s">
        <v>160</v>
      </c>
      <c r="V30" s="158" t="s">
        <v>153</v>
      </c>
      <c r="W30" s="176"/>
      <c r="X30" s="283">
        <v>6000</v>
      </c>
      <c r="Y30" s="283">
        <v>6000</v>
      </c>
      <c r="Z30" s="284">
        <v>6000</v>
      </c>
      <c r="AA30" s="8"/>
      <c r="AB30" s="3"/>
    </row>
    <row r="31" spans="1:28" ht="15" customHeight="1" x14ac:dyDescent="0.2">
      <c r="A31" s="21"/>
      <c r="B31" s="173"/>
      <c r="C31" s="174"/>
      <c r="D31" s="201"/>
      <c r="E31" s="178"/>
      <c r="F31" s="503"/>
      <c r="G31" s="183"/>
      <c r="H31" s="17"/>
      <c r="I31" s="506"/>
      <c r="J31" s="85"/>
      <c r="K31" s="85"/>
      <c r="L31" s="85"/>
      <c r="M31" s="507" t="s">
        <v>156</v>
      </c>
      <c r="N31" s="86"/>
      <c r="O31" s="13">
        <v>1</v>
      </c>
      <c r="P31" s="13">
        <v>13</v>
      </c>
      <c r="Q31" s="175"/>
      <c r="R31" s="545">
        <v>75</v>
      </c>
      <c r="S31" s="11">
        <v>0</v>
      </c>
      <c r="T31" s="545">
        <v>0</v>
      </c>
      <c r="U31" s="555">
        <v>90009</v>
      </c>
      <c r="V31" s="511">
        <v>850</v>
      </c>
      <c r="W31" s="176"/>
      <c r="X31" s="283">
        <v>8000</v>
      </c>
      <c r="Y31" s="283">
        <v>8000</v>
      </c>
      <c r="Z31" s="284">
        <v>8000</v>
      </c>
      <c r="AA31" s="8"/>
      <c r="AB31" s="3"/>
    </row>
    <row r="32" spans="1:28" ht="15" customHeight="1" x14ac:dyDescent="0.2">
      <c r="A32" s="21"/>
      <c r="B32" s="173"/>
      <c r="C32" s="174"/>
      <c r="D32" s="201"/>
      <c r="E32" s="178"/>
      <c r="F32" s="123"/>
      <c r="G32" s="183"/>
      <c r="H32" s="17"/>
      <c r="I32" s="709" t="s">
        <v>159</v>
      </c>
      <c r="J32" s="712"/>
      <c r="K32" s="712"/>
      <c r="L32" s="712"/>
      <c r="M32" s="712"/>
      <c r="N32" s="713"/>
      <c r="O32" s="41">
        <v>1</v>
      </c>
      <c r="P32" s="40">
        <v>13</v>
      </c>
      <c r="Q32" s="175" t="s">
        <v>155</v>
      </c>
      <c r="R32" s="114" t="s">
        <v>134</v>
      </c>
      <c r="S32" s="115" t="s">
        <v>6</v>
      </c>
      <c r="T32" s="114" t="s">
        <v>5</v>
      </c>
      <c r="U32" s="116" t="s">
        <v>154</v>
      </c>
      <c r="V32" s="39" t="s">
        <v>1</v>
      </c>
      <c r="W32" s="579"/>
      <c r="X32" s="341">
        <f>X33+X34+X35</f>
        <v>0</v>
      </c>
      <c r="Y32" s="341">
        <f>Y33+Y34+Y35</f>
        <v>0</v>
      </c>
      <c r="Z32" s="342">
        <f>Z33+Z34+Z35</f>
        <v>0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78"/>
      <c r="F33" s="123"/>
      <c r="G33" s="183"/>
      <c r="H33" s="17"/>
      <c r="I33" s="16"/>
      <c r="J33" s="723" t="s">
        <v>58</v>
      </c>
      <c r="K33" s="723"/>
      <c r="L33" s="723"/>
      <c r="M33" s="723"/>
      <c r="N33" s="724"/>
      <c r="O33" s="27">
        <v>1</v>
      </c>
      <c r="P33" s="26">
        <v>13</v>
      </c>
      <c r="Q33" s="175" t="s">
        <v>155</v>
      </c>
      <c r="R33" s="24" t="s">
        <v>134</v>
      </c>
      <c r="S33" s="25" t="s">
        <v>6</v>
      </c>
      <c r="T33" s="24" t="s">
        <v>5</v>
      </c>
      <c r="U33" s="23" t="s">
        <v>154</v>
      </c>
      <c r="V33" s="22" t="s">
        <v>53</v>
      </c>
      <c r="W33" s="176"/>
      <c r="X33" s="285"/>
      <c r="Y33" s="285"/>
      <c r="Z33" s="286"/>
      <c r="AA33" s="8"/>
      <c r="AB33" s="3"/>
    </row>
    <row r="34" spans="1:28" ht="15" customHeight="1" x14ac:dyDescent="0.2">
      <c r="A34" s="21"/>
      <c r="B34" s="173"/>
      <c r="C34" s="174"/>
      <c r="D34" s="201"/>
      <c r="E34" s="178"/>
      <c r="F34" s="123"/>
      <c r="G34" s="183"/>
      <c r="H34" s="17"/>
      <c r="I34" s="17"/>
      <c r="J34" s="723" t="s">
        <v>158</v>
      </c>
      <c r="K34" s="723"/>
      <c r="L34" s="723"/>
      <c r="M34" s="723"/>
      <c r="N34" s="724"/>
      <c r="O34" s="27">
        <v>1</v>
      </c>
      <c r="P34" s="26">
        <v>13</v>
      </c>
      <c r="Q34" s="175" t="s">
        <v>155</v>
      </c>
      <c r="R34" s="24" t="s">
        <v>134</v>
      </c>
      <c r="S34" s="25" t="s">
        <v>6</v>
      </c>
      <c r="T34" s="24" t="s">
        <v>5</v>
      </c>
      <c r="U34" s="23" t="s">
        <v>154</v>
      </c>
      <c r="V34" s="22" t="s">
        <v>157</v>
      </c>
      <c r="W34" s="176"/>
      <c r="X34" s="285"/>
      <c r="Y34" s="285"/>
      <c r="Z34" s="286"/>
      <c r="AA34" s="8"/>
      <c r="AB34" s="3"/>
    </row>
    <row r="35" spans="1:28" ht="15" customHeight="1" x14ac:dyDescent="0.2">
      <c r="A35" s="21"/>
      <c r="B35" s="173"/>
      <c r="C35" s="174"/>
      <c r="D35" s="202"/>
      <c r="E35" s="181"/>
      <c r="F35" s="124"/>
      <c r="G35" s="182"/>
      <c r="H35" s="125"/>
      <c r="I35" s="125"/>
      <c r="J35" s="721" t="s">
        <v>156</v>
      </c>
      <c r="K35" s="721"/>
      <c r="L35" s="721"/>
      <c r="M35" s="721"/>
      <c r="N35" s="722"/>
      <c r="O35" s="14">
        <v>1</v>
      </c>
      <c r="P35" s="13">
        <v>13</v>
      </c>
      <c r="Q35" s="175" t="s">
        <v>155</v>
      </c>
      <c r="R35" s="10" t="s">
        <v>134</v>
      </c>
      <c r="S35" s="11" t="s">
        <v>6</v>
      </c>
      <c r="T35" s="10" t="s">
        <v>5</v>
      </c>
      <c r="U35" s="9" t="s">
        <v>154</v>
      </c>
      <c r="V35" s="158" t="s">
        <v>153</v>
      </c>
      <c r="W35" s="176"/>
      <c r="X35" s="283"/>
      <c r="Y35" s="283"/>
      <c r="Z35" s="284"/>
      <c r="AA35" s="8"/>
      <c r="AB35" s="3"/>
    </row>
    <row r="36" spans="1:28" ht="45.75" customHeight="1" x14ac:dyDescent="0.2">
      <c r="A36" s="21"/>
      <c r="B36" s="173"/>
      <c r="C36" s="174"/>
      <c r="D36" s="202"/>
      <c r="E36" s="181"/>
      <c r="F36" s="504"/>
      <c r="G36" s="182"/>
      <c r="H36" s="505"/>
      <c r="I36" s="505"/>
      <c r="J36" s="85"/>
      <c r="K36" s="85"/>
      <c r="L36" s="85"/>
      <c r="M36" s="560" t="s">
        <v>618</v>
      </c>
      <c r="N36" s="584"/>
      <c r="O36" s="585">
        <v>1</v>
      </c>
      <c r="P36" s="562">
        <v>13</v>
      </c>
      <c r="Q36" s="586"/>
      <c r="R36" s="564"/>
      <c r="S36" s="565"/>
      <c r="T36" s="564"/>
      <c r="U36" s="587"/>
      <c r="V36" s="561"/>
      <c r="W36" s="588"/>
      <c r="X36" s="589">
        <f t="shared" ref="X36:Z37" si="2">X37</f>
        <v>5412576</v>
      </c>
      <c r="Y36" s="589">
        <f t="shared" si="2"/>
        <v>5412576</v>
      </c>
      <c r="Z36" s="590">
        <f t="shared" si="2"/>
        <v>5412576</v>
      </c>
      <c r="AA36" s="8"/>
      <c r="AB36" s="3"/>
    </row>
    <row r="37" spans="1:28" ht="30" customHeight="1" x14ac:dyDescent="0.2">
      <c r="A37" s="21"/>
      <c r="B37" s="173"/>
      <c r="C37" s="174"/>
      <c r="D37" s="202"/>
      <c r="E37" s="181"/>
      <c r="F37" s="504"/>
      <c r="G37" s="182"/>
      <c r="H37" s="505"/>
      <c r="I37" s="505"/>
      <c r="J37" s="85"/>
      <c r="K37" s="85"/>
      <c r="L37" s="85"/>
      <c r="M37" s="507" t="s">
        <v>641</v>
      </c>
      <c r="N37" s="508"/>
      <c r="O37" s="544">
        <v>1</v>
      </c>
      <c r="P37" s="13">
        <v>13</v>
      </c>
      <c r="Q37" s="175"/>
      <c r="R37" s="545">
        <v>86</v>
      </c>
      <c r="S37" s="11">
        <v>0</v>
      </c>
      <c r="T37" s="545">
        <v>3</v>
      </c>
      <c r="U37" s="9">
        <v>0</v>
      </c>
      <c r="V37" s="511"/>
      <c r="W37" s="176"/>
      <c r="X37" s="591">
        <f t="shared" si="2"/>
        <v>5412576</v>
      </c>
      <c r="Y37" s="591">
        <f t="shared" si="2"/>
        <v>5412576</v>
      </c>
      <c r="Z37" s="592">
        <f t="shared" si="2"/>
        <v>5412576</v>
      </c>
      <c r="AA37" s="8"/>
      <c r="AB37" s="3"/>
    </row>
    <row r="38" spans="1:28" ht="30" customHeight="1" x14ac:dyDescent="0.2">
      <c r="A38" s="21"/>
      <c r="B38" s="173"/>
      <c r="C38" s="174"/>
      <c r="D38" s="202"/>
      <c r="E38" s="181"/>
      <c r="F38" s="504"/>
      <c r="G38" s="182"/>
      <c r="H38" s="505"/>
      <c r="I38" s="505"/>
      <c r="J38" s="85"/>
      <c r="K38" s="85"/>
      <c r="L38" s="85"/>
      <c r="M38" s="507" t="s">
        <v>623</v>
      </c>
      <c r="N38" s="508"/>
      <c r="O38" s="544">
        <v>1</v>
      </c>
      <c r="P38" s="13">
        <v>13</v>
      </c>
      <c r="Q38" s="175"/>
      <c r="R38" s="545">
        <v>86</v>
      </c>
      <c r="S38" s="11">
        <v>0</v>
      </c>
      <c r="T38" s="545">
        <v>3</v>
      </c>
      <c r="U38" s="9">
        <v>70003</v>
      </c>
      <c r="V38" s="511"/>
      <c r="W38" s="176"/>
      <c r="X38" s="591">
        <f>X39+X40</f>
        <v>5412576</v>
      </c>
      <c r="Y38" s="591">
        <f>Y39+Y40</f>
        <v>5412576</v>
      </c>
      <c r="Z38" s="592">
        <f>Z39+Z40</f>
        <v>5412576</v>
      </c>
      <c r="AA38" s="8"/>
      <c r="AB38" s="3"/>
    </row>
    <row r="39" spans="1:28" ht="30" customHeight="1" x14ac:dyDescent="0.2">
      <c r="A39" s="21"/>
      <c r="B39" s="173"/>
      <c r="C39" s="174"/>
      <c r="D39" s="202"/>
      <c r="E39" s="181"/>
      <c r="F39" s="504"/>
      <c r="G39" s="182"/>
      <c r="H39" s="505"/>
      <c r="I39" s="505"/>
      <c r="J39" s="85"/>
      <c r="K39" s="85"/>
      <c r="L39" s="85"/>
      <c r="M39" s="507" t="s">
        <v>146</v>
      </c>
      <c r="N39" s="508"/>
      <c r="O39" s="544">
        <v>1</v>
      </c>
      <c r="P39" s="13">
        <v>13</v>
      </c>
      <c r="Q39" s="175"/>
      <c r="R39" s="545">
        <v>86</v>
      </c>
      <c r="S39" s="11">
        <v>0</v>
      </c>
      <c r="T39" s="545">
        <v>3</v>
      </c>
      <c r="U39" s="9">
        <v>70003</v>
      </c>
      <c r="V39" s="511">
        <v>110</v>
      </c>
      <c r="W39" s="176"/>
      <c r="X39" s="283">
        <v>4297769</v>
      </c>
      <c r="Y39" s="283">
        <v>4297769</v>
      </c>
      <c r="Z39" s="284">
        <v>4297769</v>
      </c>
      <c r="AA39" s="8"/>
      <c r="AB39" s="3"/>
    </row>
    <row r="40" spans="1:28" ht="33.75" customHeight="1" x14ac:dyDescent="0.2">
      <c r="A40" s="21"/>
      <c r="B40" s="173"/>
      <c r="C40" s="174"/>
      <c r="D40" s="202"/>
      <c r="E40" s="181"/>
      <c r="F40" s="504"/>
      <c r="G40" s="182"/>
      <c r="H40" s="505"/>
      <c r="I40" s="505"/>
      <c r="J40" s="85"/>
      <c r="K40" s="85"/>
      <c r="L40" s="85"/>
      <c r="M40" s="507" t="s">
        <v>58</v>
      </c>
      <c r="N40" s="508"/>
      <c r="O40" s="544">
        <v>1</v>
      </c>
      <c r="P40" s="13">
        <v>13</v>
      </c>
      <c r="Q40" s="175"/>
      <c r="R40" s="545">
        <v>86</v>
      </c>
      <c r="S40" s="11">
        <v>0</v>
      </c>
      <c r="T40" s="545">
        <v>3</v>
      </c>
      <c r="U40" s="9">
        <v>70003</v>
      </c>
      <c r="V40" s="511">
        <v>240</v>
      </c>
      <c r="W40" s="176"/>
      <c r="X40" s="283">
        <v>1114807</v>
      </c>
      <c r="Y40" s="283">
        <v>1114807</v>
      </c>
      <c r="Z40" s="284">
        <v>1114807</v>
      </c>
      <c r="AA40" s="8"/>
      <c r="AB40" s="3"/>
    </row>
    <row r="41" spans="1:28" ht="15" customHeight="1" x14ac:dyDescent="0.2">
      <c r="A41" s="21"/>
      <c r="B41" s="173"/>
      <c r="C41" s="174"/>
      <c r="D41" s="743" t="s">
        <v>152</v>
      </c>
      <c r="E41" s="705"/>
      <c r="F41" s="705"/>
      <c r="G41" s="705"/>
      <c r="H41" s="705"/>
      <c r="I41" s="705"/>
      <c r="J41" s="707"/>
      <c r="K41" s="707"/>
      <c r="L41" s="707"/>
      <c r="M41" s="707"/>
      <c r="N41" s="708"/>
      <c r="O41" s="33">
        <v>2</v>
      </c>
      <c r="P41" s="32" t="s">
        <v>1</v>
      </c>
      <c r="Q41" s="580" t="s">
        <v>1</v>
      </c>
      <c r="R41" s="117" t="s">
        <v>1</v>
      </c>
      <c r="S41" s="118" t="s">
        <v>1</v>
      </c>
      <c r="T41" s="117" t="s">
        <v>1</v>
      </c>
      <c r="U41" s="119" t="s">
        <v>1</v>
      </c>
      <c r="V41" s="31" t="s">
        <v>1</v>
      </c>
      <c r="W41" s="579"/>
      <c r="X41" s="343">
        <f t="shared" ref="X41:Z44" si="3">X42</f>
        <v>169041</v>
      </c>
      <c r="Y41" s="343">
        <f t="shared" si="3"/>
        <v>169041</v>
      </c>
      <c r="Z41" s="344">
        <f t="shared" si="3"/>
        <v>169041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714" t="s">
        <v>151</v>
      </c>
      <c r="F42" s="715"/>
      <c r="G42" s="715"/>
      <c r="H42" s="715"/>
      <c r="I42" s="715"/>
      <c r="J42" s="715"/>
      <c r="K42" s="715"/>
      <c r="L42" s="715"/>
      <c r="M42" s="715"/>
      <c r="N42" s="716"/>
      <c r="O42" s="95">
        <v>2</v>
      </c>
      <c r="P42" s="96">
        <v>3</v>
      </c>
      <c r="Q42" s="188" t="s">
        <v>1</v>
      </c>
      <c r="R42" s="97" t="s">
        <v>1</v>
      </c>
      <c r="S42" s="98" t="s">
        <v>1</v>
      </c>
      <c r="T42" s="97" t="s">
        <v>1</v>
      </c>
      <c r="U42" s="99" t="s">
        <v>1</v>
      </c>
      <c r="V42" s="100" t="s">
        <v>1</v>
      </c>
      <c r="W42" s="189"/>
      <c r="X42" s="335">
        <f t="shared" si="3"/>
        <v>169041</v>
      </c>
      <c r="Y42" s="335">
        <f t="shared" si="3"/>
        <v>169041</v>
      </c>
      <c r="Z42" s="336">
        <f t="shared" si="3"/>
        <v>169041</v>
      </c>
      <c r="AA42" s="8"/>
      <c r="AB42" s="3"/>
    </row>
    <row r="43" spans="1:28" ht="43.5" customHeight="1" x14ac:dyDescent="0.2">
      <c r="A43" s="21"/>
      <c r="B43" s="173"/>
      <c r="C43" s="174"/>
      <c r="D43" s="201"/>
      <c r="E43" s="177"/>
      <c r="F43" s="709" t="s">
        <v>618</v>
      </c>
      <c r="G43" s="709"/>
      <c r="H43" s="710"/>
      <c r="I43" s="710"/>
      <c r="J43" s="710"/>
      <c r="K43" s="710"/>
      <c r="L43" s="710"/>
      <c r="M43" s="710"/>
      <c r="N43" s="711"/>
      <c r="O43" s="27">
        <v>2</v>
      </c>
      <c r="P43" s="26">
        <v>3</v>
      </c>
      <c r="Q43" s="175" t="s">
        <v>150</v>
      </c>
      <c r="R43" s="24" t="s">
        <v>143</v>
      </c>
      <c r="S43" s="25" t="s">
        <v>6</v>
      </c>
      <c r="T43" s="24" t="s">
        <v>5</v>
      </c>
      <c r="U43" s="23" t="s">
        <v>4</v>
      </c>
      <c r="V43" s="22" t="s">
        <v>1</v>
      </c>
      <c r="W43" s="176"/>
      <c r="X43" s="337">
        <f t="shared" si="3"/>
        <v>169041</v>
      </c>
      <c r="Y43" s="337">
        <f t="shared" si="3"/>
        <v>169041</v>
      </c>
      <c r="Z43" s="338">
        <f t="shared" si="3"/>
        <v>169041</v>
      </c>
      <c r="AA43" s="8"/>
      <c r="AB43" s="3"/>
    </row>
    <row r="44" spans="1:28" ht="29.25" customHeight="1" x14ac:dyDescent="0.2">
      <c r="A44" s="21"/>
      <c r="B44" s="173"/>
      <c r="C44" s="174"/>
      <c r="D44" s="201"/>
      <c r="E44" s="178"/>
      <c r="F44" s="179"/>
      <c r="G44" s="180"/>
      <c r="H44" s="709" t="s">
        <v>149</v>
      </c>
      <c r="I44" s="710"/>
      <c r="J44" s="710"/>
      <c r="K44" s="710"/>
      <c r="L44" s="710"/>
      <c r="M44" s="710"/>
      <c r="N44" s="711"/>
      <c r="O44" s="27">
        <v>2</v>
      </c>
      <c r="P44" s="26">
        <v>3</v>
      </c>
      <c r="Q44" s="175" t="s">
        <v>148</v>
      </c>
      <c r="R44" s="24" t="s">
        <v>143</v>
      </c>
      <c r="S44" s="25" t="s">
        <v>6</v>
      </c>
      <c r="T44" s="24" t="s">
        <v>142</v>
      </c>
      <c r="U44" s="23" t="s">
        <v>4</v>
      </c>
      <c r="V44" s="22" t="s">
        <v>1</v>
      </c>
      <c r="W44" s="176"/>
      <c r="X44" s="337">
        <f t="shared" si="3"/>
        <v>169041</v>
      </c>
      <c r="Y44" s="337">
        <f t="shared" si="3"/>
        <v>169041</v>
      </c>
      <c r="Z44" s="338">
        <f t="shared" si="3"/>
        <v>169041</v>
      </c>
      <c r="AA44" s="8"/>
      <c r="AB44" s="3"/>
    </row>
    <row r="45" spans="1:28" ht="29.25" customHeight="1" x14ac:dyDescent="0.2">
      <c r="A45" s="21"/>
      <c r="B45" s="173"/>
      <c r="C45" s="174"/>
      <c r="D45" s="201"/>
      <c r="E45" s="178"/>
      <c r="F45" s="123"/>
      <c r="G45" s="183"/>
      <c r="H45" s="16"/>
      <c r="I45" s="709" t="s">
        <v>147</v>
      </c>
      <c r="J45" s="710"/>
      <c r="K45" s="710"/>
      <c r="L45" s="710"/>
      <c r="M45" s="710"/>
      <c r="N45" s="711"/>
      <c r="O45" s="27">
        <v>2</v>
      </c>
      <c r="P45" s="26">
        <v>3</v>
      </c>
      <c r="Q45" s="175" t="s">
        <v>144</v>
      </c>
      <c r="R45" s="24" t="s">
        <v>143</v>
      </c>
      <c r="S45" s="25" t="s">
        <v>6</v>
      </c>
      <c r="T45" s="24" t="s">
        <v>142</v>
      </c>
      <c r="U45" s="23" t="s">
        <v>141</v>
      </c>
      <c r="V45" s="22" t="s">
        <v>1</v>
      </c>
      <c r="W45" s="176"/>
      <c r="X45" s="337">
        <f>X47+X46</f>
        <v>169041</v>
      </c>
      <c r="Y45" s="337">
        <f>Y47+Y46</f>
        <v>169041</v>
      </c>
      <c r="Z45" s="338">
        <f>Z47+Z46</f>
        <v>169041</v>
      </c>
      <c r="AA45" s="8"/>
      <c r="AB45" s="3"/>
    </row>
    <row r="46" spans="1:28" ht="29.25" customHeight="1" x14ac:dyDescent="0.2">
      <c r="A46" s="21"/>
      <c r="B46" s="173"/>
      <c r="C46" s="174"/>
      <c r="D46" s="201"/>
      <c r="E46" s="178"/>
      <c r="F46" s="123"/>
      <c r="G46" s="183"/>
      <c r="H46" s="17"/>
      <c r="I46" s="16"/>
      <c r="J46" s="723" t="s">
        <v>146</v>
      </c>
      <c r="K46" s="723"/>
      <c r="L46" s="723"/>
      <c r="M46" s="723"/>
      <c r="N46" s="724"/>
      <c r="O46" s="27">
        <v>2</v>
      </c>
      <c r="P46" s="26">
        <v>3</v>
      </c>
      <c r="Q46" s="175" t="s">
        <v>144</v>
      </c>
      <c r="R46" s="24" t="s">
        <v>143</v>
      </c>
      <c r="S46" s="25" t="s">
        <v>6</v>
      </c>
      <c r="T46" s="24" t="s">
        <v>142</v>
      </c>
      <c r="U46" s="23" t="s">
        <v>141</v>
      </c>
      <c r="V46" s="22" t="s">
        <v>145</v>
      </c>
      <c r="W46" s="176"/>
      <c r="X46" s="285">
        <v>169041</v>
      </c>
      <c r="Y46" s="285">
        <v>169041</v>
      </c>
      <c r="Z46" s="286">
        <v>169041</v>
      </c>
      <c r="AA46" s="8"/>
      <c r="AB46" s="3"/>
    </row>
    <row r="47" spans="1:28" ht="29.25" customHeight="1" x14ac:dyDescent="0.2">
      <c r="A47" s="21"/>
      <c r="B47" s="173"/>
      <c r="C47" s="174"/>
      <c r="D47" s="202"/>
      <c r="E47" s="181"/>
      <c r="F47" s="124"/>
      <c r="G47" s="182"/>
      <c r="H47" s="125"/>
      <c r="I47" s="125"/>
      <c r="J47" s="721" t="s">
        <v>58</v>
      </c>
      <c r="K47" s="721"/>
      <c r="L47" s="721"/>
      <c r="M47" s="721"/>
      <c r="N47" s="722"/>
      <c r="O47" s="14">
        <v>2</v>
      </c>
      <c r="P47" s="13">
        <v>3</v>
      </c>
      <c r="Q47" s="175" t="s">
        <v>144</v>
      </c>
      <c r="R47" s="10" t="s">
        <v>143</v>
      </c>
      <c r="S47" s="11" t="s">
        <v>6</v>
      </c>
      <c r="T47" s="10" t="s">
        <v>142</v>
      </c>
      <c r="U47" s="9" t="s">
        <v>141</v>
      </c>
      <c r="V47" s="158" t="s">
        <v>53</v>
      </c>
      <c r="W47" s="176"/>
      <c r="X47" s="283"/>
      <c r="Y47" s="283"/>
      <c r="Z47" s="284"/>
      <c r="AA47" s="8"/>
      <c r="AB47" s="3"/>
    </row>
    <row r="48" spans="1:28" ht="29.25" customHeight="1" x14ac:dyDescent="0.2">
      <c r="A48" s="21"/>
      <c r="B48" s="173"/>
      <c r="C48" s="174"/>
      <c r="D48" s="743" t="s">
        <v>140</v>
      </c>
      <c r="E48" s="705"/>
      <c r="F48" s="705"/>
      <c r="G48" s="705"/>
      <c r="H48" s="705"/>
      <c r="I48" s="705"/>
      <c r="J48" s="707"/>
      <c r="K48" s="707"/>
      <c r="L48" s="707"/>
      <c r="M48" s="707"/>
      <c r="N48" s="708"/>
      <c r="O48" s="33">
        <v>3</v>
      </c>
      <c r="P48" s="32" t="s">
        <v>1</v>
      </c>
      <c r="Q48" s="175" t="s">
        <v>1</v>
      </c>
      <c r="R48" s="117" t="s">
        <v>1</v>
      </c>
      <c r="S48" s="118" t="s">
        <v>1</v>
      </c>
      <c r="T48" s="117" t="s">
        <v>1</v>
      </c>
      <c r="U48" s="119" t="s">
        <v>1</v>
      </c>
      <c r="V48" s="31" t="s">
        <v>1</v>
      </c>
      <c r="W48" s="176"/>
      <c r="X48" s="343">
        <f>X49+X53+X59+X65</f>
        <v>272100</v>
      </c>
      <c r="Y48" s="343">
        <f>Y49+Y53+Y59+Y65</f>
        <v>272100</v>
      </c>
      <c r="Z48" s="344">
        <f>Z49+Z53+Z59+Z65</f>
        <v>272100</v>
      </c>
      <c r="AA48" s="8"/>
      <c r="AB48" s="3"/>
    </row>
    <row r="49" spans="1:28" ht="15" customHeight="1" x14ac:dyDescent="0.2">
      <c r="A49" s="21"/>
      <c r="B49" s="173"/>
      <c r="C49" s="174"/>
      <c r="D49" s="201"/>
      <c r="E49" s="714" t="s">
        <v>139</v>
      </c>
      <c r="F49" s="715"/>
      <c r="G49" s="715"/>
      <c r="H49" s="715"/>
      <c r="I49" s="715"/>
      <c r="J49" s="715"/>
      <c r="K49" s="715"/>
      <c r="L49" s="715"/>
      <c r="M49" s="715"/>
      <c r="N49" s="716"/>
      <c r="O49" s="95">
        <v>3</v>
      </c>
      <c r="P49" s="96">
        <v>4</v>
      </c>
      <c r="Q49" s="188" t="s">
        <v>1</v>
      </c>
      <c r="R49" s="97" t="s">
        <v>1</v>
      </c>
      <c r="S49" s="98" t="s">
        <v>1</v>
      </c>
      <c r="T49" s="97" t="s">
        <v>1</v>
      </c>
      <c r="U49" s="99" t="s">
        <v>1</v>
      </c>
      <c r="V49" s="100" t="s">
        <v>1</v>
      </c>
      <c r="W49" s="189"/>
      <c r="X49" s="335">
        <f t="shared" ref="X49:Z51" si="4">X50</f>
        <v>58100</v>
      </c>
      <c r="Y49" s="335">
        <f t="shared" si="4"/>
        <v>58100</v>
      </c>
      <c r="Z49" s="336">
        <f t="shared" si="4"/>
        <v>58100</v>
      </c>
      <c r="AA49" s="8"/>
      <c r="AB49" s="3"/>
    </row>
    <row r="50" spans="1:28" ht="15" customHeight="1" x14ac:dyDescent="0.2">
      <c r="A50" s="21"/>
      <c r="B50" s="173"/>
      <c r="C50" s="174"/>
      <c r="D50" s="201"/>
      <c r="E50" s="177"/>
      <c r="F50" s="709" t="s">
        <v>138</v>
      </c>
      <c r="G50" s="709"/>
      <c r="H50" s="709"/>
      <c r="I50" s="710"/>
      <c r="J50" s="710"/>
      <c r="K50" s="710"/>
      <c r="L50" s="710"/>
      <c r="M50" s="710"/>
      <c r="N50" s="711"/>
      <c r="O50" s="27">
        <v>3</v>
      </c>
      <c r="P50" s="26">
        <v>4</v>
      </c>
      <c r="Q50" s="175" t="s">
        <v>137</v>
      </c>
      <c r="R50" s="24" t="s">
        <v>134</v>
      </c>
      <c r="S50" s="25" t="s">
        <v>6</v>
      </c>
      <c r="T50" s="24" t="s">
        <v>5</v>
      </c>
      <c r="U50" s="23" t="s">
        <v>4</v>
      </c>
      <c r="V50" s="22" t="s">
        <v>1</v>
      </c>
      <c r="W50" s="176"/>
      <c r="X50" s="337">
        <f t="shared" si="4"/>
        <v>58100</v>
      </c>
      <c r="Y50" s="337">
        <f t="shared" si="4"/>
        <v>58100</v>
      </c>
      <c r="Z50" s="338">
        <f t="shared" si="4"/>
        <v>58100</v>
      </c>
      <c r="AA50" s="8"/>
      <c r="AB50" s="3"/>
    </row>
    <row r="51" spans="1:28" ht="86.25" customHeight="1" x14ac:dyDescent="0.2">
      <c r="A51" s="21"/>
      <c r="B51" s="173"/>
      <c r="C51" s="174"/>
      <c r="D51" s="201"/>
      <c r="E51" s="178"/>
      <c r="F51" s="179"/>
      <c r="G51" s="180"/>
      <c r="H51" s="16"/>
      <c r="I51" s="709" t="s">
        <v>136</v>
      </c>
      <c r="J51" s="710"/>
      <c r="K51" s="710"/>
      <c r="L51" s="710"/>
      <c r="M51" s="710"/>
      <c r="N51" s="711"/>
      <c r="O51" s="27">
        <v>3</v>
      </c>
      <c r="P51" s="26">
        <v>4</v>
      </c>
      <c r="Q51" s="175" t="s">
        <v>135</v>
      </c>
      <c r="R51" s="24" t="s">
        <v>134</v>
      </c>
      <c r="S51" s="25" t="s">
        <v>6</v>
      </c>
      <c r="T51" s="24" t="s">
        <v>5</v>
      </c>
      <c r="U51" s="23" t="s">
        <v>133</v>
      </c>
      <c r="V51" s="22" t="s">
        <v>1</v>
      </c>
      <c r="W51" s="176"/>
      <c r="X51" s="337">
        <f t="shared" si="4"/>
        <v>58100</v>
      </c>
      <c r="Y51" s="337">
        <f t="shared" si="4"/>
        <v>58100</v>
      </c>
      <c r="Z51" s="338">
        <f t="shared" si="4"/>
        <v>58100</v>
      </c>
      <c r="AA51" s="8"/>
      <c r="AB51" s="3"/>
    </row>
    <row r="52" spans="1:28" ht="29.25" customHeight="1" x14ac:dyDescent="0.2">
      <c r="A52" s="21"/>
      <c r="B52" s="173"/>
      <c r="C52" s="174"/>
      <c r="D52" s="201"/>
      <c r="E52" s="181"/>
      <c r="F52" s="124"/>
      <c r="G52" s="182"/>
      <c r="H52" s="125"/>
      <c r="I52" s="126"/>
      <c r="J52" s="721" t="s">
        <v>58</v>
      </c>
      <c r="K52" s="721"/>
      <c r="L52" s="721"/>
      <c r="M52" s="721"/>
      <c r="N52" s="722"/>
      <c r="O52" s="14">
        <v>3</v>
      </c>
      <c r="P52" s="13">
        <v>4</v>
      </c>
      <c r="Q52" s="175" t="s">
        <v>135</v>
      </c>
      <c r="R52" s="10" t="s">
        <v>134</v>
      </c>
      <c r="S52" s="11" t="s">
        <v>6</v>
      </c>
      <c r="T52" s="10" t="s">
        <v>5</v>
      </c>
      <c r="U52" s="9" t="s">
        <v>133</v>
      </c>
      <c r="V52" s="158" t="s">
        <v>53</v>
      </c>
      <c r="W52" s="176"/>
      <c r="X52" s="283">
        <v>58100</v>
      </c>
      <c r="Y52" s="283">
        <v>58100</v>
      </c>
      <c r="Z52" s="284">
        <v>58100</v>
      </c>
      <c r="AA52" s="8"/>
      <c r="AB52" s="3"/>
    </row>
    <row r="53" spans="1:28" ht="29.25" customHeight="1" x14ac:dyDescent="0.2">
      <c r="A53" s="21"/>
      <c r="B53" s="173"/>
      <c r="C53" s="174"/>
      <c r="D53" s="201"/>
      <c r="E53" s="714" t="s">
        <v>132</v>
      </c>
      <c r="F53" s="715"/>
      <c r="G53" s="715"/>
      <c r="H53" s="715"/>
      <c r="I53" s="715"/>
      <c r="J53" s="717"/>
      <c r="K53" s="717"/>
      <c r="L53" s="717"/>
      <c r="M53" s="717"/>
      <c r="N53" s="718"/>
      <c r="O53" s="90">
        <v>3</v>
      </c>
      <c r="P53" s="91">
        <v>9</v>
      </c>
      <c r="Q53" s="188" t="s">
        <v>1</v>
      </c>
      <c r="R53" s="111" t="s">
        <v>1</v>
      </c>
      <c r="S53" s="112" t="s">
        <v>1</v>
      </c>
      <c r="T53" s="111" t="s">
        <v>1</v>
      </c>
      <c r="U53" s="113" t="s">
        <v>1</v>
      </c>
      <c r="V53" s="93" t="s">
        <v>1</v>
      </c>
      <c r="W53" s="189"/>
      <c r="X53" s="339">
        <f t="shared" ref="X53:Z57" si="5">X54</f>
        <v>0</v>
      </c>
      <c r="Y53" s="339">
        <f t="shared" si="5"/>
        <v>0</v>
      </c>
      <c r="Z53" s="340">
        <f t="shared" si="5"/>
        <v>0</v>
      </c>
      <c r="AA53" s="8"/>
      <c r="AB53" s="3"/>
    </row>
    <row r="54" spans="1:28" ht="57.75" customHeight="1" x14ac:dyDescent="0.2">
      <c r="A54" s="21"/>
      <c r="B54" s="173"/>
      <c r="C54" s="174"/>
      <c r="D54" s="201"/>
      <c r="E54" s="177"/>
      <c r="F54" s="709" t="s">
        <v>20</v>
      </c>
      <c r="G54" s="710"/>
      <c r="H54" s="710"/>
      <c r="I54" s="710"/>
      <c r="J54" s="710"/>
      <c r="K54" s="710"/>
      <c r="L54" s="710"/>
      <c r="M54" s="710"/>
      <c r="N54" s="711"/>
      <c r="O54" s="27">
        <v>3</v>
      </c>
      <c r="P54" s="26">
        <v>9</v>
      </c>
      <c r="Q54" s="175" t="s">
        <v>19</v>
      </c>
      <c r="R54" s="24" t="s">
        <v>11</v>
      </c>
      <c r="S54" s="25" t="s">
        <v>6</v>
      </c>
      <c r="T54" s="24" t="s">
        <v>5</v>
      </c>
      <c r="U54" s="23" t="s">
        <v>4</v>
      </c>
      <c r="V54" s="22" t="s">
        <v>1</v>
      </c>
      <c r="W54" s="176"/>
      <c r="X54" s="337">
        <f t="shared" si="5"/>
        <v>0</v>
      </c>
      <c r="Y54" s="337">
        <f t="shared" si="5"/>
        <v>0</v>
      </c>
      <c r="Z54" s="338">
        <f t="shared" si="5"/>
        <v>0</v>
      </c>
      <c r="AA54" s="8"/>
      <c r="AB54" s="3"/>
    </row>
    <row r="55" spans="1:28" ht="43.5" customHeight="1" x14ac:dyDescent="0.2">
      <c r="A55" s="21"/>
      <c r="B55" s="173"/>
      <c r="C55" s="174"/>
      <c r="D55" s="201"/>
      <c r="E55" s="178"/>
      <c r="F55" s="16"/>
      <c r="G55" s="709" t="s">
        <v>131</v>
      </c>
      <c r="H55" s="710"/>
      <c r="I55" s="710"/>
      <c r="J55" s="710"/>
      <c r="K55" s="710"/>
      <c r="L55" s="710"/>
      <c r="M55" s="710"/>
      <c r="N55" s="711"/>
      <c r="O55" s="27">
        <v>3</v>
      </c>
      <c r="P55" s="26">
        <v>9</v>
      </c>
      <c r="Q55" s="175" t="s">
        <v>130</v>
      </c>
      <c r="R55" s="24" t="s">
        <v>11</v>
      </c>
      <c r="S55" s="25" t="s">
        <v>125</v>
      </c>
      <c r="T55" s="24" t="s">
        <v>5</v>
      </c>
      <c r="U55" s="23" t="s">
        <v>4</v>
      </c>
      <c r="V55" s="22" t="s">
        <v>1</v>
      </c>
      <c r="W55" s="176"/>
      <c r="X55" s="337">
        <f t="shared" si="5"/>
        <v>0</v>
      </c>
      <c r="Y55" s="337">
        <f t="shared" si="5"/>
        <v>0</v>
      </c>
      <c r="Z55" s="338">
        <f t="shared" si="5"/>
        <v>0</v>
      </c>
      <c r="AA55" s="8"/>
      <c r="AB55" s="3"/>
    </row>
    <row r="56" spans="1:28" ht="29.25" customHeight="1" x14ac:dyDescent="0.2">
      <c r="A56" s="21"/>
      <c r="B56" s="173"/>
      <c r="C56" s="174"/>
      <c r="D56" s="201"/>
      <c r="E56" s="178"/>
      <c r="F56" s="123"/>
      <c r="G56" s="180"/>
      <c r="H56" s="709" t="s">
        <v>129</v>
      </c>
      <c r="I56" s="710"/>
      <c r="J56" s="710"/>
      <c r="K56" s="710"/>
      <c r="L56" s="710"/>
      <c r="M56" s="710"/>
      <c r="N56" s="711"/>
      <c r="O56" s="27">
        <v>3</v>
      </c>
      <c r="P56" s="26">
        <v>9</v>
      </c>
      <c r="Q56" s="175" t="s">
        <v>128</v>
      </c>
      <c r="R56" s="24" t="s">
        <v>11</v>
      </c>
      <c r="S56" s="25" t="s">
        <v>125</v>
      </c>
      <c r="T56" s="24" t="s">
        <v>9</v>
      </c>
      <c r="U56" s="23" t="s">
        <v>4</v>
      </c>
      <c r="V56" s="22" t="s">
        <v>1</v>
      </c>
      <c r="W56" s="176"/>
      <c r="X56" s="337">
        <f t="shared" si="5"/>
        <v>0</v>
      </c>
      <c r="Y56" s="337">
        <f t="shared" si="5"/>
        <v>0</v>
      </c>
      <c r="Z56" s="338">
        <f t="shared" si="5"/>
        <v>0</v>
      </c>
      <c r="AA56" s="8"/>
      <c r="AB56" s="3"/>
    </row>
    <row r="57" spans="1:28" ht="29.25" customHeight="1" x14ac:dyDescent="0.2">
      <c r="A57" s="21"/>
      <c r="B57" s="173"/>
      <c r="C57" s="174"/>
      <c r="D57" s="201"/>
      <c r="E57" s="178"/>
      <c r="F57" s="123"/>
      <c r="G57" s="183"/>
      <c r="H57" s="16"/>
      <c r="I57" s="709" t="s">
        <v>127</v>
      </c>
      <c r="J57" s="710"/>
      <c r="K57" s="710"/>
      <c r="L57" s="710"/>
      <c r="M57" s="710"/>
      <c r="N57" s="711"/>
      <c r="O57" s="27">
        <v>3</v>
      </c>
      <c r="P57" s="26">
        <v>9</v>
      </c>
      <c r="Q57" s="175" t="s">
        <v>126</v>
      </c>
      <c r="R57" s="24" t="s">
        <v>11</v>
      </c>
      <c r="S57" s="25" t="s">
        <v>125</v>
      </c>
      <c r="T57" s="24" t="s">
        <v>9</v>
      </c>
      <c r="U57" s="23" t="s">
        <v>124</v>
      </c>
      <c r="V57" s="22" t="s">
        <v>1</v>
      </c>
      <c r="W57" s="176"/>
      <c r="X57" s="337">
        <f t="shared" si="5"/>
        <v>0</v>
      </c>
      <c r="Y57" s="337">
        <f t="shared" si="5"/>
        <v>0</v>
      </c>
      <c r="Z57" s="338">
        <f t="shared" si="5"/>
        <v>0</v>
      </c>
      <c r="AA57" s="8"/>
      <c r="AB57" s="3"/>
    </row>
    <row r="58" spans="1:28" ht="29.25" customHeight="1" x14ac:dyDescent="0.2">
      <c r="A58" s="21"/>
      <c r="B58" s="173"/>
      <c r="C58" s="174"/>
      <c r="D58" s="201"/>
      <c r="E58" s="181"/>
      <c r="F58" s="124"/>
      <c r="G58" s="182"/>
      <c r="H58" s="125"/>
      <c r="I58" s="126"/>
      <c r="J58" s="721" t="s">
        <v>58</v>
      </c>
      <c r="K58" s="721"/>
      <c r="L58" s="721"/>
      <c r="M58" s="721"/>
      <c r="N58" s="722"/>
      <c r="O58" s="14">
        <v>3</v>
      </c>
      <c r="P58" s="13">
        <v>9</v>
      </c>
      <c r="Q58" s="175" t="s">
        <v>126</v>
      </c>
      <c r="R58" s="10" t="s">
        <v>11</v>
      </c>
      <c r="S58" s="11" t="s">
        <v>125</v>
      </c>
      <c r="T58" s="10" t="s">
        <v>9</v>
      </c>
      <c r="U58" s="9" t="s">
        <v>124</v>
      </c>
      <c r="V58" s="158" t="s">
        <v>53</v>
      </c>
      <c r="W58" s="176"/>
      <c r="X58" s="283"/>
      <c r="Y58" s="283"/>
      <c r="Z58" s="284"/>
      <c r="AA58" s="8"/>
      <c r="AB58" s="3"/>
    </row>
    <row r="59" spans="1:28" ht="26.25" customHeight="1" x14ac:dyDescent="0.2">
      <c r="A59" s="21"/>
      <c r="B59" s="173"/>
      <c r="C59" s="174"/>
      <c r="D59" s="201"/>
      <c r="E59" s="714" t="s">
        <v>123</v>
      </c>
      <c r="F59" s="715"/>
      <c r="G59" s="715"/>
      <c r="H59" s="715"/>
      <c r="I59" s="715"/>
      <c r="J59" s="717"/>
      <c r="K59" s="717"/>
      <c r="L59" s="717"/>
      <c r="M59" s="717"/>
      <c r="N59" s="718"/>
      <c r="O59" s="90">
        <v>3</v>
      </c>
      <c r="P59" s="91">
        <v>10</v>
      </c>
      <c r="Q59" s="188" t="s">
        <v>1</v>
      </c>
      <c r="R59" s="111" t="s">
        <v>1</v>
      </c>
      <c r="S59" s="112" t="s">
        <v>1</v>
      </c>
      <c r="T59" s="111" t="s">
        <v>1</v>
      </c>
      <c r="U59" s="113" t="s">
        <v>1</v>
      </c>
      <c r="V59" s="93" t="s">
        <v>1</v>
      </c>
      <c r="W59" s="189"/>
      <c r="X59" s="339">
        <f t="shared" ref="X59:Z63" si="6">X60</f>
        <v>160000</v>
      </c>
      <c r="Y59" s="339">
        <f t="shared" si="6"/>
        <v>160000</v>
      </c>
      <c r="Z59" s="340">
        <f t="shared" si="6"/>
        <v>160000</v>
      </c>
      <c r="AA59" s="8"/>
      <c r="AB59" s="3"/>
    </row>
    <row r="60" spans="1:28" ht="62.25" customHeight="1" x14ac:dyDescent="0.2">
      <c r="A60" s="21"/>
      <c r="B60" s="173"/>
      <c r="C60" s="174"/>
      <c r="D60" s="201"/>
      <c r="E60" s="177"/>
      <c r="F60" s="709" t="s">
        <v>642</v>
      </c>
      <c r="G60" s="710"/>
      <c r="H60" s="710"/>
      <c r="I60" s="710"/>
      <c r="J60" s="710"/>
      <c r="K60" s="710"/>
      <c r="L60" s="710"/>
      <c r="M60" s="710"/>
      <c r="N60" s="711"/>
      <c r="O60" s="27">
        <v>3</v>
      </c>
      <c r="P60" s="26">
        <v>10</v>
      </c>
      <c r="Q60" s="175" t="s">
        <v>19</v>
      </c>
      <c r="R60" s="24" t="s">
        <v>11</v>
      </c>
      <c r="S60" s="25" t="s">
        <v>6</v>
      </c>
      <c r="T60" s="24" t="s">
        <v>5</v>
      </c>
      <c r="U60" s="23" t="s">
        <v>4</v>
      </c>
      <c r="V60" s="22" t="s">
        <v>1</v>
      </c>
      <c r="W60" s="176"/>
      <c r="X60" s="337">
        <f t="shared" si="6"/>
        <v>160000</v>
      </c>
      <c r="Y60" s="337">
        <f t="shared" si="6"/>
        <v>160000</v>
      </c>
      <c r="Z60" s="338">
        <f t="shared" si="6"/>
        <v>160000</v>
      </c>
      <c r="AA60" s="8"/>
      <c r="AB60" s="3"/>
    </row>
    <row r="61" spans="1:28" ht="15" customHeight="1" x14ac:dyDescent="0.2">
      <c r="A61" s="21"/>
      <c r="B61" s="173"/>
      <c r="C61" s="174"/>
      <c r="D61" s="201"/>
      <c r="E61" s="178"/>
      <c r="F61" s="16"/>
      <c r="G61" s="709" t="s">
        <v>122</v>
      </c>
      <c r="H61" s="710"/>
      <c r="I61" s="710"/>
      <c r="J61" s="710"/>
      <c r="K61" s="710"/>
      <c r="L61" s="710"/>
      <c r="M61" s="710"/>
      <c r="N61" s="711"/>
      <c r="O61" s="27">
        <v>3</v>
      </c>
      <c r="P61" s="26">
        <v>10</v>
      </c>
      <c r="Q61" s="175" t="s">
        <v>121</v>
      </c>
      <c r="R61" s="24" t="s">
        <v>11</v>
      </c>
      <c r="S61" s="25">
        <v>0</v>
      </c>
      <c r="T61" s="24" t="s">
        <v>5</v>
      </c>
      <c r="U61" s="23" t="s">
        <v>4</v>
      </c>
      <c r="V61" s="22" t="s">
        <v>1</v>
      </c>
      <c r="W61" s="176"/>
      <c r="X61" s="337">
        <f t="shared" si="6"/>
        <v>160000</v>
      </c>
      <c r="Y61" s="337">
        <f t="shared" si="6"/>
        <v>160000</v>
      </c>
      <c r="Z61" s="338">
        <f t="shared" si="6"/>
        <v>160000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0"/>
      <c r="H62" s="709" t="s">
        <v>120</v>
      </c>
      <c r="I62" s="710"/>
      <c r="J62" s="710"/>
      <c r="K62" s="710"/>
      <c r="L62" s="710"/>
      <c r="M62" s="710"/>
      <c r="N62" s="711"/>
      <c r="O62" s="27">
        <v>3</v>
      </c>
      <c r="P62" s="26">
        <v>10</v>
      </c>
      <c r="Q62" s="175" t="s">
        <v>119</v>
      </c>
      <c r="R62" s="24" t="s">
        <v>11</v>
      </c>
      <c r="S62" s="25">
        <v>0</v>
      </c>
      <c r="T62" s="24" t="s">
        <v>9</v>
      </c>
      <c r="U62" s="23" t="s">
        <v>4</v>
      </c>
      <c r="V62" s="22" t="s">
        <v>1</v>
      </c>
      <c r="W62" s="176"/>
      <c r="X62" s="337">
        <f t="shared" si="6"/>
        <v>160000</v>
      </c>
      <c r="Y62" s="337">
        <f t="shared" si="6"/>
        <v>160000</v>
      </c>
      <c r="Z62" s="338">
        <f t="shared" si="6"/>
        <v>160000</v>
      </c>
      <c r="AA62" s="8"/>
      <c r="AB62" s="3"/>
    </row>
    <row r="63" spans="1:28" ht="29.25" customHeight="1" x14ac:dyDescent="0.2">
      <c r="A63" s="21"/>
      <c r="B63" s="173"/>
      <c r="C63" s="174"/>
      <c r="D63" s="201"/>
      <c r="E63" s="178"/>
      <c r="F63" s="123"/>
      <c r="G63" s="183"/>
      <c r="H63" s="16"/>
      <c r="I63" s="709" t="s">
        <v>118</v>
      </c>
      <c r="J63" s="710"/>
      <c r="K63" s="710"/>
      <c r="L63" s="710"/>
      <c r="M63" s="710"/>
      <c r="N63" s="711"/>
      <c r="O63" s="27">
        <v>3</v>
      </c>
      <c r="P63" s="26">
        <v>10</v>
      </c>
      <c r="Q63" s="175" t="s">
        <v>117</v>
      </c>
      <c r="R63" s="24" t="s">
        <v>11</v>
      </c>
      <c r="S63" s="25">
        <v>0</v>
      </c>
      <c r="T63" s="24" t="s">
        <v>9</v>
      </c>
      <c r="U63" s="23">
        <v>90013</v>
      </c>
      <c r="V63" s="22" t="s">
        <v>1</v>
      </c>
      <c r="W63" s="176"/>
      <c r="X63" s="337">
        <f t="shared" si="6"/>
        <v>160000</v>
      </c>
      <c r="Y63" s="337">
        <f t="shared" si="6"/>
        <v>160000</v>
      </c>
      <c r="Z63" s="338">
        <f t="shared" si="6"/>
        <v>160000</v>
      </c>
      <c r="AA63" s="8"/>
      <c r="AB63" s="3"/>
    </row>
    <row r="64" spans="1:28" ht="29.25" customHeight="1" x14ac:dyDescent="0.2">
      <c r="A64" s="21"/>
      <c r="B64" s="173"/>
      <c r="C64" s="174"/>
      <c r="D64" s="202"/>
      <c r="E64" s="181"/>
      <c r="F64" s="124"/>
      <c r="G64" s="182"/>
      <c r="H64" s="125"/>
      <c r="I64" s="126"/>
      <c r="J64" s="721" t="s">
        <v>58</v>
      </c>
      <c r="K64" s="721"/>
      <c r="L64" s="721"/>
      <c r="M64" s="721"/>
      <c r="N64" s="722"/>
      <c r="O64" s="14">
        <v>3</v>
      </c>
      <c r="P64" s="13">
        <v>10</v>
      </c>
      <c r="Q64" s="175" t="s">
        <v>117</v>
      </c>
      <c r="R64" s="10" t="s">
        <v>11</v>
      </c>
      <c r="S64" s="11">
        <v>0</v>
      </c>
      <c r="T64" s="10" t="s">
        <v>9</v>
      </c>
      <c r="U64" s="9">
        <v>90013</v>
      </c>
      <c r="V64" s="158" t="s">
        <v>53</v>
      </c>
      <c r="W64" s="176"/>
      <c r="X64" s="283">
        <v>160000</v>
      </c>
      <c r="Y64" s="283">
        <v>160000</v>
      </c>
      <c r="Z64" s="284">
        <v>160000</v>
      </c>
      <c r="AA64" s="8"/>
      <c r="AB64" s="3"/>
    </row>
    <row r="65" spans="1:28" ht="29.25" customHeight="1" x14ac:dyDescent="0.2">
      <c r="A65" s="21"/>
      <c r="B65" s="173"/>
      <c r="C65" s="174"/>
      <c r="D65" s="202"/>
      <c r="E65" s="181"/>
      <c r="F65" s="504"/>
      <c r="G65" s="182"/>
      <c r="H65" s="505"/>
      <c r="I65" s="506"/>
      <c r="J65" s="85"/>
      <c r="K65" s="85"/>
      <c r="L65" s="85"/>
      <c r="M65" s="560" t="s">
        <v>631</v>
      </c>
      <c r="N65" s="584"/>
      <c r="O65" s="585">
        <v>3</v>
      </c>
      <c r="P65" s="562">
        <v>14</v>
      </c>
      <c r="Q65" s="586"/>
      <c r="R65" s="564"/>
      <c r="S65" s="565"/>
      <c r="T65" s="564"/>
      <c r="U65" s="587"/>
      <c r="V65" s="561"/>
      <c r="W65" s="588"/>
      <c r="X65" s="589">
        <f t="shared" ref="X65:Z67" si="7">X66</f>
        <v>54000</v>
      </c>
      <c r="Y65" s="589">
        <f t="shared" si="7"/>
        <v>54000</v>
      </c>
      <c r="Z65" s="590">
        <f t="shared" si="7"/>
        <v>54000</v>
      </c>
      <c r="AA65" s="8"/>
      <c r="AB65" s="3"/>
    </row>
    <row r="66" spans="1:28" ht="19.5" customHeight="1" x14ac:dyDescent="0.2">
      <c r="A66" s="21"/>
      <c r="B66" s="173"/>
      <c r="C66" s="174"/>
      <c r="D66" s="202"/>
      <c r="E66" s="181"/>
      <c r="F66" s="504"/>
      <c r="G66" s="182"/>
      <c r="H66" s="505"/>
      <c r="I66" s="506"/>
      <c r="J66" s="85"/>
      <c r="K66" s="85"/>
      <c r="L66" s="85"/>
      <c r="M66" s="507" t="s">
        <v>632</v>
      </c>
      <c r="N66" s="508"/>
      <c r="O66" s="544">
        <v>3</v>
      </c>
      <c r="P66" s="13">
        <v>14</v>
      </c>
      <c r="Q66" s="175"/>
      <c r="R66" s="545">
        <v>75</v>
      </c>
      <c r="S66" s="11">
        <v>0</v>
      </c>
      <c r="T66" s="545">
        <v>0</v>
      </c>
      <c r="U66" s="9">
        <v>0</v>
      </c>
      <c r="V66" s="511"/>
      <c r="W66" s="176"/>
      <c r="X66" s="591">
        <f t="shared" si="7"/>
        <v>54000</v>
      </c>
      <c r="Y66" s="591">
        <f t="shared" si="7"/>
        <v>54000</v>
      </c>
      <c r="Z66" s="592">
        <f t="shared" si="7"/>
        <v>54000</v>
      </c>
      <c r="AA66" s="8"/>
      <c r="AB66" s="3"/>
    </row>
    <row r="67" spans="1:28" ht="45" customHeight="1" x14ac:dyDescent="0.2">
      <c r="A67" s="21"/>
      <c r="B67" s="173"/>
      <c r="C67" s="174"/>
      <c r="D67" s="202"/>
      <c r="E67" s="181"/>
      <c r="F67" s="504"/>
      <c r="G67" s="182"/>
      <c r="H67" s="505"/>
      <c r="I67" s="506"/>
      <c r="J67" s="85"/>
      <c r="K67" s="85"/>
      <c r="L67" s="85"/>
      <c r="M67" s="507" t="s">
        <v>633</v>
      </c>
      <c r="N67" s="508"/>
      <c r="O67" s="544">
        <v>3</v>
      </c>
      <c r="P67" s="13">
        <v>14</v>
      </c>
      <c r="Q67" s="175"/>
      <c r="R67" s="545">
        <v>75</v>
      </c>
      <c r="S67" s="11">
        <v>0</v>
      </c>
      <c r="T67" s="545">
        <v>0</v>
      </c>
      <c r="U67" s="9">
        <v>90003</v>
      </c>
      <c r="V67" s="511"/>
      <c r="W67" s="176"/>
      <c r="X67" s="591">
        <f t="shared" si="7"/>
        <v>54000</v>
      </c>
      <c r="Y67" s="591">
        <f t="shared" si="7"/>
        <v>54000</v>
      </c>
      <c r="Z67" s="592">
        <f t="shared" si="7"/>
        <v>54000</v>
      </c>
      <c r="AA67" s="8"/>
      <c r="AB67" s="3"/>
    </row>
    <row r="68" spans="1:28" ht="29.25" customHeight="1" x14ac:dyDescent="0.2">
      <c r="A68" s="21"/>
      <c r="B68" s="173"/>
      <c r="C68" s="174"/>
      <c r="D68" s="202"/>
      <c r="E68" s="181"/>
      <c r="F68" s="504"/>
      <c r="G68" s="182"/>
      <c r="H68" s="505"/>
      <c r="I68" s="506"/>
      <c r="J68" s="85"/>
      <c r="K68" s="85"/>
      <c r="L68" s="85"/>
      <c r="M68" s="507" t="s">
        <v>58</v>
      </c>
      <c r="N68" s="508"/>
      <c r="O68" s="544">
        <v>3</v>
      </c>
      <c r="P68" s="13">
        <v>14</v>
      </c>
      <c r="Q68" s="175"/>
      <c r="R68" s="545">
        <v>75</v>
      </c>
      <c r="S68" s="11">
        <v>0</v>
      </c>
      <c r="T68" s="545">
        <v>0</v>
      </c>
      <c r="U68" s="9">
        <v>90003</v>
      </c>
      <c r="V68" s="511">
        <v>240</v>
      </c>
      <c r="W68" s="176"/>
      <c r="X68" s="283">
        <v>54000</v>
      </c>
      <c r="Y68" s="283">
        <v>54000</v>
      </c>
      <c r="Z68" s="284">
        <v>54000</v>
      </c>
      <c r="AA68" s="8"/>
      <c r="AB68" s="3"/>
    </row>
    <row r="69" spans="1:28" ht="15" customHeight="1" x14ac:dyDescent="0.2">
      <c r="A69" s="21"/>
      <c r="B69" s="173"/>
      <c r="C69" s="174"/>
      <c r="D69" s="743" t="s">
        <v>115</v>
      </c>
      <c r="E69" s="705"/>
      <c r="F69" s="705"/>
      <c r="G69" s="705"/>
      <c r="H69" s="705"/>
      <c r="I69" s="705"/>
      <c r="J69" s="707"/>
      <c r="K69" s="707"/>
      <c r="L69" s="707"/>
      <c r="M69" s="707"/>
      <c r="N69" s="708"/>
      <c r="O69" s="33">
        <v>4</v>
      </c>
      <c r="P69" s="32" t="s">
        <v>1</v>
      </c>
      <c r="Q69" s="580" t="s">
        <v>1</v>
      </c>
      <c r="R69" s="117" t="s">
        <v>1</v>
      </c>
      <c r="S69" s="118" t="s">
        <v>1</v>
      </c>
      <c r="T69" s="117" t="s">
        <v>1</v>
      </c>
      <c r="U69" s="119" t="s">
        <v>1</v>
      </c>
      <c r="V69" s="31" t="s">
        <v>1</v>
      </c>
      <c r="W69" s="579"/>
      <c r="X69" s="343">
        <f>X70+X79</f>
        <v>1706376</v>
      </c>
      <c r="Y69" s="343">
        <f>Y70+Y79</f>
        <v>1681215</v>
      </c>
      <c r="Z69" s="344">
        <f>Z70+Z79</f>
        <v>1879240</v>
      </c>
      <c r="AA69" s="8"/>
      <c r="AB69" s="3"/>
    </row>
    <row r="70" spans="1:28" ht="15" customHeight="1" x14ac:dyDescent="0.2">
      <c r="A70" s="21"/>
      <c r="B70" s="173"/>
      <c r="C70" s="174"/>
      <c r="D70" s="201"/>
      <c r="E70" s="714" t="s">
        <v>114</v>
      </c>
      <c r="F70" s="715"/>
      <c r="G70" s="715"/>
      <c r="H70" s="715"/>
      <c r="I70" s="715"/>
      <c r="J70" s="715"/>
      <c r="K70" s="715"/>
      <c r="L70" s="715"/>
      <c r="M70" s="715"/>
      <c r="N70" s="716"/>
      <c r="O70" s="95">
        <v>4</v>
      </c>
      <c r="P70" s="96">
        <v>9</v>
      </c>
      <c r="Q70" s="188" t="s">
        <v>1</v>
      </c>
      <c r="R70" s="97" t="s">
        <v>1</v>
      </c>
      <c r="S70" s="98" t="s">
        <v>1</v>
      </c>
      <c r="T70" s="97" t="s">
        <v>1</v>
      </c>
      <c r="U70" s="99" t="s">
        <v>1</v>
      </c>
      <c r="V70" s="100" t="s">
        <v>1</v>
      </c>
      <c r="W70" s="189"/>
      <c r="X70" s="335">
        <f t="shared" ref="X70:Z71" si="8">X71</f>
        <v>1600376</v>
      </c>
      <c r="Y70" s="335">
        <f t="shared" si="8"/>
        <v>1575215</v>
      </c>
      <c r="Z70" s="336">
        <f t="shared" si="8"/>
        <v>1773240</v>
      </c>
      <c r="AA70" s="8"/>
      <c r="AB70" s="3"/>
    </row>
    <row r="71" spans="1:28" ht="57.75" customHeight="1" x14ac:dyDescent="0.2">
      <c r="A71" s="21"/>
      <c r="B71" s="173"/>
      <c r="C71" s="174"/>
      <c r="D71" s="201"/>
      <c r="E71" s="177"/>
      <c r="F71" s="709" t="s">
        <v>620</v>
      </c>
      <c r="G71" s="710"/>
      <c r="H71" s="710"/>
      <c r="I71" s="710"/>
      <c r="J71" s="710"/>
      <c r="K71" s="710"/>
      <c r="L71" s="710"/>
      <c r="M71" s="710"/>
      <c r="N71" s="711"/>
      <c r="O71" s="27">
        <v>4</v>
      </c>
      <c r="P71" s="26">
        <v>9</v>
      </c>
      <c r="Q71" s="175" t="s">
        <v>19</v>
      </c>
      <c r="R71" s="24" t="s">
        <v>11</v>
      </c>
      <c r="S71" s="25" t="s">
        <v>6</v>
      </c>
      <c r="T71" s="24" t="s">
        <v>5</v>
      </c>
      <c r="U71" s="23" t="s">
        <v>4</v>
      </c>
      <c r="V71" s="22" t="s">
        <v>1</v>
      </c>
      <c r="W71" s="176"/>
      <c r="X71" s="337">
        <f t="shared" si="8"/>
        <v>1600376</v>
      </c>
      <c r="Y71" s="337">
        <f t="shared" si="8"/>
        <v>1575215</v>
      </c>
      <c r="Z71" s="338">
        <f t="shared" si="8"/>
        <v>1773240</v>
      </c>
      <c r="AA71" s="8"/>
      <c r="AB71" s="3"/>
    </row>
    <row r="72" spans="1:28" ht="15" customHeight="1" x14ac:dyDescent="0.2">
      <c r="A72" s="21"/>
      <c r="B72" s="173"/>
      <c r="C72" s="174"/>
      <c r="D72" s="201"/>
      <c r="E72" s="178"/>
      <c r="F72" s="16"/>
      <c r="G72" s="709" t="s">
        <v>113</v>
      </c>
      <c r="H72" s="710"/>
      <c r="I72" s="710"/>
      <c r="J72" s="710"/>
      <c r="K72" s="710"/>
      <c r="L72" s="710"/>
      <c r="M72" s="710"/>
      <c r="N72" s="711"/>
      <c r="O72" s="27">
        <v>4</v>
      </c>
      <c r="P72" s="26">
        <v>9</v>
      </c>
      <c r="Q72" s="175" t="s">
        <v>112</v>
      </c>
      <c r="R72" s="24" t="s">
        <v>11</v>
      </c>
      <c r="S72" s="25" t="s">
        <v>32</v>
      </c>
      <c r="T72" s="24" t="s">
        <v>5</v>
      </c>
      <c r="U72" s="23" t="s">
        <v>4</v>
      </c>
      <c r="V72" s="22" t="s">
        <v>1</v>
      </c>
      <c r="W72" s="176"/>
      <c r="X72" s="337">
        <f>X73+X76</f>
        <v>1600376</v>
      </c>
      <c r="Y72" s="337">
        <f>Y73+Y76</f>
        <v>1575215</v>
      </c>
      <c r="Z72" s="338">
        <f>Z73+Z76</f>
        <v>1773240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0"/>
      <c r="H73" s="709" t="s">
        <v>111</v>
      </c>
      <c r="I73" s="710"/>
      <c r="J73" s="710"/>
      <c r="K73" s="710"/>
      <c r="L73" s="710"/>
      <c r="M73" s="710"/>
      <c r="N73" s="711"/>
      <c r="O73" s="27">
        <v>4</v>
      </c>
      <c r="P73" s="26">
        <v>9</v>
      </c>
      <c r="Q73" s="175" t="s">
        <v>110</v>
      </c>
      <c r="R73" s="24" t="s">
        <v>11</v>
      </c>
      <c r="S73" s="25" t="s">
        <v>32</v>
      </c>
      <c r="T73" s="24" t="s">
        <v>107</v>
      </c>
      <c r="U73" s="23" t="s">
        <v>4</v>
      </c>
      <c r="V73" s="22" t="s">
        <v>1</v>
      </c>
      <c r="W73" s="176"/>
      <c r="X73" s="337">
        <f t="shared" ref="X73:Z74" si="9">X74</f>
        <v>1300376</v>
      </c>
      <c r="Y73" s="337">
        <f t="shared" si="9"/>
        <v>1275215</v>
      </c>
      <c r="Z73" s="338">
        <f t="shared" si="9"/>
        <v>1473240</v>
      </c>
      <c r="AA73" s="8"/>
      <c r="AB73" s="3"/>
    </row>
    <row r="74" spans="1:28" ht="29.25" customHeight="1" x14ac:dyDescent="0.2">
      <c r="A74" s="21"/>
      <c r="B74" s="173"/>
      <c r="C74" s="174"/>
      <c r="D74" s="201"/>
      <c r="E74" s="178"/>
      <c r="F74" s="123"/>
      <c r="G74" s="183"/>
      <c r="H74" s="16"/>
      <c r="I74" s="709" t="s">
        <v>109</v>
      </c>
      <c r="J74" s="710"/>
      <c r="K74" s="710"/>
      <c r="L74" s="710"/>
      <c r="M74" s="710"/>
      <c r="N74" s="711"/>
      <c r="O74" s="27">
        <v>4</v>
      </c>
      <c r="P74" s="26">
        <v>9</v>
      </c>
      <c r="Q74" s="175" t="s">
        <v>108</v>
      </c>
      <c r="R74" s="24" t="s">
        <v>11</v>
      </c>
      <c r="S74" s="25" t="s">
        <v>32</v>
      </c>
      <c r="T74" s="24" t="s">
        <v>107</v>
      </c>
      <c r="U74" s="23" t="s">
        <v>106</v>
      </c>
      <c r="V74" s="22" t="s">
        <v>1</v>
      </c>
      <c r="W74" s="176"/>
      <c r="X74" s="337">
        <f t="shared" si="9"/>
        <v>1300376</v>
      </c>
      <c r="Y74" s="337">
        <f t="shared" si="9"/>
        <v>1275215</v>
      </c>
      <c r="Z74" s="338">
        <f t="shared" si="9"/>
        <v>1473240</v>
      </c>
      <c r="AA74" s="8"/>
      <c r="AB74" s="3"/>
    </row>
    <row r="75" spans="1:28" ht="29.25" customHeight="1" x14ac:dyDescent="0.2">
      <c r="A75" s="21"/>
      <c r="B75" s="173"/>
      <c r="C75" s="174"/>
      <c r="D75" s="201"/>
      <c r="E75" s="178"/>
      <c r="F75" s="123"/>
      <c r="G75" s="183"/>
      <c r="H75" s="125"/>
      <c r="I75" s="126"/>
      <c r="J75" s="721" t="s">
        <v>58</v>
      </c>
      <c r="K75" s="721"/>
      <c r="L75" s="721"/>
      <c r="M75" s="721"/>
      <c r="N75" s="722"/>
      <c r="O75" s="14">
        <v>4</v>
      </c>
      <c r="P75" s="13">
        <v>9</v>
      </c>
      <c r="Q75" s="175" t="s">
        <v>108</v>
      </c>
      <c r="R75" s="10" t="s">
        <v>11</v>
      </c>
      <c r="S75" s="11" t="s">
        <v>32</v>
      </c>
      <c r="T75" s="10" t="s">
        <v>107</v>
      </c>
      <c r="U75" s="9" t="s">
        <v>106</v>
      </c>
      <c r="V75" s="158" t="s">
        <v>53</v>
      </c>
      <c r="W75" s="176"/>
      <c r="X75" s="283">
        <v>1300376</v>
      </c>
      <c r="Y75" s="283">
        <v>1275215</v>
      </c>
      <c r="Z75" s="284">
        <v>1473240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78"/>
      <c r="F76" s="123"/>
      <c r="G76" s="183"/>
      <c r="H76" s="709" t="s">
        <v>105</v>
      </c>
      <c r="I76" s="710"/>
      <c r="J76" s="712"/>
      <c r="K76" s="712"/>
      <c r="L76" s="712"/>
      <c r="M76" s="712"/>
      <c r="N76" s="713"/>
      <c r="O76" s="41">
        <v>4</v>
      </c>
      <c r="P76" s="40">
        <v>9</v>
      </c>
      <c r="Q76" s="175" t="s">
        <v>104</v>
      </c>
      <c r="R76" s="114" t="s">
        <v>11</v>
      </c>
      <c r="S76" s="115" t="s">
        <v>32</v>
      </c>
      <c r="T76" s="114" t="s">
        <v>101</v>
      </c>
      <c r="U76" s="116" t="s">
        <v>4</v>
      </c>
      <c r="V76" s="39" t="s">
        <v>1</v>
      </c>
      <c r="W76" s="176"/>
      <c r="X76" s="341">
        <f t="shared" ref="X76:Z77" si="10">X77</f>
        <v>300000</v>
      </c>
      <c r="Y76" s="341">
        <f t="shared" si="10"/>
        <v>300000</v>
      </c>
      <c r="Z76" s="342">
        <f t="shared" si="10"/>
        <v>300000</v>
      </c>
      <c r="AA76" s="8"/>
      <c r="AB76" s="3"/>
    </row>
    <row r="77" spans="1:28" ht="29.25" customHeight="1" x14ac:dyDescent="0.2">
      <c r="A77" s="21"/>
      <c r="B77" s="173"/>
      <c r="C77" s="174"/>
      <c r="D77" s="201"/>
      <c r="E77" s="178"/>
      <c r="F77" s="123"/>
      <c r="G77" s="183"/>
      <c r="H77" s="16"/>
      <c r="I77" s="709" t="s">
        <v>103</v>
      </c>
      <c r="J77" s="710"/>
      <c r="K77" s="710"/>
      <c r="L77" s="710"/>
      <c r="M77" s="710"/>
      <c r="N77" s="711"/>
      <c r="O77" s="27">
        <v>4</v>
      </c>
      <c r="P77" s="26">
        <v>9</v>
      </c>
      <c r="Q77" s="175" t="s">
        <v>102</v>
      </c>
      <c r="R77" s="24" t="s">
        <v>11</v>
      </c>
      <c r="S77" s="25" t="s">
        <v>32</v>
      </c>
      <c r="T77" s="24" t="s">
        <v>101</v>
      </c>
      <c r="U77" s="23" t="s">
        <v>100</v>
      </c>
      <c r="V77" s="22" t="s">
        <v>1</v>
      </c>
      <c r="W77" s="176"/>
      <c r="X77" s="337">
        <f t="shared" si="10"/>
        <v>300000</v>
      </c>
      <c r="Y77" s="337">
        <f t="shared" si="10"/>
        <v>300000</v>
      </c>
      <c r="Z77" s="338">
        <f t="shared" si="10"/>
        <v>300000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81"/>
      <c r="F78" s="124"/>
      <c r="G78" s="182"/>
      <c r="H78" s="125"/>
      <c r="I78" s="126"/>
      <c r="J78" s="721" t="s">
        <v>58</v>
      </c>
      <c r="K78" s="721"/>
      <c r="L78" s="721"/>
      <c r="M78" s="721"/>
      <c r="N78" s="722"/>
      <c r="O78" s="14">
        <v>4</v>
      </c>
      <c r="P78" s="13">
        <v>9</v>
      </c>
      <c r="Q78" s="175" t="s">
        <v>102</v>
      </c>
      <c r="R78" s="10" t="s">
        <v>11</v>
      </c>
      <c r="S78" s="11" t="s">
        <v>32</v>
      </c>
      <c r="T78" s="10" t="s">
        <v>101</v>
      </c>
      <c r="U78" s="9" t="s">
        <v>100</v>
      </c>
      <c r="V78" s="158" t="s">
        <v>53</v>
      </c>
      <c r="W78" s="176"/>
      <c r="X78" s="283">
        <v>300000</v>
      </c>
      <c r="Y78" s="283">
        <v>300000</v>
      </c>
      <c r="Z78" s="284">
        <v>300000</v>
      </c>
      <c r="AA78" s="8"/>
      <c r="AB78" s="3"/>
    </row>
    <row r="79" spans="1:28" ht="15" customHeight="1" x14ac:dyDescent="0.2">
      <c r="A79" s="21"/>
      <c r="B79" s="173"/>
      <c r="C79" s="174"/>
      <c r="D79" s="201"/>
      <c r="E79" s="714" t="s">
        <v>99</v>
      </c>
      <c r="F79" s="715"/>
      <c r="G79" s="715"/>
      <c r="H79" s="715"/>
      <c r="I79" s="715"/>
      <c r="J79" s="717"/>
      <c r="K79" s="717"/>
      <c r="L79" s="717"/>
      <c r="M79" s="717"/>
      <c r="N79" s="718"/>
      <c r="O79" s="90">
        <v>4</v>
      </c>
      <c r="P79" s="91">
        <v>12</v>
      </c>
      <c r="Q79" s="188" t="s">
        <v>1</v>
      </c>
      <c r="R79" s="111" t="s">
        <v>1</v>
      </c>
      <c r="S79" s="112" t="s">
        <v>1</v>
      </c>
      <c r="T79" s="111" t="s">
        <v>1</v>
      </c>
      <c r="U79" s="113" t="s">
        <v>1</v>
      </c>
      <c r="V79" s="93" t="s">
        <v>1</v>
      </c>
      <c r="W79" s="189"/>
      <c r="X79" s="339">
        <f t="shared" ref="X79:Z80" si="11">X80</f>
        <v>106000</v>
      </c>
      <c r="Y79" s="339">
        <f t="shared" si="11"/>
        <v>106000</v>
      </c>
      <c r="Z79" s="340">
        <f t="shared" si="11"/>
        <v>106000</v>
      </c>
      <c r="AA79" s="8"/>
      <c r="AB79" s="3"/>
    </row>
    <row r="80" spans="1:28" ht="60" customHeight="1" x14ac:dyDescent="0.2">
      <c r="A80" s="21"/>
      <c r="B80" s="173"/>
      <c r="C80" s="174"/>
      <c r="D80" s="201"/>
      <c r="E80" s="177"/>
      <c r="F80" s="709" t="s">
        <v>620</v>
      </c>
      <c r="G80" s="710"/>
      <c r="H80" s="710"/>
      <c r="I80" s="710"/>
      <c r="J80" s="710"/>
      <c r="K80" s="710"/>
      <c r="L80" s="710"/>
      <c r="M80" s="710"/>
      <c r="N80" s="711"/>
      <c r="O80" s="27">
        <v>4</v>
      </c>
      <c r="P80" s="26">
        <v>12</v>
      </c>
      <c r="Q80" s="175" t="s">
        <v>19</v>
      </c>
      <c r="R80" s="24" t="s">
        <v>11</v>
      </c>
      <c r="S80" s="25" t="s">
        <v>6</v>
      </c>
      <c r="T80" s="24" t="s">
        <v>5</v>
      </c>
      <c r="U80" s="23" t="s">
        <v>4</v>
      </c>
      <c r="V80" s="22" t="s">
        <v>1</v>
      </c>
      <c r="W80" s="176"/>
      <c r="X80" s="337">
        <f t="shared" si="11"/>
        <v>106000</v>
      </c>
      <c r="Y80" s="337">
        <f t="shared" si="11"/>
        <v>106000</v>
      </c>
      <c r="Z80" s="338">
        <f t="shared" si="11"/>
        <v>106000</v>
      </c>
      <c r="AA80" s="8"/>
      <c r="AB80" s="3"/>
    </row>
    <row r="81" spans="1:28" ht="15" customHeight="1" x14ac:dyDescent="0.2">
      <c r="A81" s="21"/>
      <c r="B81" s="173"/>
      <c r="C81" s="174"/>
      <c r="D81" s="201"/>
      <c r="E81" s="178"/>
      <c r="F81" s="16"/>
      <c r="G81" s="709" t="s">
        <v>98</v>
      </c>
      <c r="H81" s="710"/>
      <c r="I81" s="710"/>
      <c r="J81" s="710"/>
      <c r="K81" s="710"/>
      <c r="L81" s="710"/>
      <c r="M81" s="710"/>
      <c r="N81" s="711"/>
      <c r="O81" s="27">
        <v>4</v>
      </c>
      <c r="P81" s="26">
        <v>12</v>
      </c>
      <c r="Q81" s="175" t="s">
        <v>97</v>
      </c>
      <c r="R81" s="24" t="s">
        <v>11</v>
      </c>
      <c r="S81" s="25" t="s">
        <v>90</v>
      </c>
      <c r="T81" s="24" t="s">
        <v>5</v>
      </c>
      <c r="U81" s="23" t="s">
        <v>4</v>
      </c>
      <c r="V81" s="22" t="s">
        <v>1</v>
      </c>
      <c r="W81" s="176"/>
      <c r="X81" s="337">
        <f>X82+X85</f>
        <v>106000</v>
      </c>
      <c r="Y81" s="337">
        <f>Y82+Y85</f>
        <v>106000</v>
      </c>
      <c r="Z81" s="338">
        <f>Z82+Z85</f>
        <v>106000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0"/>
      <c r="H82" s="709" t="s">
        <v>636</v>
      </c>
      <c r="I82" s="710"/>
      <c r="J82" s="710"/>
      <c r="K82" s="710"/>
      <c r="L82" s="710"/>
      <c r="M82" s="710"/>
      <c r="N82" s="711"/>
      <c r="O82" s="27">
        <v>4</v>
      </c>
      <c r="P82" s="26">
        <v>12</v>
      </c>
      <c r="Q82" s="175" t="s">
        <v>96</v>
      </c>
      <c r="R82" s="24" t="s">
        <v>11</v>
      </c>
      <c r="S82" s="25" t="s">
        <v>90</v>
      </c>
      <c r="T82" s="24" t="s">
        <v>80</v>
      </c>
      <c r="U82" s="23" t="s">
        <v>4</v>
      </c>
      <c r="V82" s="22" t="s">
        <v>1</v>
      </c>
      <c r="W82" s="176"/>
      <c r="X82" s="337">
        <f t="shared" ref="X82:Z83" si="12">X83</f>
        <v>6000</v>
      </c>
      <c r="Y82" s="337">
        <f t="shared" si="12"/>
        <v>6000</v>
      </c>
      <c r="Z82" s="338">
        <f t="shared" si="12"/>
        <v>6000</v>
      </c>
      <c r="AA82" s="8"/>
      <c r="AB82" s="3"/>
    </row>
    <row r="83" spans="1:28" ht="23.25" customHeight="1" x14ac:dyDescent="0.2">
      <c r="A83" s="21"/>
      <c r="B83" s="173"/>
      <c r="C83" s="174"/>
      <c r="D83" s="201"/>
      <c r="E83" s="178"/>
      <c r="F83" s="123"/>
      <c r="G83" s="183"/>
      <c r="H83" s="16"/>
      <c r="I83" s="709" t="s">
        <v>637</v>
      </c>
      <c r="J83" s="710"/>
      <c r="K83" s="710"/>
      <c r="L83" s="710"/>
      <c r="M83" s="710"/>
      <c r="N83" s="711"/>
      <c r="O83" s="27">
        <v>4</v>
      </c>
      <c r="P83" s="26">
        <v>12</v>
      </c>
      <c r="Q83" s="175" t="s">
        <v>95</v>
      </c>
      <c r="R83" s="24" t="s">
        <v>11</v>
      </c>
      <c r="S83" s="25" t="s">
        <v>90</v>
      </c>
      <c r="T83" s="24" t="s">
        <v>80</v>
      </c>
      <c r="U83" s="23" t="s">
        <v>94</v>
      </c>
      <c r="V83" s="22" t="s">
        <v>1</v>
      </c>
      <c r="W83" s="176"/>
      <c r="X83" s="337">
        <f t="shared" si="12"/>
        <v>6000</v>
      </c>
      <c r="Y83" s="337">
        <f t="shared" si="12"/>
        <v>6000</v>
      </c>
      <c r="Z83" s="338">
        <f t="shared" si="12"/>
        <v>6000</v>
      </c>
      <c r="AA83" s="8"/>
      <c r="AB83" s="3"/>
    </row>
    <row r="84" spans="1:28" ht="23.25" customHeight="1" x14ac:dyDescent="0.2">
      <c r="A84" s="21"/>
      <c r="B84" s="173"/>
      <c r="C84" s="174"/>
      <c r="D84" s="201"/>
      <c r="E84" s="178"/>
      <c r="F84" s="123"/>
      <c r="G84" s="183"/>
      <c r="H84" s="125"/>
      <c r="I84" s="126"/>
      <c r="J84" s="721" t="s">
        <v>92</v>
      </c>
      <c r="K84" s="721"/>
      <c r="L84" s="721"/>
      <c r="M84" s="721"/>
      <c r="N84" s="722"/>
      <c r="O84" s="14">
        <v>4</v>
      </c>
      <c r="P84" s="13">
        <v>12</v>
      </c>
      <c r="Q84" s="175" t="s">
        <v>95</v>
      </c>
      <c r="R84" s="10" t="s">
        <v>11</v>
      </c>
      <c r="S84" s="11" t="s">
        <v>90</v>
      </c>
      <c r="T84" s="10" t="s">
        <v>80</v>
      </c>
      <c r="U84" s="9" t="s">
        <v>94</v>
      </c>
      <c r="V84" s="158">
        <v>410</v>
      </c>
      <c r="W84" s="176"/>
      <c r="X84" s="283">
        <v>6000</v>
      </c>
      <c r="Y84" s="283">
        <v>6000</v>
      </c>
      <c r="Z84" s="284">
        <v>6000</v>
      </c>
      <c r="AA84" s="8"/>
      <c r="AB84" s="3"/>
    </row>
    <row r="85" spans="1:28" ht="36" customHeight="1" x14ac:dyDescent="0.2">
      <c r="A85" s="21"/>
      <c r="B85" s="173"/>
      <c r="C85" s="174"/>
      <c r="D85" s="201"/>
      <c r="E85" s="178"/>
      <c r="F85" s="123"/>
      <c r="G85" s="183"/>
      <c r="H85" s="709" t="s">
        <v>634</v>
      </c>
      <c r="I85" s="710"/>
      <c r="J85" s="712"/>
      <c r="K85" s="712"/>
      <c r="L85" s="712"/>
      <c r="M85" s="712"/>
      <c r="N85" s="713"/>
      <c r="O85" s="41">
        <v>4</v>
      </c>
      <c r="P85" s="40">
        <v>12</v>
      </c>
      <c r="Q85" s="175" t="s">
        <v>93</v>
      </c>
      <c r="R85" s="114" t="s">
        <v>11</v>
      </c>
      <c r="S85" s="115">
        <v>1</v>
      </c>
      <c r="T85" s="114">
        <v>2</v>
      </c>
      <c r="U85" s="116" t="s">
        <v>4</v>
      </c>
      <c r="V85" s="39" t="s">
        <v>1</v>
      </c>
      <c r="W85" s="176"/>
      <c r="X85" s="341">
        <f t="shared" ref="X85:Z86" si="13">X86</f>
        <v>100000</v>
      </c>
      <c r="Y85" s="341">
        <f t="shared" si="13"/>
        <v>100000</v>
      </c>
      <c r="Z85" s="342">
        <f t="shared" si="13"/>
        <v>100000</v>
      </c>
      <c r="AA85" s="8"/>
      <c r="AB85" s="3"/>
    </row>
    <row r="86" spans="1:28" ht="18" customHeight="1" x14ac:dyDescent="0.2">
      <c r="A86" s="21"/>
      <c r="B86" s="173"/>
      <c r="C86" s="174"/>
      <c r="D86" s="201"/>
      <c r="E86" s="178"/>
      <c r="F86" s="123"/>
      <c r="G86" s="183"/>
      <c r="H86" s="16"/>
      <c r="I86" s="709" t="s">
        <v>635</v>
      </c>
      <c r="J86" s="710"/>
      <c r="K86" s="710"/>
      <c r="L86" s="710"/>
      <c r="M86" s="710"/>
      <c r="N86" s="711"/>
      <c r="O86" s="27">
        <v>4</v>
      </c>
      <c r="P86" s="26">
        <v>12</v>
      </c>
      <c r="Q86" s="175" t="s">
        <v>91</v>
      </c>
      <c r="R86" s="24" t="s">
        <v>11</v>
      </c>
      <c r="S86" s="25">
        <v>1</v>
      </c>
      <c r="T86" s="24">
        <v>2</v>
      </c>
      <c r="U86" s="23">
        <v>90044</v>
      </c>
      <c r="V86" s="22" t="s">
        <v>1</v>
      </c>
      <c r="W86" s="176"/>
      <c r="X86" s="337">
        <f t="shared" si="13"/>
        <v>100000</v>
      </c>
      <c r="Y86" s="337">
        <f t="shared" si="13"/>
        <v>100000</v>
      </c>
      <c r="Z86" s="338">
        <f t="shared" si="13"/>
        <v>100000</v>
      </c>
      <c r="AA86" s="8"/>
      <c r="AB86" s="3"/>
    </row>
    <row r="87" spans="1:28" ht="32.25" customHeight="1" x14ac:dyDescent="0.2">
      <c r="A87" s="21"/>
      <c r="B87" s="173"/>
      <c r="C87" s="174"/>
      <c r="D87" s="202"/>
      <c r="E87" s="181"/>
      <c r="F87" s="124"/>
      <c r="G87" s="182"/>
      <c r="H87" s="125"/>
      <c r="I87" s="126"/>
      <c r="J87" s="721" t="s">
        <v>58</v>
      </c>
      <c r="K87" s="721"/>
      <c r="L87" s="721"/>
      <c r="M87" s="721"/>
      <c r="N87" s="722"/>
      <c r="O87" s="14">
        <v>4</v>
      </c>
      <c r="P87" s="13">
        <v>12</v>
      </c>
      <c r="Q87" s="175" t="s">
        <v>91</v>
      </c>
      <c r="R87" s="10" t="s">
        <v>11</v>
      </c>
      <c r="S87" s="11">
        <v>1</v>
      </c>
      <c r="T87" s="10">
        <v>2</v>
      </c>
      <c r="U87" s="9">
        <v>90044</v>
      </c>
      <c r="V87" s="158">
        <v>240</v>
      </c>
      <c r="W87" s="176"/>
      <c r="X87" s="283">
        <v>100000</v>
      </c>
      <c r="Y87" s="283">
        <v>100000</v>
      </c>
      <c r="Z87" s="284">
        <v>100000</v>
      </c>
      <c r="AA87" s="8"/>
      <c r="AB87" s="3"/>
    </row>
    <row r="88" spans="1:28" ht="15" customHeight="1" x14ac:dyDescent="0.2">
      <c r="A88" s="21"/>
      <c r="B88" s="173"/>
      <c r="C88" s="174"/>
      <c r="D88" s="743" t="s">
        <v>89</v>
      </c>
      <c r="E88" s="705"/>
      <c r="F88" s="705"/>
      <c r="G88" s="705"/>
      <c r="H88" s="705"/>
      <c r="I88" s="705"/>
      <c r="J88" s="707"/>
      <c r="K88" s="707"/>
      <c r="L88" s="707"/>
      <c r="M88" s="707"/>
      <c r="N88" s="708"/>
      <c r="O88" s="33">
        <v>5</v>
      </c>
      <c r="P88" s="32" t="s">
        <v>1</v>
      </c>
      <c r="Q88" s="175" t="s">
        <v>1</v>
      </c>
      <c r="R88" s="117" t="s">
        <v>1</v>
      </c>
      <c r="S88" s="118" t="s">
        <v>1</v>
      </c>
      <c r="T88" s="117" t="s">
        <v>1</v>
      </c>
      <c r="U88" s="119" t="s">
        <v>1</v>
      </c>
      <c r="V88" s="31" t="s">
        <v>1</v>
      </c>
      <c r="W88" s="176"/>
      <c r="X88" s="343">
        <f>X89+X95+X101</f>
        <v>3034041</v>
      </c>
      <c r="Y88" s="343">
        <f t="shared" ref="Y88:Z88" si="14">Y89+Y95+Y101</f>
        <v>2933057</v>
      </c>
      <c r="Z88" s="343">
        <f t="shared" si="14"/>
        <v>2776056</v>
      </c>
      <c r="AA88" s="8"/>
      <c r="AB88" s="3"/>
    </row>
    <row r="89" spans="1:28" ht="15" customHeight="1" x14ac:dyDescent="0.2">
      <c r="A89" s="21"/>
      <c r="B89" s="173"/>
      <c r="C89" s="174"/>
      <c r="D89" s="201"/>
      <c r="E89" s="714" t="s">
        <v>88</v>
      </c>
      <c r="F89" s="715"/>
      <c r="G89" s="715"/>
      <c r="H89" s="715"/>
      <c r="I89" s="715"/>
      <c r="J89" s="715"/>
      <c r="K89" s="715"/>
      <c r="L89" s="715"/>
      <c r="M89" s="715"/>
      <c r="N89" s="716"/>
      <c r="O89" s="95">
        <v>5</v>
      </c>
      <c r="P89" s="96">
        <v>1</v>
      </c>
      <c r="Q89" s="188" t="s">
        <v>1</v>
      </c>
      <c r="R89" s="97" t="s">
        <v>1</v>
      </c>
      <c r="S89" s="98" t="s">
        <v>1</v>
      </c>
      <c r="T89" s="97" t="s">
        <v>1</v>
      </c>
      <c r="U89" s="99" t="s">
        <v>1</v>
      </c>
      <c r="V89" s="100" t="s">
        <v>1</v>
      </c>
      <c r="W89" s="189"/>
      <c r="X89" s="335">
        <f>X90</f>
        <v>330300</v>
      </c>
      <c r="Y89" s="335">
        <f>Y90</f>
        <v>100000</v>
      </c>
      <c r="Z89" s="336">
        <f>Z90</f>
        <v>40000</v>
      </c>
      <c r="AA89" s="8"/>
      <c r="AB89" s="3"/>
    </row>
    <row r="90" spans="1:28" ht="57.75" customHeight="1" x14ac:dyDescent="0.2">
      <c r="A90" s="21"/>
      <c r="B90" s="173"/>
      <c r="C90" s="174"/>
      <c r="D90" s="201"/>
      <c r="E90" s="177"/>
      <c r="F90" s="709" t="s">
        <v>620</v>
      </c>
      <c r="G90" s="710"/>
      <c r="H90" s="710"/>
      <c r="I90" s="710"/>
      <c r="J90" s="710"/>
      <c r="K90" s="710"/>
      <c r="L90" s="710"/>
      <c r="M90" s="710"/>
      <c r="N90" s="711"/>
      <c r="O90" s="27">
        <v>5</v>
      </c>
      <c r="P90" s="26">
        <v>1</v>
      </c>
      <c r="Q90" s="175" t="s">
        <v>19</v>
      </c>
      <c r="R90" s="24" t="s">
        <v>11</v>
      </c>
      <c r="S90" s="25" t="s">
        <v>6</v>
      </c>
      <c r="T90" s="24" t="s">
        <v>5</v>
      </c>
      <c r="U90" s="23" t="s">
        <v>4</v>
      </c>
      <c r="V90" s="22" t="s">
        <v>1</v>
      </c>
      <c r="W90" s="176"/>
      <c r="X90" s="337">
        <f t="shared" ref="X90:Z92" si="15">X91</f>
        <v>330300</v>
      </c>
      <c r="Y90" s="337">
        <f t="shared" si="15"/>
        <v>100000</v>
      </c>
      <c r="Z90" s="338">
        <f t="shared" si="15"/>
        <v>40000</v>
      </c>
      <c r="AA90" s="8"/>
      <c r="AB90" s="3"/>
    </row>
    <row r="91" spans="1:28" ht="15" customHeight="1" x14ac:dyDescent="0.2">
      <c r="A91" s="21"/>
      <c r="B91" s="173"/>
      <c r="C91" s="174"/>
      <c r="D91" s="201"/>
      <c r="E91" s="178"/>
      <c r="F91" s="16"/>
      <c r="G91" s="709" t="s">
        <v>87</v>
      </c>
      <c r="H91" s="710"/>
      <c r="I91" s="710"/>
      <c r="J91" s="710"/>
      <c r="K91" s="710"/>
      <c r="L91" s="710"/>
      <c r="M91" s="710"/>
      <c r="N91" s="711"/>
      <c r="O91" s="27">
        <v>5</v>
      </c>
      <c r="P91" s="26">
        <v>1</v>
      </c>
      <c r="Q91" s="175" t="s">
        <v>86</v>
      </c>
      <c r="R91" s="24" t="s">
        <v>11</v>
      </c>
      <c r="S91" s="25" t="s">
        <v>81</v>
      </c>
      <c r="T91" s="24" t="s">
        <v>5</v>
      </c>
      <c r="U91" s="23" t="s">
        <v>4</v>
      </c>
      <c r="V91" s="22" t="s">
        <v>1</v>
      </c>
      <c r="W91" s="176"/>
      <c r="X91" s="337">
        <f t="shared" si="15"/>
        <v>330300</v>
      </c>
      <c r="Y91" s="337">
        <f t="shared" si="15"/>
        <v>100000</v>
      </c>
      <c r="Z91" s="338">
        <f t="shared" si="15"/>
        <v>40000</v>
      </c>
      <c r="AA91" s="8"/>
      <c r="AB91" s="3"/>
    </row>
    <row r="92" spans="1:28" ht="15" customHeight="1" x14ac:dyDescent="0.2">
      <c r="A92" s="21"/>
      <c r="B92" s="173"/>
      <c r="C92" s="174"/>
      <c r="D92" s="201"/>
      <c r="E92" s="178"/>
      <c r="F92" s="123"/>
      <c r="G92" s="180"/>
      <c r="H92" s="709" t="s">
        <v>85</v>
      </c>
      <c r="I92" s="710"/>
      <c r="J92" s="710"/>
      <c r="K92" s="710"/>
      <c r="L92" s="710"/>
      <c r="M92" s="710"/>
      <c r="N92" s="711"/>
      <c r="O92" s="27">
        <v>5</v>
      </c>
      <c r="P92" s="26">
        <v>1</v>
      </c>
      <c r="Q92" s="175" t="s">
        <v>84</v>
      </c>
      <c r="R92" s="24" t="s">
        <v>11</v>
      </c>
      <c r="S92" s="25" t="s">
        <v>81</v>
      </c>
      <c r="T92" s="24" t="s">
        <v>80</v>
      </c>
      <c r="U92" s="23" t="s">
        <v>4</v>
      </c>
      <c r="V92" s="22" t="s">
        <v>1</v>
      </c>
      <c r="W92" s="176"/>
      <c r="X92" s="337">
        <f t="shared" si="15"/>
        <v>330300</v>
      </c>
      <c r="Y92" s="337">
        <f t="shared" si="15"/>
        <v>100000</v>
      </c>
      <c r="Z92" s="338">
        <f t="shared" si="15"/>
        <v>40000</v>
      </c>
      <c r="AA92" s="8"/>
      <c r="AB92" s="3"/>
    </row>
    <row r="93" spans="1:28" ht="15" customHeight="1" x14ac:dyDescent="0.2">
      <c r="A93" s="21"/>
      <c r="B93" s="173"/>
      <c r="C93" s="174"/>
      <c r="D93" s="201"/>
      <c r="E93" s="178"/>
      <c r="F93" s="123"/>
      <c r="G93" s="183"/>
      <c r="H93" s="16"/>
      <c r="I93" s="709" t="s">
        <v>83</v>
      </c>
      <c r="J93" s="710"/>
      <c r="K93" s="710"/>
      <c r="L93" s="710"/>
      <c r="M93" s="710"/>
      <c r="N93" s="711"/>
      <c r="O93" s="27">
        <v>5</v>
      </c>
      <c r="P93" s="26">
        <v>1</v>
      </c>
      <c r="Q93" s="175" t="s">
        <v>82</v>
      </c>
      <c r="R93" s="24" t="s">
        <v>11</v>
      </c>
      <c r="S93" s="25" t="s">
        <v>81</v>
      </c>
      <c r="T93" s="24" t="s">
        <v>80</v>
      </c>
      <c r="U93" s="23" t="s">
        <v>79</v>
      </c>
      <c r="V93" s="22" t="s">
        <v>1</v>
      </c>
      <c r="W93" s="176"/>
      <c r="X93" s="337">
        <f>X94</f>
        <v>330300</v>
      </c>
      <c r="Y93" s="337">
        <f>Y94</f>
        <v>100000</v>
      </c>
      <c r="Z93" s="338">
        <f>Z94</f>
        <v>40000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81"/>
      <c r="F94" s="124"/>
      <c r="G94" s="182"/>
      <c r="H94" s="125"/>
      <c r="I94" s="126"/>
      <c r="J94" s="721" t="s">
        <v>58</v>
      </c>
      <c r="K94" s="721"/>
      <c r="L94" s="721"/>
      <c r="M94" s="721"/>
      <c r="N94" s="722"/>
      <c r="O94" s="14">
        <v>5</v>
      </c>
      <c r="P94" s="13">
        <v>1</v>
      </c>
      <c r="Q94" s="175" t="s">
        <v>82</v>
      </c>
      <c r="R94" s="10" t="s">
        <v>11</v>
      </c>
      <c r="S94" s="11" t="s">
        <v>81</v>
      </c>
      <c r="T94" s="10" t="s">
        <v>80</v>
      </c>
      <c r="U94" s="9" t="s">
        <v>79</v>
      </c>
      <c r="V94" s="158" t="s">
        <v>53</v>
      </c>
      <c r="W94" s="176"/>
      <c r="X94" s="283">
        <v>330300</v>
      </c>
      <c r="Y94" s="283">
        <v>100000</v>
      </c>
      <c r="Z94" s="284">
        <v>40000</v>
      </c>
      <c r="AA94" s="8"/>
      <c r="AB94" s="3"/>
    </row>
    <row r="95" spans="1:28" ht="15" customHeight="1" x14ac:dyDescent="0.2">
      <c r="A95" s="21"/>
      <c r="B95" s="173"/>
      <c r="C95" s="174"/>
      <c r="D95" s="201"/>
      <c r="E95" s="752" t="s">
        <v>78</v>
      </c>
      <c r="F95" s="753"/>
      <c r="G95" s="753"/>
      <c r="H95" s="753"/>
      <c r="I95" s="753"/>
      <c r="J95" s="754"/>
      <c r="K95" s="754"/>
      <c r="L95" s="754"/>
      <c r="M95" s="754"/>
      <c r="N95" s="755"/>
      <c r="O95" s="90">
        <v>5</v>
      </c>
      <c r="P95" s="91">
        <v>2</v>
      </c>
      <c r="Q95" s="188" t="s">
        <v>1</v>
      </c>
      <c r="R95" s="111" t="s">
        <v>1</v>
      </c>
      <c r="S95" s="112" t="s">
        <v>1</v>
      </c>
      <c r="T95" s="111" t="s">
        <v>1</v>
      </c>
      <c r="U95" s="113" t="s">
        <v>1</v>
      </c>
      <c r="V95" s="93" t="s">
        <v>1</v>
      </c>
      <c r="W95" s="189"/>
      <c r="X95" s="339">
        <f t="shared" ref="X95:Z99" si="16">X96</f>
        <v>688000</v>
      </c>
      <c r="Y95" s="339">
        <f t="shared" si="16"/>
        <v>706100</v>
      </c>
      <c r="Z95" s="340">
        <f t="shared" si="16"/>
        <v>688000</v>
      </c>
      <c r="AA95" s="8"/>
      <c r="AB95" s="3"/>
    </row>
    <row r="96" spans="1:28" ht="57.75" customHeight="1" x14ac:dyDescent="0.2">
      <c r="A96" s="21"/>
      <c r="B96" s="173"/>
      <c r="C96" s="174"/>
      <c r="D96" s="201"/>
      <c r="E96" s="177"/>
      <c r="F96" s="709" t="s">
        <v>620</v>
      </c>
      <c r="G96" s="710"/>
      <c r="H96" s="710"/>
      <c r="I96" s="710"/>
      <c r="J96" s="710"/>
      <c r="K96" s="710"/>
      <c r="L96" s="710"/>
      <c r="M96" s="710"/>
      <c r="N96" s="711"/>
      <c r="O96" s="27">
        <v>5</v>
      </c>
      <c r="P96" s="26">
        <v>2</v>
      </c>
      <c r="Q96" s="175" t="s">
        <v>19</v>
      </c>
      <c r="R96" s="24" t="s">
        <v>11</v>
      </c>
      <c r="S96" s="25" t="s">
        <v>6</v>
      </c>
      <c r="T96" s="24" t="s">
        <v>5</v>
      </c>
      <c r="U96" s="23" t="s">
        <v>4</v>
      </c>
      <c r="V96" s="22" t="s">
        <v>1</v>
      </c>
      <c r="W96" s="176"/>
      <c r="X96" s="337">
        <f t="shared" si="16"/>
        <v>688000</v>
      </c>
      <c r="Y96" s="337">
        <f t="shared" si="16"/>
        <v>706100</v>
      </c>
      <c r="Z96" s="338">
        <f t="shared" si="16"/>
        <v>688000</v>
      </c>
      <c r="AA96" s="8"/>
      <c r="AB96" s="3"/>
    </row>
    <row r="97" spans="1:28" ht="29.25" customHeight="1" x14ac:dyDescent="0.2">
      <c r="A97" s="21"/>
      <c r="B97" s="173"/>
      <c r="C97" s="174"/>
      <c r="D97" s="201"/>
      <c r="E97" s="178"/>
      <c r="F97" s="16"/>
      <c r="G97" s="709" t="s">
        <v>77</v>
      </c>
      <c r="H97" s="710"/>
      <c r="I97" s="710"/>
      <c r="J97" s="710"/>
      <c r="K97" s="710"/>
      <c r="L97" s="710"/>
      <c r="M97" s="710"/>
      <c r="N97" s="711"/>
      <c r="O97" s="27">
        <v>5</v>
      </c>
      <c r="P97" s="26">
        <v>2</v>
      </c>
      <c r="Q97" s="175" t="s">
        <v>76</v>
      </c>
      <c r="R97" s="24" t="s">
        <v>11</v>
      </c>
      <c r="S97" s="25" t="s">
        <v>71</v>
      </c>
      <c r="T97" s="24" t="s">
        <v>5</v>
      </c>
      <c r="U97" s="23" t="s">
        <v>4</v>
      </c>
      <c r="V97" s="22" t="s">
        <v>1</v>
      </c>
      <c r="W97" s="176"/>
      <c r="X97" s="337">
        <f t="shared" si="16"/>
        <v>688000</v>
      </c>
      <c r="Y97" s="337">
        <f t="shared" si="16"/>
        <v>706100</v>
      </c>
      <c r="Z97" s="338">
        <f t="shared" si="16"/>
        <v>688000</v>
      </c>
      <c r="AA97" s="8"/>
      <c r="AB97" s="3"/>
    </row>
    <row r="98" spans="1:28" ht="29.25" customHeight="1" x14ac:dyDescent="0.2">
      <c r="A98" s="21"/>
      <c r="B98" s="173"/>
      <c r="C98" s="174"/>
      <c r="D98" s="201"/>
      <c r="E98" s="178"/>
      <c r="F98" s="123"/>
      <c r="G98" s="180"/>
      <c r="H98" s="709" t="s">
        <v>75</v>
      </c>
      <c r="I98" s="710"/>
      <c r="J98" s="710"/>
      <c r="K98" s="710"/>
      <c r="L98" s="710"/>
      <c r="M98" s="710"/>
      <c r="N98" s="711"/>
      <c r="O98" s="27">
        <v>5</v>
      </c>
      <c r="P98" s="26">
        <v>2</v>
      </c>
      <c r="Q98" s="175" t="s">
        <v>74</v>
      </c>
      <c r="R98" s="24" t="s">
        <v>11</v>
      </c>
      <c r="S98" s="25" t="s">
        <v>71</v>
      </c>
      <c r="T98" s="24" t="s">
        <v>55</v>
      </c>
      <c r="U98" s="23" t="s">
        <v>4</v>
      </c>
      <c r="V98" s="22" t="s">
        <v>1</v>
      </c>
      <c r="W98" s="176"/>
      <c r="X98" s="337">
        <f t="shared" si="16"/>
        <v>688000</v>
      </c>
      <c r="Y98" s="337">
        <f t="shared" si="16"/>
        <v>706100</v>
      </c>
      <c r="Z98" s="338">
        <f t="shared" si="16"/>
        <v>688000</v>
      </c>
      <c r="AA98" s="8"/>
      <c r="AB98" s="3"/>
    </row>
    <row r="99" spans="1:28" ht="15" customHeight="1" x14ac:dyDescent="0.2">
      <c r="A99" s="21"/>
      <c r="B99" s="173"/>
      <c r="C99" s="174"/>
      <c r="D99" s="201"/>
      <c r="E99" s="178"/>
      <c r="F99" s="123"/>
      <c r="G99" s="183"/>
      <c r="H99" s="16"/>
      <c r="I99" s="709" t="s">
        <v>73</v>
      </c>
      <c r="J99" s="710"/>
      <c r="K99" s="710"/>
      <c r="L99" s="710"/>
      <c r="M99" s="710"/>
      <c r="N99" s="711"/>
      <c r="O99" s="27">
        <v>5</v>
      </c>
      <c r="P99" s="26">
        <v>2</v>
      </c>
      <c r="Q99" s="175" t="s">
        <v>72</v>
      </c>
      <c r="R99" s="24" t="s">
        <v>11</v>
      </c>
      <c r="S99" s="25" t="s">
        <v>71</v>
      </c>
      <c r="T99" s="24" t="s">
        <v>55</v>
      </c>
      <c r="U99" s="23" t="s">
        <v>70</v>
      </c>
      <c r="V99" s="22" t="s">
        <v>1</v>
      </c>
      <c r="W99" s="176"/>
      <c r="X99" s="337">
        <f t="shared" si="16"/>
        <v>688000</v>
      </c>
      <c r="Y99" s="337">
        <f t="shared" si="16"/>
        <v>706100</v>
      </c>
      <c r="Z99" s="338">
        <f t="shared" si="16"/>
        <v>688000</v>
      </c>
      <c r="AA99" s="8"/>
      <c r="AB99" s="3"/>
    </row>
    <row r="100" spans="1:28" ht="29.25" customHeight="1" x14ac:dyDescent="0.2">
      <c r="A100" s="21"/>
      <c r="B100" s="173"/>
      <c r="C100" s="174"/>
      <c r="D100" s="201"/>
      <c r="E100" s="181"/>
      <c r="F100" s="124"/>
      <c r="G100" s="182"/>
      <c r="H100" s="125"/>
      <c r="I100" s="126"/>
      <c r="J100" s="721" t="s">
        <v>58</v>
      </c>
      <c r="K100" s="721"/>
      <c r="L100" s="721"/>
      <c r="M100" s="721"/>
      <c r="N100" s="722"/>
      <c r="O100" s="14">
        <v>5</v>
      </c>
      <c r="P100" s="13">
        <v>2</v>
      </c>
      <c r="Q100" s="175" t="s">
        <v>72</v>
      </c>
      <c r="R100" s="10" t="s">
        <v>11</v>
      </c>
      <c r="S100" s="11" t="s">
        <v>71</v>
      </c>
      <c r="T100" s="10" t="s">
        <v>55</v>
      </c>
      <c r="U100" s="9" t="s">
        <v>70</v>
      </c>
      <c r="V100" s="158" t="s">
        <v>53</v>
      </c>
      <c r="W100" s="176"/>
      <c r="X100" s="283">
        <v>688000</v>
      </c>
      <c r="Y100" s="283">
        <v>706100</v>
      </c>
      <c r="Z100" s="284">
        <v>688000</v>
      </c>
      <c r="AA100" s="8"/>
      <c r="AB100" s="3"/>
    </row>
    <row r="101" spans="1:28" ht="15" customHeight="1" x14ac:dyDescent="0.2">
      <c r="A101" s="21"/>
      <c r="B101" s="173"/>
      <c r="C101" s="174"/>
      <c r="D101" s="201"/>
      <c r="E101" s="714" t="s">
        <v>69</v>
      </c>
      <c r="F101" s="715"/>
      <c r="G101" s="715"/>
      <c r="H101" s="715"/>
      <c r="I101" s="715"/>
      <c r="J101" s="717"/>
      <c r="K101" s="717"/>
      <c r="L101" s="717"/>
      <c r="M101" s="717"/>
      <c r="N101" s="718"/>
      <c r="O101" s="90">
        <v>5</v>
      </c>
      <c r="P101" s="91">
        <v>3</v>
      </c>
      <c r="Q101" s="188" t="s">
        <v>1</v>
      </c>
      <c r="R101" s="111" t="s">
        <v>1</v>
      </c>
      <c r="S101" s="112" t="s">
        <v>1</v>
      </c>
      <c r="T101" s="111" t="s">
        <v>1</v>
      </c>
      <c r="U101" s="113" t="s">
        <v>1</v>
      </c>
      <c r="V101" s="93" t="s">
        <v>1</v>
      </c>
      <c r="W101" s="189"/>
      <c r="X101" s="339">
        <f t="shared" ref="X101:Z102" si="17">X102</f>
        <v>2015741</v>
      </c>
      <c r="Y101" s="339">
        <f t="shared" si="17"/>
        <v>2126957</v>
      </c>
      <c r="Z101" s="340">
        <f t="shared" si="17"/>
        <v>2048056</v>
      </c>
      <c r="AA101" s="8"/>
      <c r="AB101" s="3"/>
    </row>
    <row r="102" spans="1:28" ht="57.75" customHeight="1" x14ac:dyDescent="0.2">
      <c r="A102" s="21"/>
      <c r="B102" s="173"/>
      <c r="C102" s="174"/>
      <c r="D102" s="201"/>
      <c r="E102" s="177"/>
      <c r="F102" s="709" t="s">
        <v>20</v>
      </c>
      <c r="G102" s="710"/>
      <c r="H102" s="710"/>
      <c r="I102" s="710"/>
      <c r="J102" s="710"/>
      <c r="K102" s="710"/>
      <c r="L102" s="710"/>
      <c r="M102" s="710"/>
      <c r="N102" s="711"/>
      <c r="O102" s="27">
        <v>5</v>
      </c>
      <c r="P102" s="26">
        <v>3</v>
      </c>
      <c r="Q102" s="175" t="s">
        <v>19</v>
      </c>
      <c r="R102" s="24" t="s">
        <v>11</v>
      </c>
      <c r="S102" s="25" t="s">
        <v>6</v>
      </c>
      <c r="T102" s="24" t="s">
        <v>5</v>
      </c>
      <c r="U102" s="23" t="s">
        <v>4</v>
      </c>
      <c r="V102" s="22" t="s">
        <v>1</v>
      </c>
      <c r="W102" s="176"/>
      <c r="X102" s="337">
        <f t="shared" si="17"/>
        <v>2015741</v>
      </c>
      <c r="Y102" s="337">
        <f t="shared" si="17"/>
        <v>2126957</v>
      </c>
      <c r="Z102" s="338">
        <f t="shared" si="17"/>
        <v>2048056</v>
      </c>
      <c r="AA102" s="8"/>
      <c r="AB102" s="3"/>
    </row>
    <row r="103" spans="1:28" ht="15" customHeight="1" x14ac:dyDescent="0.2">
      <c r="A103" s="21"/>
      <c r="B103" s="173"/>
      <c r="C103" s="174"/>
      <c r="D103" s="201"/>
      <c r="E103" s="178"/>
      <c r="F103" s="16"/>
      <c r="G103" s="709" t="s">
        <v>68</v>
      </c>
      <c r="H103" s="710"/>
      <c r="I103" s="710"/>
      <c r="J103" s="710"/>
      <c r="K103" s="710"/>
      <c r="L103" s="710"/>
      <c r="M103" s="710"/>
      <c r="N103" s="711"/>
      <c r="O103" s="27">
        <v>5</v>
      </c>
      <c r="P103" s="26">
        <v>3</v>
      </c>
      <c r="Q103" s="175" t="s">
        <v>67</v>
      </c>
      <c r="R103" s="24" t="s">
        <v>11</v>
      </c>
      <c r="S103" s="25" t="s">
        <v>56</v>
      </c>
      <c r="T103" s="24" t="s">
        <v>5</v>
      </c>
      <c r="U103" s="23" t="s">
        <v>4</v>
      </c>
      <c r="V103" s="22" t="s">
        <v>1</v>
      </c>
      <c r="W103" s="176"/>
      <c r="X103" s="337">
        <f>X104+X107</f>
        <v>2015741</v>
      </c>
      <c r="Y103" s="337">
        <f>Y104+Y107</f>
        <v>2126957</v>
      </c>
      <c r="Z103" s="338">
        <f>Z104+Z107</f>
        <v>2048056</v>
      </c>
      <c r="AA103" s="8"/>
      <c r="AB103" s="3"/>
    </row>
    <row r="104" spans="1:28" ht="15" customHeight="1" x14ac:dyDescent="0.2">
      <c r="A104" s="21"/>
      <c r="B104" s="173"/>
      <c r="C104" s="174"/>
      <c r="D104" s="201"/>
      <c r="E104" s="178"/>
      <c r="F104" s="123"/>
      <c r="G104" s="180"/>
      <c r="H104" s="709" t="s">
        <v>66</v>
      </c>
      <c r="I104" s="710"/>
      <c r="J104" s="710"/>
      <c r="K104" s="710"/>
      <c r="L104" s="710"/>
      <c r="M104" s="710"/>
      <c r="N104" s="711"/>
      <c r="O104" s="27">
        <v>5</v>
      </c>
      <c r="P104" s="26">
        <v>3</v>
      </c>
      <c r="Q104" s="175" t="s">
        <v>65</v>
      </c>
      <c r="R104" s="24" t="s">
        <v>11</v>
      </c>
      <c r="S104" s="25" t="s">
        <v>56</v>
      </c>
      <c r="T104" s="24" t="s">
        <v>9</v>
      </c>
      <c r="U104" s="23" t="s">
        <v>4</v>
      </c>
      <c r="V104" s="22" t="s">
        <v>1</v>
      </c>
      <c r="W104" s="176"/>
      <c r="X104" s="337">
        <f t="shared" ref="X104:Z105" si="18">X105</f>
        <v>100000</v>
      </c>
      <c r="Y104" s="337">
        <f t="shared" si="18"/>
        <v>123617</v>
      </c>
      <c r="Z104" s="338">
        <f t="shared" si="18"/>
        <v>186517</v>
      </c>
      <c r="AA104" s="8"/>
      <c r="AB104" s="3"/>
    </row>
    <row r="105" spans="1:28" ht="15" customHeight="1" x14ac:dyDescent="0.2">
      <c r="A105" s="21"/>
      <c r="B105" s="173"/>
      <c r="C105" s="174"/>
      <c r="D105" s="201"/>
      <c r="E105" s="178"/>
      <c r="F105" s="123"/>
      <c r="G105" s="183"/>
      <c r="H105" s="16"/>
      <c r="I105" s="709" t="s">
        <v>64</v>
      </c>
      <c r="J105" s="710"/>
      <c r="K105" s="710"/>
      <c r="L105" s="710"/>
      <c r="M105" s="710"/>
      <c r="N105" s="711"/>
      <c r="O105" s="27">
        <v>5</v>
      </c>
      <c r="P105" s="26">
        <v>3</v>
      </c>
      <c r="Q105" s="175" t="s">
        <v>63</v>
      </c>
      <c r="R105" s="24" t="s">
        <v>11</v>
      </c>
      <c r="S105" s="25" t="s">
        <v>56</v>
      </c>
      <c r="T105" s="24" t="s">
        <v>9</v>
      </c>
      <c r="U105" s="23" t="s">
        <v>62</v>
      </c>
      <c r="V105" s="22" t="s">
        <v>1</v>
      </c>
      <c r="W105" s="176"/>
      <c r="X105" s="337">
        <f t="shared" si="18"/>
        <v>100000</v>
      </c>
      <c r="Y105" s="337">
        <f t="shared" si="18"/>
        <v>123617</v>
      </c>
      <c r="Z105" s="338">
        <f t="shared" si="18"/>
        <v>186517</v>
      </c>
      <c r="AA105" s="8"/>
      <c r="AB105" s="3"/>
    </row>
    <row r="106" spans="1:28" ht="29.25" customHeight="1" x14ac:dyDescent="0.2">
      <c r="A106" s="21"/>
      <c r="B106" s="173"/>
      <c r="C106" s="174"/>
      <c r="D106" s="201"/>
      <c r="E106" s="178"/>
      <c r="F106" s="123"/>
      <c r="G106" s="183"/>
      <c r="H106" s="125"/>
      <c r="I106" s="126"/>
      <c r="J106" s="721" t="s">
        <v>58</v>
      </c>
      <c r="K106" s="721"/>
      <c r="L106" s="721"/>
      <c r="M106" s="721"/>
      <c r="N106" s="722"/>
      <c r="O106" s="14">
        <v>5</v>
      </c>
      <c r="P106" s="13">
        <v>3</v>
      </c>
      <c r="Q106" s="175" t="s">
        <v>63</v>
      </c>
      <c r="R106" s="10" t="s">
        <v>11</v>
      </c>
      <c r="S106" s="11" t="s">
        <v>56</v>
      </c>
      <c r="T106" s="10" t="s">
        <v>9</v>
      </c>
      <c r="U106" s="9" t="s">
        <v>62</v>
      </c>
      <c r="V106" s="158" t="s">
        <v>53</v>
      </c>
      <c r="W106" s="176"/>
      <c r="X106" s="283">
        <v>100000</v>
      </c>
      <c r="Y106" s="283">
        <v>123617</v>
      </c>
      <c r="Z106" s="284">
        <v>186517</v>
      </c>
      <c r="AA106" s="8"/>
      <c r="AB106" s="3"/>
    </row>
    <row r="107" spans="1:28" ht="15" customHeight="1" x14ac:dyDescent="0.2">
      <c r="A107" s="21"/>
      <c r="B107" s="173"/>
      <c r="C107" s="174"/>
      <c r="D107" s="201"/>
      <c r="E107" s="178"/>
      <c r="F107" s="123"/>
      <c r="G107" s="183"/>
      <c r="H107" s="709" t="s">
        <v>61</v>
      </c>
      <c r="I107" s="710"/>
      <c r="J107" s="712"/>
      <c r="K107" s="712"/>
      <c r="L107" s="712"/>
      <c r="M107" s="712"/>
      <c r="N107" s="713"/>
      <c r="O107" s="41">
        <v>5</v>
      </c>
      <c r="P107" s="40">
        <v>3</v>
      </c>
      <c r="Q107" s="175" t="s">
        <v>60</v>
      </c>
      <c r="R107" s="114" t="s">
        <v>11</v>
      </c>
      <c r="S107" s="115" t="s">
        <v>56</v>
      </c>
      <c r="T107" s="114" t="s">
        <v>55</v>
      </c>
      <c r="U107" s="116" t="s">
        <v>4</v>
      </c>
      <c r="V107" s="39" t="s">
        <v>1</v>
      </c>
      <c r="W107" s="176"/>
      <c r="X107" s="341">
        <f t="shared" ref="X107:Z108" si="19">X108</f>
        <v>1915741</v>
      </c>
      <c r="Y107" s="341">
        <f t="shared" si="19"/>
        <v>2003340</v>
      </c>
      <c r="Z107" s="342">
        <f t="shared" si="19"/>
        <v>1861539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23"/>
      <c r="G108" s="183"/>
      <c r="H108" s="16"/>
      <c r="I108" s="709" t="s">
        <v>59</v>
      </c>
      <c r="J108" s="710"/>
      <c r="K108" s="710"/>
      <c r="L108" s="710"/>
      <c r="M108" s="710"/>
      <c r="N108" s="711"/>
      <c r="O108" s="27">
        <v>5</v>
      </c>
      <c r="P108" s="26">
        <v>3</v>
      </c>
      <c r="Q108" s="175" t="s">
        <v>57</v>
      </c>
      <c r="R108" s="24" t="s">
        <v>11</v>
      </c>
      <c r="S108" s="25" t="s">
        <v>56</v>
      </c>
      <c r="T108" s="24" t="s">
        <v>55</v>
      </c>
      <c r="U108" s="23" t="s">
        <v>54</v>
      </c>
      <c r="V108" s="22" t="s">
        <v>1</v>
      </c>
      <c r="W108" s="176"/>
      <c r="X108" s="337">
        <f t="shared" si="19"/>
        <v>1915741</v>
      </c>
      <c r="Y108" s="337">
        <f t="shared" si="19"/>
        <v>2003340</v>
      </c>
      <c r="Z108" s="338">
        <f t="shared" si="19"/>
        <v>1861539</v>
      </c>
      <c r="AA108" s="8"/>
      <c r="AB108" s="3"/>
    </row>
    <row r="109" spans="1:28" ht="29.25" customHeight="1" x14ac:dyDescent="0.2">
      <c r="A109" s="21"/>
      <c r="B109" s="173"/>
      <c r="C109" s="174"/>
      <c r="D109" s="202"/>
      <c r="E109" s="181"/>
      <c r="F109" s="124"/>
      <c r="G109" s="182"/>
      <c r="H109" s="125"/>
      <c r="I109" s="126"/>
      <c r="J109" s="721" t="s">
        <v>58</v>
      </c>
      <c r="K109" s="721"/>
      <c r="L109" s="721"/>
      <c r="M109" s="721"/>
      <c r="N109" s="722"/>
      <c r="O109" s="14">
        <v>5</v>
      </c>
      <c r="P109" s="13">
        <v>3</v>
      </c>
      <c r="Q109" s="175" t="s">
        <v>57</v>
      </c>
      <c r="R109" s="10" t="s">
        <v>11</v>
      </c>
      <c r="S109" s="11" t="s">
        <v>56</v>
      </c>
      <c r="T109" s="10" t="s">
        <v>55</v>
      </c>
      <c r="U109" s="9" t="s">
        <v>54</v>
      </c>
      <c r="V109" s="158" t="s">
        <v>53</v>
      </c>
      <c r="W109" s="176"/>
      <c r="X109" s="283">
        <v>1915741</v>
      </c>
      <c r="Y109" s="283">
        <v>2003340</v>
      </c>
      <c r="Z109" s="284">
        <v>1861539</v>
      </c>
      <c r="AA109" s="8"/>
      <c r="AB109" s="3"/>
    </row>
    <row r="110" spans="1:28" ht="15" customHeight="1" x14ac:dyDescent="0.2">
      <c r="A110" s="21"/>
      <c r="B110" s="173"/>
      <c r="C110" s="174"/>
      <c r="D110" s="743" t="s">
        <v>52</v>
      </c>
      <c r="E110" s="705"/>
      <c r="F110" s="705"/>
      <c r="G110" s="705"/>
      <c r="H110" s="705"/>
      <c r="I110" s="705"/>
      <c r="J110" s="707"/>
      <c r="K110" s="707"/>
      <c r="L110" s="707"/>
      <c r="M110" s="707"/>
      <c r="N110" s="708"/>
      <c r="O110" s="33">
        <v>8</v>
      </c>
      <c r="P110" s="32" t="s">
        <v>1</v>
      </c>
      <c r="Q110" s="175" t="s">
        <v>1</v>
      </c>
      <c r="R110" s="117" t="s">
        <v>1</v>
      </c>
      <c r="S110" s="118" t="s">
        <v>1</v>
      </c>
      <c r="T110" s="117" t="s">
        <v>1</v>
      </c>
      <c r="U110" s="119" t="s">
        <v>1</v>
      </c>
      <c r="V110" s="31" t="s">
        <v>1</v>
      </c>
      <c r="W110" s="176"/>
      <c r="X110" s="343">
        <f t="shared" ref="X110:Z111" si="20">X111</f>
        <v>3146000</v>
      </c>
      <c r="Y110" s="343">
        <f t="shared" si="20"/>
        <v>3146000</v>
      </c>
      <c r="Z110" s="344">
        <f t="shared" si="20"/>
        <v>3146000</v>
      </c>
      <c r="AA110" s="8"/>
      <c r="AB110" s="3"/>
    </row>
    <row r="111" spans="1:28" ht="15" customHeight="1" x14ac:dyDescent="0.2">
      <c r="A111" s="21"/>
      <c r="B111" s="173"/>
      <c r="C111" s="174"/>
      <c r="D111" s="201"/>
      <c r="E111" s="714" t="s">
        <v>51</v>
      </c>
      <c r="F111" s="715"/>
      <c r="G111" s="715"/>
      <c r="H111" s="715"/>
      <c r="I111" s="715"/>
      <c r="J111" s="715"/>
      <c r="K111" s="715"/>
      <c r="L111" s="715"/>
      <c r="M111" s="715"/>
      <c r="N111" s="716"/>
      <c r="O111" s="95">
        <v>8</v>
      </c>
      <c r="P111" s="96">
        <v>1</v>
      </c>
      <c r="Q111" s="188" t="s">
        <v>1</v>
      </c>
      <c r="R111" s="97" t="s">
        <v>1</v>
      </c>
      <c r="S111" s="98" t="s">
        <v>1</v>
      </c>
      <c r="T111" s="97" t="s">
        <v>1</v>
      </c>
      <c r="U111" s="99" t="s">
        <v>1</v>
      </c>
      <c r="V111" s="100" t="s">
        <v>1</v>
      </c>
      <c r="W111" s="189"/>
      <c r="X111" s="335">
        <f t="shared" si="20"/>
        <v>3146000</v>
      </c>
      <c r="Y111" s="335">
        <f t="shared" si="20"/>
        <v>3146000</v>
      </c>
      <c r="Z111" s="336">
        <f t="shared" si="20"/>
        <v>3146000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77"/>
      <c r="F112" s="709" t="s">
        <v>50</v>
      </c>
      <c r="G112" s="710"/>
      <c r="H112" s="710"/>
      <c r="I112" s="710"/>
      <c r="J112" s="710"/>
      <c r="K112" s="710"/>
      <c r="L112" s="710"/>
      <c r="M112" s="710"/>
      <c r="N112" s="711"/>
      <c r="O112" s="27">
        <v>8</v>
      </c>
      <c r="P112" s="26">
        <v>1</v>
      </c>
      <c r="Q112" s="175" t="s">
        <v>49</v>
      </c>
      <c r="R112" s="24" t="s">
        <v>33</v>
      </c>
      <c r="S112" s="25" t="s">
        <v>6</v>
      </c>
      <c r="T112" s="24" t="s">
        <v>5</v>
      </c>
      <c r="U112" s="23" t="s">
        <v>4</v>
      </c>
      <c r="V112" s="22" t="s">
        <v>1</v>
      </c>
      <c r="W112" s="176"/>
      <c r="X112" s="337">
        <f>X113+X117</f>
        <v>3146000</v>
      </c>
      <c r="Y112" s="337">
        <f>Y113+Y117</f>
        <v>3146000</v>
      </c>
      <c r="Z112" s="338">
        <f>Z113+Z117</f>
        <v>3146000</v>
      </c>
      <c r="AA112" s="8"/>
      <c r="AB112" s="3"/>
    </row>
    <row r="113" spans="1:28" ht="15" customHeight="1" x14ac:dyDescent="0.2">
      <c r="A113" s="21"/>
      <c r="B113" s="173"/>
      <c r="C113" s="174"/>
      <c r="D113" s="201"/>
      <c r="E113" s="178"/>
      <c r="F113" s="16"/>
      <c r="G113" s="709" t="s">
        <v>48</v>
      </c>
      <c r="H113" s="710"/>
      <c r="I113" s="710"/>
      <c r="J113" s="710"/>
      <c r="K113" s="710"/>
      <c r="L113" s="710"/>
      <c r="M113" s="710"/>
      <c r="N113" s="711"/>
      <c r="O113" s="27">
        <v>8</v>
      </c>
      <c r="P113" s="26">
        <v>1</v>
      </c>
      <c r="Q113" s="175" t="s">
        <v>47</v>
      </c>
      <c r="R113" s="24" t="s">
        <v>33</v>
      </c>
      <c r="S113" s="25" t="s">
        <v>42</v>
      </c>
      <c r="T113" s="24" t="s">
        <v>5</v>
      </c>
      <c r="U113" s="23" t="s">
        <v>4</v>
      </c>
      <c r="V113" s="22" t="s">
        <v>1</v>
      </c>
      <c r="W113" s="176"/>
      <c r="X113" s="337">
        <f t="shared" ref="X113:Z115" si="21">X114</f>
        <v>469080</v>
      </c>
      <c r="Y113" s="337">
        <f t="shared" si="21"/>
        <v>469080</v>
      </c>
      <c r="Z113" s="338">
        <f t="shared" si="21"/>
        <v>469080</v>
      </c>
      <c r="AA113" s="8"/>
      <c r="AB113" s="3"/>
    </row>
    <row r="114" spans="1:28" ht="15" customHeight="1" x14ac:dyDescent="0.2">
      <c r="A114" s="21"/>
      <c r="B114" s="173"/>
      <c r="C114" s="174"/>
      <c r="D114" s="201"/>
      <c r="E114" s="178"/>
      <c r="F114" s="123"/>
      <c r="G114" s="180"/>
      <c r="H114" s="709" t="s">
        <v>46</v>
      </c>
      <c r="I114" s="710"/>
      <c r="J114" s="710"/>
      <c r="K114" s="710"/>
      <c r="L114" s="710"/>
      <c r="M114" s="710"/>
      <c r="N114" s="711"/>
      <c r="O114" s="27">
        <v>8</v>
      </c>
      <c r="P114" s="26">
        <v>1</v>
      </c>
      <c r="Q114" s="175" t="s">
        <v>45</v>
      </c>
      <c r="R114" s="24" t="s">
        <v>33</v>
      </c>
      <c r="S114" s="25" t="s">
        <v>42</v>
      </c>
      <c r="T114" s="24" t="s">
        <v>9</v>
      </c>
      <c r="U114" s="23" t="s">
        <v>4</v>
      </c>
      <c r="V114" s="22" t="s">
        <v>1</v>
      </c>
      <c r="W114" s="176"/>
      <c r="X114" s="337">
        <f t="shared" si="21"/>
        <v>469080</v>
      </c>
      <c r="Y114" s="337">
        <f t="shared" si="21"/>
        <v>469080</v>
      </c>
      <c r="Z114" s="338">
        <f t="shared" si="21"/>
        <v>469080</v>
      </c>
      <c r="AA114" s="8"/>
      <c r="AB114" s="3"/>
    </row>
    <row r="115" spans="1:28" ht="15" customHeight="1" x14ac:dyDescent="0.2">
      <c r="A115" s="21"/>
      <c r="B115" s="173"/>
      <c r="C115" s="174"/>
      <c r="D115" s="201"/>
      <c r="E115" s="178"/>
      <c r="F115" s="123"/>
      <c r="G115" s="183"/>
      <c r="H115" s="16"/>
      <c r="I115" s="709" t="s">
        <v>44</v>
      </c>
      <c r="J115" s="710"/>
      <c r="K115" s="710"/>
      <c r="L115" s="710"/>
      <c r="M115" s="710"/>
      <c r="N115" s="711"/>
      <c r="O115" s="27">
        <v>8</v>
      </c>
      <c r="P115" s="26">
        <v>1</v>
      </c>
      <c r="Q115" s="175" t="s">
        <v>43</v>
      </c>
      <c r="R115" s="24" t="s">
        <v>33</v>
      </c>
      <c r="S115" s="25" t="s">
        <v>42</v>
      </c>
      <c r="T115" s="24" t="s">
        <v>9</v>
      </c>
      <c r="U115" s="23" t="s">
        <v>41</v>
      </c>
      <c r="V115" s="22" t="s">
        <v>1</v>
      </c>
      <c r="W115" s="176"/>
      <c r="X115" s="337">
        <f t="shared" si="21"/>
        <v>469080</v>
      </c>
      <c r="Y115" s="337">
        <f t="shared" si="21"/>
        <v>469080</v>
      </c>
      <c r="Z115" s="338">
        <f t="shared" si="21"/>
        <v>469080</v>
      </c>
      <c r="AA115" s="8"/>
      <c r="AB115" s="3"/>
    </row>
    <row r="116" spans="1:28" ht="15" customHeight="1" x14ac:dyDescent="0.2">
      <c r="A116" s="21"/>
      <c r="B116" s="173"/>
      <c r="C116" s="174"/>
      <c r="D116" s="201"/>
      <c r="E116" s="178"/>
      <c r="F116" s="123"/>
      <c r="G116" s="182"/>
      <c r="H116" s="125"/>
      <c r="I116" s="126"/>
      <c r="J116" s="721" t="s">
        <v>35</v>
      </c>
      <c r="K116" s="721"/>
      <c r="L116" s="721"/>
      <c r="M116" s="721"/>
      <c r="N116" s="722"/>
      <c r="O116" s="14">
        <v>8</v>
      </c>
      <c r="P116" s="13">
        <v>1</v>
      </c>
      <c r="Q116" s="175" t="s">
        <v>43</v>
      </c>
      <c r="R116" s="10" t="s">
        <v>33</v>
      </c>
      <c r="S116" s="11" t="s">
        <v>42</v>
      </c>
      <c r="T116" s="10" t="s">
        <v>9</v>
      </c>
      <c r="U116" s="9" t="s">
        <v>41</v>
      </c>
      <c r="V116" s="158" t="s">
        <v>30</v>
      </c>
      <c r="W116" s="176"/>
      <c r="X116" s="283">
        <v>469080</v>
      </c>
      <c r="Y116" s="283">
        <v>469080</v>
      </c>
      <c r="Z116" s="284">
        <v>469080</v>
      </c>
      <c r="AA116" s="8"/>
      <c r="AB116" s="3"/>
    </row>
    <row r="117" spans="1:28" ht="15" customHeight="1" x14ac:dyDescent="0.2">
      <c r="A117" s="21"/>
      <c r="B117" s="173"/>
      <c r="C117" s="174"/>
      <c r="D117" s="201"/>
      <c r="E117" s="178"/>
      <c r="F117" s="17"/>
      <c r="G117" s="709" t="s">
        <v>40</v>
      </c>
      <c r="H117" s="710"/>
      <c r="I117" s="710"/>
      <c r="J117" s="712"/>
      <c r="K117" s="712"/>
      <c r="L117" s="712"/>
      <c r="M117" s="712"/>
      <c r="N117" s="713"/>
      <c r="O117" s="41">
        <v>8</v>
      </c>
      <c r="P117" s="40">
        <v>1</v>
      </c>
      <c r="Q117" s="175" t="s">
        <v>39</v>
      </c>
      <c r="R117" s="114" t="s">
        <v>33</v>
      </c>
      <c r="S117" s="115" t="s">
        <v>32</v>
      </c>
      <c r="T117" s="114" t="s">
        <v>5</v>
      </c>
      <c r="U117" s="116" t="s">
        <v>4</v>
      </c>
      <c r="V117" s="39" t="s">
        <v>1</v>
      </c>
      <c r="W117" s="176"/>
      <c r="X117" s="341">
        <f t="shared" ref="X117:Z119" si="22">X118</f>
        <v>2676920</v>
      </c>
      <c r="Y117" s="341">
        <f t="shared" si="22"/>
        <v>2676920</v>
      </c>
      <c r="Z117" s="342">
        <f t="shared" si="22"/>
        <v>2676920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0"/>
      <c r="H118" s="709" t="s">
        <v>38</v>
      </c>
      <c r="I118" s="710"/>
      <c r="J118" s="710"/>
      <c r="K118" s="710"/>
      <c r="L118" s="710"/>
      <c r="M118" s="710"/>
      <c r="N118" s="711"/>
      <c r="O118" s="27">
        <v>8</v>
      </c>
      <c r="P118" s="26">
        <v>1</v>
      </c>
      <c r="Q118" s="175" t="s">
        <v>37</v>
      </c>
      <c r="R118" s="24" t="s">
        <v>33</v>
      </c>
      <c r="S118" s="25" t="s">
        <v>32</v>
      </c>
      <c r="T118" s="24" t="s">
        <v>9</v>
      </c>
      <c r="U118" s="23" t="s">
        <v>4</v>
      </c>
      <c r="V118" s="22" t="s">
        <v>1</v>
      </c>
      <c r="W118" s="176"/>
      <c r="X118" s="337">
        <f t="shared" si="22"/>
        <v>2676920</v>
      </c>
      <c r="Y118" s="337">
        <f t="shared" si="22"/>
        <v>2676920</v>
      </c>
      <c r="Z118" s="338">
        <f t="shared" si="22"/>
        <v>2676920</v>
      </c>
      <c r="AA118" s="8"/>
      <c r="AB118" s="3"/>
    </row>
    <row r="119" spans="1:28" ht="15" customHeight="1" x14ac:dyDescent="0.2">
      <c r="A119" s="21"/>
      <c r="B119" s="173"/>
      <c r="C119" s="174"/>
      <c r="D119" s="201"/>
      <c r="E119" s="178"/>
      <c r="F119" s="123"/>
      <c r="G119" s="183"/>
      <c r="H119" s="16"/>
      <c r="I119" s="709" t="s">
        <v>36</v>
      </c>
      <c r="J119" s="710"/>
      <c r="K119" s="710"/>
      <c r="L119" s="710"/>
      <c r="M119" s="710"/>
      <c r="N119" s="711"/>
      <c r="O119" s="27">
        <v>8</v>
      </c>
      <c r="P119" s="26">
        <v>1</v>
      </c>
      <c r="Q119" s="175" t="s">
        <v>34</v>
      </c>
      <c r="R119" s="24" t="s">
        <v>33</v>
      </c>
      <c r="S119" s="25" t="s">
        <v>32</v>
      </c>
      <c r="T119" s="24" t="s">
        <v>9</v>
      </c>
      <c r="U119" s="23" t="s">
        <v>31</v>
      </c>
      <c r="V119" s="22" t="s">
        <v>1</v>
      </c>
      <c r="W119" s="176"/>
      <c r="X119" s="337">
        <f t="shared" si="22"/>
        <v>2676920</v>
      </c>
      <c r="Y119" s="337">
        <f t="shared" si="22"/>
        <v>2676920</v>
      </c>
      <c r="Z119" s="338">
        <f t="shared" si="22"/>
        <v>2676920</v>
      </c>
      <c r="AA119" s="8"/>
      <c r="AB119" s="3"/>
    </row>
    <row r="120" spans="1:28" ht="15" customHeight="1" x14ac:dyDescent="0.2">
      <c r="A120" s="21"/>
      <c r="B120" s="173"/>
      <c r="C120" s="174"/>
      <c r="D120" s="202"/>
      <c r="E120" s="181"/>
      <c r="F120" s="124"/>
      <c r="G120" s="182"/>
      <c r="H120" s="125"/>
      <c r="I120" s="126"/>
      <c r="J120" s="721" t="s">
        <v>35</v>
      </c>
      <c r="K120" s="721"/>
      <c r="L120" s="721"/>
      <c r="M120" s="721"/>
      <c r="N120" s="722"/>
      <c r="O120" s="14">
        <v>8</v>
      </c>
      <c r="P120" s="13">
        <v>1</v>
      </c>
      <c r="Q120" s="175" t="s">
        <v>34</v>
      </c>
      <c r="R120" s="10" t="s">
        <v>33</v>
      </c>
      <c r="S120" s="11" t="s">
        <v>32</v>
      </c>
      <c r="T120" s="10" t="s">
        <v>9</v>
      </c>
      <c r="U120" s="9" t="s">
        <v>31</v>
      </c>
      <c r="V120" s="158" t="s">
        <v>30</v>
      </c>
      <c r="W120" s="176"/>
      <c r="X120" s="283">
        <v>2676920</v>
      </c>
      <c r="Y120" s="283">
        <v>2676920</v>
      </c>
      <c r="Z120" s="284">
        <v>2676920</v>
      </c>
      <c r="AA120" s="8"/>
      <c r="AB120" s="3"/>
    </row>
    <row r="121" spans="1:28" ht="15" customHeight="1" x14ac:dyDescent="0.2">
      <c r="A121" s="21"/>
      <c r="B121" s="173"/>
      <c r="C121" s="174"/>
      <c r="D121" s="743" t="s">
        <v>29</v>
      </c>
      <c r="E121" s="705"/>
      <c r="F121" s="705"/>
      <c r="G121" s="705"/>
      <c r="H121" s="705"/>
      <c r="I121" s="705"/>
      <c r="J121" s="707"/>
      <c r="K121" s="707"/>
      <c r="L121" s="707"/>
      <c r="M121" s="707"/>
      <c r="N121" s="708"/>
      <c r="O121" s="33">
        <v>10</v>
      </c>
      <c r="P121" s="32">
        <v>0</v>
      </c>
      <c r="Q121" s="175" t="s">
        <v>1</v>
      </c>
      <c r="R121" s="117" t="s">
        <v>1</v>
      </c>
      <c r="S121" s="118" t="s">
        <v>1</v>
      </c>
      <c r="T121" s="117" t="s">
        <v>1</v>
      </c>
      <c r="U121" s="119" t="s">
        <v>1</v>
      </c>
      <c r="V121" s="31" t="s">
        <v>1</v>
      </c>
      <c r="W121" s="176"/>
      <c r="X121" s="343">
        <f>X122</f>
        <v>539854</v>
      </c>
      <c r="Y121" s="343">
        <f>Y122</f>
        <v>396127</v>
      </c>
      <c r="Z121" s="344">
        <f>Z122</f>
        <v>396127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714" t="s">
        <v>28</v>
      </c>
      <c r="F122" s="715"/>
      <c r="G122" s="715"/>
      <c r="H122" s="715"/>
      <c r="I122" s="715"/>
      <c r="J122" s="715"/>
      <c r="K122" s="715"/>
      <c r="L122" s="715"/>
      <c r="M122" s="715"/>
      <c r="N122" s="716"/>
      <c r="O122" s="95">
        <v>10</v>
      </c>
      <c r="P122" s="96">
        <v>1</v>
      </c>
      <c r="Q122" s="188" t="s">
        <v>1</v>
      </c>
      <c r="R122" s="97" t="s">
        <v>1</v>
      </c>
      <c r="S122" s="98" t="s">
        <v>1</v>
      </c>
      <c r="T122" s="97" t="s">
        <v>1</v>
      </c>
      <c r="U122" s="99" t="s">
        <v>1</v>
      </c>
      <c r="V122" s="100" t="s">
        <v>1</v>
      </c>
      <c r="W122" s="189"/>
      <c r="X122" s="335">
        <f>X123+X128</f>
        <v>539854</v>
      </c>
      <c r="Y122" s="335">
        <f>Y123+Y128</f>
        <v>396127</v>
      </c>
      <c r="Z122" s="336">
        <f>Z123+Z128</f>
        <v>396127</v>
      </c>
      <c r="AA122" s="8"/>
      <c r="AB122" s="3"/>
    </row>
    <row r="123" spans="1:28" ht="24.75" customHeight="1" x14ac:dyDescent="0.2">
      <c r="A123" s="21"/>
      <c r="B123" s="173"/>
      <c r="C123" s="174"/>
      <c r="D123" s="201"/>
      <c r="E123" s="177"/>
      <c r="F123" s="709" t="s">
        <v>138</v>
      </c>
      <c r="G123" s="710"/>
      <c r="H123" s="710"/>
      <c r="I123" s="710"/>
      <c r="J123" s="710"/>
      <c r="K123" s="710"/>
      <c r="L123" s="710"/>
      <c r="M123" s="710"/>
      <c r="N123" s="711"/>
      <c r="O123" s="27">
        <v>10</v>
      </c>
      <c r="P123" s="26">
        <v>1</v>
      </c>
      <c r="Q123" s="175" t="s">
        <v>19</v>
      </c>
      <c r="R123" s="24">
        <v>75</v>
      </c>
      <c r="S123" s="25" t="s">
        <v>6</v>
      </c>
      <c r="T123" s="24" t="s">
        <v>5</v>
      </c>
      <c r="U123" s="23" t="s">
        <v>4</v>
      </c>
      <c r="V123" s="22" t="s">
        <v>1</v>
      </c>
      <c r="W123" s="176"/>
      <c r="X123" s="337">
        <f t="shared" ref="X123:Z126" si="23">X124</f>
        <v>396127</v>
      </c>
      <c r="Y123" s="337">
        <f t="shared" si="23"/>
        <v>396127</v>
      </c>
      <c r="Z123" s="338">
        <f t="shared" si="23"/>
        <v>396127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6"/>
      <c r="G124" s="709" t="s">
        <v>652</v>
      </c>
      <c r="H124" s="710"/>
      <c r="I124" s="710"/>
      <c r="J124" s="710"/>
      <c r="K124" s="710"/>
      <c r="L124" s="710"/>
      <c r="M124" s="710"/>
      <c r="N124" s="711"/>
      <c r="O124" s="27">
        <v>10</v>
      </c>
      <c r="P124" s="26">
        <v>1</v>
      </c>
      <c r="Q124" s="175" t="s">
        <v>27</v>
      </c>
      <c r="R124" s="24">
        <v>75</v>
      </c>
      <c r="S124" s="25">
        <v>0</v>
      </c>
      <c r="T124" s="24" t="s">
        <v>5</v>
      </c>
      <c r="U124" s="23" t="s">
        <v>4</v>
      </c>
      <c r="V124" s="22" t="s">
        <v>1</v>
      </c>
      <c r="W124" s="176"/>
      <c r="X124" s="337">
        <f t="shared" si="23"/>
        <v>396127</v>
      </c>
      <c r="Y124" s="337">
        <f t="shared" si="23"/>
        <v>396127</v>
      </c>
      <c r="Z124" s="338">
        <f t="shared" si="23"/>
        <v>396127</v>
      </c>
      <c r="AA124" s="8"/>
      <c r="AB124" s="3"/>
    </row>
    <row r="125" spans="1:28" ht="21" customHeight="1" x14ac:dyDescent="0.2">
      <c r="A125" s="21"/>
      <c r="B125" s="173"/>
      <c r="C125" s="174"/>
      <c r="D125" s="201"/>
      <c r="E125" s="178"/>
      <c r="F125" s="123"/>
      <c r="G125" s="180"/>
      <c r="H125" s="709" t="s">
        <v>25</v>
      </c>
      <c r="I125" s="710"/>
      <c r="J125" s="710"/>
      <c r="K125" s="710"/>
      <c r="L125" s="710"/>
      <c r="M125" s="710"/>
      <c r="N125" s="711"/>
      <c r="O125" s="27">
        <v>10</v>
      </c>
      <c r="P125" s="26">
        <v>1</v>
      </c>
      <c r="Q125" s="175" t="s">
        <v>26</v>
      </c>
      <c r="R125" s="24">
        <v>75</v>
      </c>
      <c r="S125" s="25">
        <v>0</v>
      </c>
      <c r="T125" s="24">
        <v>0</v>
      </c>
      <c r="U125" s="23">
        <v>20001</v>
      </c>
      <c r="V125" s="22" t="s">
        <v>1</v>
      </c>
      <c r="W125" s="176"/>
      <c r="X125" s="337">
        <f t="shared" si="23"/>
        <v>396127</v>
      </c>
      <c r="Y125" s="337">
        <f t="shared" si="23"/>
        <v>396127</v>
      </c>
      <c r="Z125" s="338">
        <f t="shared" si="23"/>
        <v>396127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16"/>
      <c r="I126" s="709" t="s">
        <v>25</v>
      </c>
      <c r="J126" s="710"/>
      <c r="K126" s="710"/>
      <c r="L126" s="710"/>
      <c r="M126" s="710"/>
      <c r="N126" s="711"/>
      <c r="O126" s="27">
        <v>10</v>
      </c>
      <c r="P126" s="26">
        <v>1</v>
      </c>
      <c r="Q126" s="175" t="s">
        <v>23</v>
      </c>
      <c r="R126" s="24">
        <v>75</v>
      </c>
      <c r="S126" s="25">
        <v>0</v>
      </c>
      <c r="T126" s="24">
        <v>0</v>
      </c>
      <c r="U126" s="23">
        <v>20001</v>
      </c>
      <c r="V126" s="22" t="s">
        <v>1</v>
      </c>
      <c r="W126" s="176"/>
      <c r="X126" s="337">
        <f t="shared" si="23"/>
        <v>396127</v>
      </c>
      <c r="Y126" s="337">
        <f t="shared" si="23"/>
        <v>396127</v>
      </c>
      <c r="Z126" s="338">
        <f t="shared" si="23"/>
        <v>396127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81"/>
      <c r="F127" s="124"/>
      <c r="G127" s="182"/>
      <c r="H127" s="125"/>
      <c r="I127" s="126"/>
      <c r="J127" s="721" t="s">
        <v>24</v>
      </c>
      <c r="K127" s="721"/>
      <c r="L127" s="721"/>
      <c r="M127" s="721"/>
      <c r="N127" s="722"/>
      <c r="O127" s="14">
        <v>10</v>
      </c>
      <c r="P127" s="13">
        <v>1</v>
      </c>
      <c r="Q127" s="175" t="s">
        <v>23</v>
      </c>
      <c r="R127" s="10">
        <v>75</v>
      </c>
      <c r="S127" s="11">
        <v>0</v>
      </c>
      <c r="T127" s="10">
        <v>0</v>
      </c>
      <c r="U127" s="9">
        <v>20001</v>
      </c>
      <c r="V127" s="158" t="s">
        <v>22</v>
      </c>
      <c r="W127" s="176"/>
      <c r="X127" s="283">
        <v>396127</v>
      </c>
      <c r="Y127" s="283">
        <v>396127</v>
      </c>
      <c r="Z127" s="284">
        <v>396127</v>
      </c>
      <c r="AA127" s="8"/>
      <c r="AB127" s="3"/>
    </row>
    <row r="128" spans="1:28" ht="15" customHeight="1" x14ac:dyDescent="0.2">
      <c r="A128" s="21"/>
      <c r="B128" s="173"/>
      <c r="C128" s="174"/>
      <c r="D128" s="201"/>
      <c r="E128" s="714" t="s">
        <v>21</v>
      </c>
      <c r="F128" s="715"/>
      <c r="G128" s="715"/>
      <c r="H128" s="715"/>
      <c r="I128" s="715"/>
      <c r="J128" s="717"/>
      <c r="K128" s="717"/>
      <c r="L128" s="717"/>
      <c r="M128" s="717"/>
      <c r="N128" s="718"/>
      <c r="O128" s="90">
        <v>10</v>
      </c>
      <c r="P128" s="91">
        <v>3</v>
      </c>
      <c r="Q128" s="188" t="s">
        <v>1</v>
      </c>
      <c r="R128" s="111" t="s">
        <v>1</v>
      </c>
      <c r="S128" s="112" t="s">
        <v>1</v>
      </c>
      <c r="T128" s="111" t="s">
        <v>1</v>
      </c>
      <c r="U128" s="113" t="s">
        <v>1</v>
      </c>
      <c r="V128" s="93" t="s">
        <v>1</v>
      </c>
      <c r="W128" s="189"/>
      <c r="X128" s="339">
        <f t="shared" ref="X128:Z132" si="24">X129</f>
        <v>143727</v>
      </c>
      <c r="Y128" s="339">
        <f t="shared" si="24"/>
        <v>0</v>
      </c>
      <c r="Z128" s="340">
        <f t="shared" si="24"/>
        <v>0</v>
      </c>
      <c r="AA128" s="8"/>
      <c r="AB128" s="3"/>
    </row>
    <row r="129" spans="1:28" ht="60" customHeight="1" x14ac:dyDescent="0.2">
      <c r="A129" s="21"/>
      <c r="B129" s="173"/>
      <c r="C129" s="174"/>
      <c r="D129" s="201"/>
      <c r="E129" s="177"/>
      <c r="F129" s="709" t="s">
        <v>620</v>
      </c>
      <c r="G129" s="710"/>
      <c r="H129" s="710"/>
      <c r="I129" s="710"/>
      <c r="J129" s="710"/>
      <c r="K129" s="710"/>
      <c r="L129" s="710"/>
      <c r="M129" s="710"/>
      <c r="N129" s="711"/>
      <c r="O129" s="27">
        <v>10</v>
      </c>
      <c r="P129" s="26">
        <v>3</v>
      </c>
      <c r="Q129" s="175" t="s">
        <v>19</v>
      </c>
      <c r="R129" s="24" t="s">
        <v>11</v>
      </c>
      <c r="S129" s="25" t="s">
        <v>6</v>
      </c>
      <c r="T129" s="24" t="s">
        <v>5</v>
      </c>
      <c r="U129" s="23" t="s">
        <v>4</v>
      </c>
      <c r="V129" s="22" t="s">
        <v>1</v>
      </c>
      <c r="W129" s="176"/>
      <c r="X129" s="337">
        <f t="shared" si="24"/>
        <v>143727</v>
      </c>
      <c r="Y129" s="337">
        <f t="shared" si="24"/>
        <v>0</v>
      </c>
      <c r="Z129" s="338">
        <f t="shared" si="24"/>
        <v>0</v>
      </c>
      <c r="AA129" s="8"/>
      <c r="AB129" s="3"/>
    </row>
    <row r="130" spans="1:28" ht="29.25" customHeight="1" x14ac:dyDescent="0.2">
      <c r="A130" s="21"/>
      <c r="B130" s="173"/>
      <c r="C130" s="174"/>
      <c r="D130" s="201"/>
      <c r="E130" s="178"/>
      <c r="F130" s="16"/>
      <c r="G130" s="709" t="s">
        <v>18</v>
      </c>
      <c r="H130" s="710"/>
      <c r="I130" s="710"/>
      <c r="J130" s="710"/>
      <c r="K130" s="710"/>
      <c r="L130" s="710"/>
      <c r="M130" s="710"/>
      <c r="N130" s="711"/>
      <c r="O130" s="27">
        <v>10</v>
      </c>
      <c r="P130" s="26">
        <v>3</v>
      </c>
      <c r="Q130" s="175" t="s">
        <v>17</v>
      </c>
      <c r="R130" s="24" t="s">
        <v>11</v>
      </c>
      <c r="S130" s="25" t="s">
        <v>10</v>
      </c>
      <c r="T130" s="24" t="s">
        <v>5</v>
      </c>
      <c r="U130" s="23" t="s">
        <v>4</v>
      </c>
      <c r="V130" s="22" t="s">
        <v>1</v>
      </c>
      <c r="W130" s="176"/>
      <c r="X130" s="337">
        <f t="shared" si="24"/>
        <v>143727</v>
      </c>
      <c r="Y130" s="337">
        <f t="shared" si="24"/>
        <v>0</v>
      </c>
      <c r="Z130" s="338">
        <f t="shared" si="24"/>
        <v>0</v>
      </c>
      <c r="AA130" s="8"/>
      <c r="AB130" s="3"/>
    </row>
    <row r="131" spans="1:28" ht="43.5" customHeight="1" x14ac:dyDescent="0.2">
      <c r="A131" s="21"/>
      <c r="B131" s="173"/>
      <c r="C131" s="174"/>
      <c r="D131" s="201"/>
      <c r="E131" s="178"/>
      <c r="F131" s="123"/>
      <c r="G131" s="180"/>
      <c r="H131" s="709" t="s">
        <v>16</v>
      </c>
      <c r="I131" s="710"/>
      <c r="J131" s="710"/>
      <c r="K131" s="710"/>
      <c r="L131" s="710"/>
      <c r="M131" s="710"/>
      <c r="N131" s="711"/>
      <c r="O131" s="27">
        <v>10</v>
      </c>
      <c r="P131" s="26">
        <v>3</v>
      </c>
      <c r="Q131" s="175" t="s">
        <v>15</v>
      </c>
      <c r="R131" s="24" t="s">
        <v>11</v>
      </c>
      <c r="S131" s="25" t="s">
        <v>10</v>
      </c>
      <c r="T131" s="24" t="s">
        <v>9</v>
      </c>
      <c r="U131" s="23" t="s">
        <v>4</v>
      </c>
      <c r="V131" s="22" t="s">
        <v>1</v>
      </c>
      <c r="W131" s="176"/>
      <c r="X131" s="337">
        <f t="shared" si="24"/>
        <v>143727</v>
      </c>
      <c r="Y131" s="337">
        <f t="shared" si="24"/>
        <v>0</v>
      </c>
      <c r="Z131" s="338">
        <f t="shared" si="24"/>
        <v>0</v>
      </c>
      <c r="AA131" s="8"/>
      <c r="AB131" s="3"/>
    </row>
    <row r="132" spans="1:28" ht="29.25" customHeight="1" x14ac:dyDescent="0.2">
      <c r="A132" s="21"/>
      <c r="B132" s="173"/>
      <c r="C132" s="174"/>
      <c r="D132" s="201"/>
      <c r="E132" s="178"/>
      <c r="F132" s="123"/>
      <c r="G132" s="183"/>
      <c r="H132" s="16"/>
      <c r="I132" s="709" t="s">
        <v>14</v>
      </c>
      <c r="J132" s="710"/>
      <c r="K132" s="710"/>
      <c r="L132" s="710"/>
      <c r="M132" s="710"/>
      <c r="N132" s="711"/>
      <c r="O132" s="27">
        <v>10</v>
      </c>
      <c r="P132" s="26">
        <v>3</v>
      </c>
      <c r="Q132" s="175" t="s">
        <v>12</v>
      </c>
      <c r="R132" s="24" t="s">
        <v>11</v>
      </c>
      <c r="S132" s="25" t="s">
        <v>10</v>
      </c>
      <c r="T132" s="24" t="s">
        <v>9</v>
      </c>
      <c r="U132" s="23" t="s">
        <v>8</v>
      </c>
      <c r="V132" s="22" t="s">
        <v>1</v>
      </c>
      <c r="W132" s="176"/>
      <c r="X132" s="337">
        <f t="shared" si="24"/>
        <v>143727</v>
      </c>
      <c r="Y132" s="337">
        <f t="shared" si="24"/>
        <v>0</v>
      </c>
      <c r="Z132" s="338">
        <f t="shared" si="24"/>
        <v>0</v>
      </c>
      <c r="AA132" s="8"/>
      <c r="AB132" s="3"/>
    </row>
    <row r="133" spans="1:28" ht="29.25" customHeight="1" x14ac:dyDescent="0.2">
      <c r="A133" s="21"/>
      <c r="B133" s="173"/>
      <c r="C133" s="174"/>
      <c r="D133" s="202"/>
      <c r="E133" s="181"/>
      <c r="F133" s="124"/>
      <c r="G133" s="182"/>
      <c r="H133" s="125"/>
      <c r="I133" s="126"/>
      <c r="J133" s="721" t="s">
        <v>13</v>
      </c>
      <c r="K133" s="721"/>
      <c r="L133" s="721"/>
      <c r="M133" s="721"/>
      <c r="N133" s="722"/>
      <c r="O133" s="14">
        <v>10</v>
      </c>
      <c r="P133" s="13">
        <v>3</v>
      </c>
      <c r="Q133" s="175" t="s">
        <v>12</v>
      </c>
      <c r="R133" s="10" t="s">
        <v>11</v>
      </c>
      <c r="S133" s="11" t="s">
        <v>10</v>
      </c>
      <c r="T133" s="10" t="s">
        <v>9</v>
      </c>
      <c r="U133" s="9" t="s">
        <v>8</v>
      </c>
      <c r="V133" s="158" t="s">
        <v>7</v>
      </c>
      <c r="W133" s="176"/>
      <c r="X133" s="283">
        <v>143727</v>
      </c>
      <c r="Y133" s="283"/>
      <c r="Z133" s="284"/>
      <c r="AA133" s="8"/>
      <c r="AB133" s="3"/>
    </row>
    <row r="134" spans="1:28" ht="21.75" customHeight="1" x14ac:dyDescent="0.2">
      <c r="A134" s="21"/>
      <c r="B134" s="173"/>
      <c r="C134" s="174"/>
      <c r="D134" s="202"/>
      <c r="E134" s="181"/>
      <c r="F134" s="504"/>
      <c r="G134" s="182"/>
      <c r="H134" s="505"/>
      <c r="I134" s="506"/>
      <c r="J134" s="85"/>
      <c r="K134" s="85"/>
      <c r="L134" s="85"/>
      <c r="M134" s="556" t="s">
        <v>624</v>
      </c>
      <c r="N134" s="174"/>
      <c r="O134" s="500">
        <v>11</v>
      </c>
      <c r="P134" s="83">
        <v>0</v>
      </c>
      <c r="Q134" s="581"/>
      <c r="R134" s="501"/>
      <c r="S134" s="557"/>
      <c r="T134" s="501"/>
      <c r="U134" s="582"/>
      <c r="V134" s="514"/>
      <c r="W134" s="583"/>
      <c r="X134" s="328">
        <f t="shared" ref="X134:Z137" si="25">X135</f>
        <v>201000</v>
      </c>
      <c r="Y134" s="328">
        <f t="shared" si="25"/>
        <v>225000</v>
      </c>
      <c r="Z134" s="593">
        <f t="shared" si="25"/>
        <v>225000</v>
      </c>
      <c r="AA134" s="8"/>
      <c r="AB134" s="3"/>
    </row>
    <row r="135" spans="1:28" ht="44.25" customHeight="1" x14ac:dyDescent="0.2">
      <c r="A135" s="21"/>
      <c r="B135" s="173"/>
      <c r="C135" s="174"/>
      <c r="D135" s="202"/>
      <c r="E135" s="181"/>
      <c r="F135" s="504"/>
      <c r="G135" s="182"/>
      <c r="H135" s="505"/>
      <c r="I135" s="506"/>
      <c r="J135" s="85"/>
      <c r="K135" s="85"/>
      <c r="L135" s="85"/>
      <c r="M135" s="507" t="s">
        <v>643</v>
      </c>
      <c r="N135" s="508"/>
      <c r="O135" s="544">
        <v>11</v>
      </c>
      <c r="P135" s="13">
        <v>1</v>
      </c>
      <c r="Q135" s="175"/>
      <c r="R135" s="545">
        <v>84</v>
      </c>
      <c r="S135" s="11">
        <v>0</v>
      </c>
      <c r="T135" s="545">
        <v>0</v>
      </c>
      <c r="U135" s="9">
        <v>0</v>
      </c>
      <c r="V135" s="511"/>
      <c r="W135" s="176"/>
      <c r="X135" s="591">
        <f t="shared" si="25"/>
        <v>201000</v>
      </c>
      <c r="Y135" s="591">
        <f t="shared" si="25"/>
        <v>225000</v>
      </c>
      <c r="Z135" s="592">
        <f t="shared" si="25"/>
        <v>225000</v>
      </c>
      <c r="AA135" s="8"/>
      <c r="AB135" s="3"/>
    </row>
    <row r="136" spans="1:28" ht="29.25" customHeight="1" x14ac:dyDescent="0.2">
      <c r="A136" s="21"/>
      <c r="B136" s="173"/>
      <c r="C136" s="174"/>
      <c r="D136" s="202"/>
      <c r="E136" s="181"/>
      <c r="F136" s="504"/>
      <c r="G136" s="182"/>
      <c r="H136" s="505"/>
      <c r="I136" s="506"/>
      <c r="J136" s="85"/>
      <c r="K136" s="85"/>
      <c r="L136" s="85"/>
      <c r="M136" s="507" t="s">
        <v>626</v>
      </c>
      <c r="N136" s="508"/>
      <c r="O136" s="544">
        <v>11</v>
      </c>
      <c r="P136" s="13">
        <v>1</v>
      </c>
      <c r="Q136" s="175"/>
      <c r="R136" s="545">
        <v>84</v>
      </c>
      <c r="S136" s="11">
        <v>0</v>
      </c>
      <c r="T136" s="545">
        <v>1</v>
      </c>
      <c r="U136" s="9">
        <v>0</v>
      </c>
      <c r="V136" s="511"/>
      <c r="W136" s="176"/>
      <c r="X136" s="591">
        <f t="shared" si="25"/>
        <v>201000</v>
      </c>
      <c r="Y136" s="591">
        <f t="shared" si="25"/>
        <v>225000</v>
      </c>
      <c r="Z136" s="592">
        <f t="shared" si="25"/>
        <v>225000</v>
      </c>
      <c r="AA136" s="8"/>
      <c r="AB136" s="3"/>
    </row>
    <row r="137" spans="1:28" ht="46.5" customHeight="1" x14ac:dyDescent="0.2">
      <c r="A137" s="21"/>
      <c r="B137" s="173"/>
      <c r="C137" s="174"/>
      <c r="D137" s="202"/>
      <c r="E137" s="181"/>
      <c r="F137" s="504"/>
      <c r="G137" s="182"/>
      <c r="H137" s="505"/>
      <c r="I137" s="506"/>
      <c r="J137" s="85"/>
      <c r="K137" s="85"/>
      <c r="L137" s="85"/>
      <c r="M137" s="507" t="s">
        <v>627</v>
      </c>
      <c r="N137" s="508"/>
      <c r="O137" s="544">
        <v>11</v>
      </c>
      <c r="P137" s="13">
        <v>1</v>
      </c>
      <c r="Q137" s="175"/>
      <c r="R137" s="545">
        <v>84</v>
      </c>
      <c r="S137" s="11">
        <v>0</v>
      </c>
      <c r="T137" s="545">
        <v>1</v>
      </c>
      <c r="U137" s="9">
        <v>90042</v>
      </c>
      <c r="V137" s="511"/>
      <c r="W137" s="176"/>
      <c r="X137" s="591">
        <f t="shared" si="25"/>
        <v>201000</v>
      </c>
      <c r="Y137" s="591">
        <f t="shared" si="25"/>
        <v>225000</v>
      </c>
      <c r="Z137" s="592">
        <f t="shared" si="25"/>
        <v>225000</v>
      </c>
      <c r="AA137" s="8"/>
      <c r="AB137" s="3"/>
    </row>
    <row r="138" spans="1:28" ht="29.25" customHeight="1" x14ac:dyDescent="0.2">
      <c r="A138" s="21"/>
      <c r="B138" s="173"/>
      <c r="C138" s="174"/>
      <c r="D138" s="202"/>
      <c r="E138" s="181"/>
      <c r="F138" s="504"/>
      <c r="G138" s="182"/>
      <c r="H138" s="505"/>
      <c r="I138" s="506"/>
      <c r="J138" s="85"/>
      <c r="K138" s="85"/>
      <c r="L138" s="85"/>
      <c r="M138" s="507" t="s">
        <v>58</v>
      </c>
      <c r="N138" s="508"/>
      <c r="O138" s="544">
        <v>11</v>
      </c>
      <c r="P138" s="13">
        <v>1</v>
      </c>
      <c r="Q138" s="175"/>
      <c r="R138" s="545">
        <v>84</v>
      </c>
      <c r="S138" s="11">
        <v>0</v>
      </c>
      <c r="T138" s="545">
        <v>1</v>
      </c>
      <c r="U138" s="9">
        <v>90042</v>
      </c>
      <c r="V138" s="511">
        <v>240</v>
      </c>
      <c r="W138" s="176"/>
      <c r="X138" s="283">
        <v>201000</v>
      </c>
      <c r="Y138" s="283">
        <v>225000</v>
      </c>
      <c r="Z138" s="284">
        <v>225000</v>
      </c>
      <c r="AA138" s="8"/>
      <c r="AB138" s="3"/>
    </row>
    <row r="139" spans="1:28" ht="22.5" customHeight="1" x14ac:dyDescent="0.2">
      <c r="A139" s="21"/>
      <c r="B139" s="173"/>
      <c r="C139" s="174"/>
      <c r="D139" s="202"/>
      <c r="E139" s="181"/>
      <c r="F139" s="504"/>
      <c r="G139" s="182"/>
      <c r="H139" s="505"/>
      <c r="I139" s="506"/>
      <c r="J139" s="85"/>
      <c r="K139" s="85"/>
      <c r="L139" s="85"/>
      <c r="M139" s="556" t="s">
        <v>628</v>
      </c>
      <c r="N139" s="174"/>
      <c r="O139" s="500">
        <v>12</v>
      </c>
      <c r="P139" s="83">
        <v>0</v>
      </c>
      <c r="Q139" s="581"/>
      <c r="R139" s="501"/>
      <c r="S139" s="557"/>
      <c r="T139" s="501"/>
      <c r="U139" s="582"/>
      <c r="V139" s="514"/>
      <c r="W139" s="583"/>
      <c r="X139" s="328">
        <f t="shared" ref="X139:Z141" si="26">X140</f>
        <v>171600</v>
      </c>
      <c r="Y139" s="328">
        <f t="shared" si="26"/>
        <v>231600</v>
      </c>
      <c r="Z139" s="593">
        <f t="shared" si="26"/>
        <v>231600</v>
      </c>
      <c r="AA139" s="8"/>
      <c r="AB139" s="3"/>
    </row>
    <row r="140" spans="1:28" ht="46.5" customHeight="1" x14ac:dyDescent="0.2">
      <c r="A140" s="21"/>
      <c r="B140" s="173"/>
      <c r="C140" s="174"/>
      <c r="D140" s="202"/>
      <c r="E140" s="181"/>
      <c r="F140" s="504"/>
      <c r="G140" s="182"/>
      <c r="H140" s="505"/>
      <c r="I140" s="506"/>
      <c r="J140" s="85"/>
      <c r="K140" s="85"/>
      <c r="L140" s="85"/>
      <c r="M140" s="507" t="s">
        <v>618</v>
      </c>
      <c r="N140" s="508"/>
      <c r="O140" s="544">
        <v>12</v>
      </c>
      <c r="P140" s="13">
        <v>2</v>
      </c>
      <c r="Q140" s="175"/>
      <c r="R140" s="545">
        <v>86</v>
      </c>
      <c r="S140" s="11">
        <v>0</v>
      </c>
      <c r="T140" s="545">
        <v>0</v>
      </c>
      <c r="U140" s="9">
        <v>0</v>
      </c>
      <c r="V140" s="511"/>
      <c r="W140" s="176"/>
      <c r="X140" s="591">
        <f t="shared" si="26"/>
        <v>171600</v>
      </c>
      <c r="Y140" s="591">
        <f t="shared" si="26"/>
        <v>231600</v>
      </c>
      <c r="Z140" s="592">
        <f t="shared" si="26"/>
        <v>231600</v>
      </c>
      <c r="AA140" s="8"/>
      <c r="AB140" s="3"/>
    </row>
    <row r="141" spans="1:28" ht="29.25" customHeight="1" x14ac:dyDescent="0.2">
      <c r="A141" s="21"/>
      <c r="B141" s="173"/>
      <c r="C141" s="174"/>
      <c r="D141" s="202"/>
      <c r="E141" s="181"/>
      <c r="F141" s="504"/>
      <c r="G141" s="182"/>
      <c r="H141" s="505"/>
      <c r="I141" s="506"/>
      <c r="J141" s="85"/>
      <c r="K141" s="85"/>
      <c r="L141" s="85"/>
      <c r="M141" s="507" t="s">
        <v>644</v>
      </c>
      <c r="N141" s="508"/>
      <c r="O141" s="544">
        <v>12</v>
      </c>
      <c r="P141" s="13">
        <v>2</v>
      </c>
      <c r="Q141" s="175"/>
      <c r="R141" s="545">
        <v>86</v>
      </c>
      <c r="S141" s="11">
        <v>0</v>
      </c>
      <c r="T141" s="545">
        <v>2</v>
      </c>
      <c r="U141" s="9">
        <v>0</v>
      </c>
      <c r="V141" s="511"/>
      <c r="W141" s="176"/>
      <c r="X141" s="591">
        <f t="shared" si="26"/>
        <v>171600</v>
      </c>
      <c r="Y141" s="591">
        <f t="shared" si="26"/>
        <v>231600</v>
      </c>
      <c r="Z141" s="592">
        <f t="shared" si="26"/>
        <v>231600</v>
      </c>
      <c r="AA141" s="8"/>
      <c r="AB141" s="3"/>
    </row>
    <row r="142" spans="1:28" ht="21.75" customHeight="1" x14ac:dyDescent="0.2">
      <c r="A142" s="21"/>
      <c r="B142" s="173"/>
      <c r="C142" s="174"/>
      <c r="D142" s="202"/>
      <c r="E142" s="181"/>
      <c r="F142" s="504"/>
      <c r="G142" s="182"/>
      <c r="H142" s="505"/>
      <c r="I142" s="506"/>
      <c r="J142" s="85"/>
      <c r="K142" s="85"/>
      <c r="L142" s="85"/>
      <c r="M142" s="507" t="s">
        <v>630</v>
      </c>
      <c r="N142" s="508"/>
      <c r="O142" s="544">
        <v>12</v>
      </c>
      <c r="P142" s="13">
        <v>2</v>
      </c>
      <c r="Q142" s="175"/>
      <c r="R142" s="545">
        <v>86</v>
      </c>
      <c r="S142" s="11">
        <v>0</v>
      </c>
      <c r="T142" s="545">
        <v>2</v>
      </c>
      <c r="U142" s="9">
        <v>90011</v>
      </c>
      <c r="V142" s="511"/>
      <c r="W142" s="176"/>
      <c r="X142" s="591">
        <f>X143+X144</f>
        <v>171600</v>
      </c>
      <c r="Y142" s="591">
        <f>Y143+Y144</f>
        <v>231600</v>
      </c>
      <c r="Z142" s="592">
        <f>Z143+Z144</f>
        <v>231600</v>
      </c>
      <c r="AA142" s="8"/>
      <c r="AB142" s="3"/>
    </row>
    <row r="143" spans="1:28" ht="29.25" customHeight="1" x14ac:dyDescent="0.2">
      <c r="A143" s="21"/>
      <c r="B143" s="173"/>
      <c r="C143" s="174"/>
      <c r="D143" s="202"/>
      <c r="E143" s="181"/>
      <c r="F143" s="504"/>
      <c r="G143" s="182"/>
      <c r="H143" s="505"/>
      <c r="I143" s="506"/>
      <c r="J143" s="85"/>
      <c r="K143" s="85"/>
      <c r="L143" s="85"/>
      <c r="M143" s="507" t="s">
        <v>58</v>
      </c>
      <c r="N143" s="508"/>
      <c r="O143" s="544">
        <v>12</v>
      </c>
      <c r="P143" s="13">
        <v>2</v>
      </c>
      <c r="Q143" s="175"/>
      <c r="R143" s="545">
        <v>86</v>
      </c>
      <c r="S143" s="11">
        <v>0</v>
      </c>
      <c r="T143" s="545">
        <v>2</v>
      </c>
      <c r="U143" s="9">
        <v>90011</v>
      </c>
      <c r="V143" s="511">
        <v>240</v>
      </c>
      <c r="W143" s="176"/>
      <c r="X143" s="283">
        <v>63000</v>
      </c>
      <c r="Y143" s="283">
        <v>112100</v>
      </c>
      <c r="Z143" s="284">
        <v>112100</v>
      </c>
      <c r="AA143" s="8"/>
      <c r="AB143" s="3"/>
    </row>
    <row r="144" spans="1:28" ht="47.25" customHeight="1" x14ac:dyDescent="0.2">
      <c r="A144" s="21"/>
      <c r="B144" s="173"/>
      <c r="C144" s="174"/>
      <c r="D144" s="202"/>
      <c r="E144" s="181"/>
      <c r="F144" s="643"/>
      <c r="G144" s="182"/>
      <c r="H144" s="644"/>
      <c r="I144" s="645"/>
      <c r="J144" s="85"/>
      <c r="K144" s="85"/>
      <c r="L144" s="85"/>
      <c r="M144" s="641" t="s">
        <v>656</v>
      </c>
      <c r="N144" s="86"/>
      <c r="O144" s="639">
        <v>12</v>
      </c>
      <c r="P144" s="13">
        <v>2</v>
      </c>
      <c r="Q144" s="175"/>
      <c r="R144" s="640">
        <v>86</v>
      </c>
      <c r="S144" s="11">
        <v>0</v>
      </c>
      <c r="T144" s="640">
        <v>2</v>
      </c>
      <c r="U144" s="9">
        <v>90011</v>
      </c>
      <c r="V144" s="647">
        <v>810</v>
      </c>
      <c r="W144" s="176"/>
      <c r="X144" s="283">
        <v>108600</v>
      </c>
      <c r="Y144" s="283">
        <v>119500</v>
      </c>
      <c r="Z144" s="284">
        <v>119500</v>
      </c>
      <c r="AA144" s="8"/>
      <c r="AB144" s="3"/>
    </row>
    <row r="145" spans="1:28" ht="15" customHeight="1" x14ac:dyDescent="0.2">
      <c r="A145" s="21"/>
      <c r="B145" s="173"/>
      <c r="C145" s="174"/>
      <c r="D145" s="743" t="s">
        <v>3</v>
      </c>
      <c r="E145" s="705"/>
      <c r="F145" s="705"/>
      <c r="G145" s="705"/>
      <c r="H145" s="705"/>
      <c r="I145" s="705"/>
      <c r="J145" s="707"/>
      <c r="K145" s="707"/>
      <c r="L145" s="707"/>
      <c r="M145" s="707"/>
      <c r="N145" s="708"/>
      <c r="O145" s="33"/>
      <c r="P145" s="32" t="s">
        <v>1</v>
      </c>
      <c r="Q145" s="580" t="s">
        <v>1</v>
      </c>
      <c r="R145" s="117" t="s">
        <v>1</v>
      </c>
      <c r="S145" s="118" t="s">
        <v>1</v>
      </c>
      <c r="T145" s="117" t="s">
        <v>1</v>
      </c>
      <c r="U145" s="119" t="s">
        <v>1</v>
      </c>
      <c r="V145" s="31" t="s">
        <v>1</v>
      </c>
      <c r="W145" s="579"/>
      <c r="X145" s="343">
        <f>'приложение 3'!X145</f>
        <v>0</v>
      </c>
      <c r="Y145" s="343">
        <f>'приложение 3'!Y145</f>
        <v>453710.85714844801</v>
      </c>
      <c r="Z145" s="344">
        <f>'приложение 3'!Z145</f>
        <v>934712.33055155165</v>
      </c>
      <c r="AA145" s="8"/>
      <c r="AB145" s="3"/>
    </row>
    <row r="146" spans="1:28" ht="0.75" customHeight="1" thickBot="1" x14ac:dyDescent="0.3">
      <c r="A146" s="7"/>
      <c r="B146" s="184"/>
      <c r="C146" s="190"/>
      <c r="D146" s="185"/>
      <c r="E146" s="185"/>
      <c r="F146" s="185"/>
      <c r="G146" s="185"/>
      <c r="H146" s="185"/>
      <c r="I146" s="185"/>
      <c r="J146" s="185"/>
      <c r="K146" s="185"/>
      <c r="L146" s="186"/>
      <c r="M146" s="203"/>
      <c r="N146" s="204"/>
      <c r="O146" s="204">
        <v>0</v>
      </c>
      <c r="P146" s="204">
        <v>0</v>
      </c>
      <c r="Q146" s="205" t="s">
        <v>192</v>
      </c>
      <c r="R146" s="206" t="s">
        <v>1</v>
      </c>
      <c r="S146" s="206" t="s">
        <v>1</v>
      </c>
      <c r="T146" s="206" t="s">
        <v>1</v>
      </c>
      <c r="U146" s="206" t="s">
        <v>1</v>
      </c>
      <c r="V146" s="204" t="s">
        <v>196</v>
      </c>
      <c r="W146" s="207"/>
      <c r="X146" s="345"/>
      <c r="Y146" s="345"/>
      <c r="Z146" s="346"/>
      <c r="AA146" s="187"/>
      <c r="AB146" s="3"/>
    </row>
    <row r="147" spans="1:28" ht="21.75" customHeight="1" thickBot="1" x14ac:dyDescent="0.3">
      <c r="A147" s="4"/>
      <c r="B147" s="161"/>
      <c r="C147" s="161"/>
      <c r="D147" s="191"/>
      <c r="E147" s="191"/>
      <c r="F147" s="191"/>
      <c r="G147" s="191"/>
      <c r="H147" s="191"/>
      <c r="I147" s="191"/>
      <c r="J147" s="191"/>
      <c r="K147" s="191"/>
      <c r="L147" s="192"/>
      <c r="M147" s="214" t="s">
        <v>0</v>
      </c>
      <c r="N147" s="215"/>
      <c r="O147" s="215"/>
      <c r="P147" s="215"/>
      <c r="Q147" s="215"/>
      <c r="R147" s="215"/>
      <c r="S147" s="215"/>
      <c r="T147" s="215"/>
      <c r="U147" s="215"/>
      <c r="V147" s="215"/>
      <c r="W147" s="216"/>
      <c r="X147" s="347">
        <f>X145+X121+X110+X88+X69+X48+X41+X16+X134+X139</f>
        <v>18131517</v>
      </c>
      <c r="Y147" s="347">
        <f>Y145+Y121+Y110+Y88+Y69+Y48+Y41+Y16+Y134+Y139</f>
        <v>18399355.857148446</v>
      </c>
      <c r="Z147" s="347">
        <f>Z145+Z121+Z110+Z88+Z69+Z48+Z41+Z16+Z134+Z139</f>
        <v>18921381.33055155</v>
      </c>
      <c r="AA147" s="3"/>
      <c r="AB147" s="2"/>
    </row>
    <row r="148" spans="1:28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3"/>
      <c r="R148" s="3"/>
      <c r="S148" s="3"/>
      <c r="T148" s="3"/>
      <c r="U148" s="3"/>
      <c r="V148" s="3"/>
      <c r="W148" s="3"/>
      <c r="X148" s="2"/>
      <c r="Y148" s="4"/>
      <c r="Z148" s="3"/>
      <c r="AA148" s="3"/>
      <c r="AB148" s="2"/>
    </row>
    <row r="149" spans="1:28" ht="2.85" customHeight="1" x14ac:dyDescent="0.2">
      <c r="A149" s="2" t="s">
        <v>197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3"/>
      <c r="AB149" s="2"/>
    </row>
  </sheetData>
  <mergeCells count="113">
    <mergeCell ref="R14:U14"/>
    <mergeCell ref="R15:U15"/>
    <mergeCell ref="D16:N16"/>
    <mergeCell ref="E17:N17"/>
    <mergeCell ref="F18:N18"/>
    <mergeCell ref="I19:N19"/>
    <mergeCell ref="J26:N26"/>
    <mergeCell ref="E27:N27"/>
    <mergeCell ref="F28:N28"/>
    <mergeCell ref="I29:N29"/>
    <mergeCell ref="J30:N30"/>
    <mergeCell ref="I32:N32"/>
    <mergeCell ref="J20:N20"/>
    <mergeCell ref="E21:N21"/>
    <mergeCell ref="F22:N22"/>
    <mergeCell ref="H23:N23"/>
    <mergeCell ref="I24:N24"/>
    <mergeCell ref="J25:N25"/>
    <mergeCell ref="H44:N44"/>
    <mergeCell ref="I45:N45"/>
    <mergeCell ref="J46:N46"/>
    <mergeCell ref="J47:N47"/>
    <mergeCell ref="D48:N48"/>
    <mergeCell ref="E49:N49"/>
    <mergeCell ref="J33:N33"/>
    <mergeCell ref="J34:N34"/>
    <mergeCell ref="J35:N35"/>
    <mergeCell ref="D41:N41"/>
    <mergeCell ref="E42:N42"/>
    <mergeCell ref="F43:N43"/>
    <mergeCell ref="H56:N56"/>
    <mergeCell ref="I57:N57"/>
    <mergeCell ref="J58:N58"/>
    <mergeCell ref="E59:N59"/>
    <mergeCell ref="F60:N60"/>
    <mergeCell ref="G61:N61"/>
    <mergeCell ref="F50:N50"/>
    <mergeCell ref="I51:N51"/>
    <mergeCell ref="J52:N52"/>
    <mergeCell ref="E53:N53"/>
    <mergeCell ref="F54:N54"/>
    <mergeCell ref="G55:N55"/>
    <mergeCell ref="G72:N72"/>
    <mergeCell ref="H73:N73"/>
    <mergeCell ref="I74:N74"/>
    <mergeCell ref="J75:N75"/>
    <mergeCell ref="H76:N76"/>
    <mergeCell ref="I77:N77"/>
    <mergeCell ref="H62:N62"/>
    <mergeCell ref="I63:N63"/>
    <mergeCell ref="J64:N64"/>
    <mergeCell ref="D69:N69"/>
    <mergeCell ref="E70:N70"/>
    <mergeCell ref="F71:N71"/>
    <mergeCell ref="J84:N84"/>
    <mergeCell ref="H85:N85"/>
    <mergeCell ref="I86:N86"/>
    <mergeCell ref="J87:N87"/>
    <mergeCell ref="D88:N88"/>
    <mergeCell ref="E89:N89"/>
    <mergeCell ref="J78:N78"/>
    <mergeCell ref="E79:N79"/>
    <mergeCell ref="F80:N80"/>
    <mergeCell ref="G81:N81"/>
    <mergeCell ref="H82:N82"/>
    <mergeCell ref="I83:N83"/>
    <mergeCell ref="F96:N96"/>
    <mergeCell ref="G97:N97"/>
    <mergeCell ref="H98:N98"/>
    <mergeCell ref="I99:N99"/>
    <mergeCell ref="J100:N100"/>
    <mergeCell ref="E101:N101"/>
    <mergeCell ref="F90:N90"/>
    <mergeCell ref="G91:N91"/>
    <mergeCell ref="H92:N92"/>
    <mergeCell ref="I93:N93"/>
    <mergeCell ref="J94:N94"/>
    <mergeCell ref="E95:N95"/>
    <mergeCell ref="J109:N109"/>
    <mergeCell ref="D110:N110"/>
    <mergeCell ref="E111:N111"/>
    <mergeCell ref="F112:N112"/>
    <mergeCell ref="G113:N113"/>
    <mergeCell ref="F102:N102"/>
    <mergeCell ref="G103:N103"/>
    <mergeCell ref="H104:N104"/>
    <mergeCell ref="I105:N105"/>
    <mergeCell ref="J106:N106"/>
    <mergeCell ref="H107:N107"/>
    <mergeCell ref="V2:Y2"/>
    <mergeCell ref="M9:Z12"/>
    <mergeCell ref="I132:N132"/>
    <mergeCell ref="J133:N133"/>
    <mergeCell ref="D145:N145"/>
    <mergeCell ref="I126:N126"/>
    <mergeCell ref="J127:N127"/>
    <mergeCell ref="E128:N128"/>
    <mergeCell ref="F129:N129"/>
    <mergeCell ref="G130:N130"/>
    <mergeCell ref="H131:N131"/>
    <mergeCell ref="J120:N120"/>
    <mergeCell ref="D121:N121"/>
    <mergeCell ref="E122:N122"/>
    <mergeCell ref="F123:N123"/>
    <mergeCell ref="G124:N124"/>
    <mergeCell ref="H125:N125"/>
    <mergeCell ref="H114:N114"/>
    <mergeCell ref="I115:N115"/>
    <mergeCell ref="J116:N116"/>
    <mergeCell ref="G117:N117"/>
    <mergeCell ref="H118:N118"/>
    <mergeCell ref="I119:N119"/>
    <mergeCell ref="I108:N108"/>
  </mergeCells>
  <pageMargins left="0.78740157480314965" right="0.59055118110236227" top="1.1811023622047245" bottom="0.39370078740157483" header="0" footer="0"/>
  <pageSetup paperSize="9" scale="89" fitToHeight="0" orientation="landscape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showGridLines="0" zoomScale="90" zoomScaleNormal="90" workbookViewId="0">
      <selection activeCell="B16" sqref="B16:N16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2" customWidth="1"/>
    <col min="23" max="23" width="0" style="252" hidden="1" customWidth="1"/>
    <col min="24" max="25" width="13.140625" style="252" customWidth="1"/>
    <col min="26" max="26" width="12.85546875" style="252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5"/>
      <c r="W1" s="255"/>
      <c r="X1" s="255"/>
      <c r="Y1" s="256"/>
      <c r="Z1" s="257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7"/>
      <c r="W2" s="255"/>
      <c r="X2" s="759" t="s">
        <v>663</v>
      </c>
      <c r="Y2" s="720"/>
      <c r="Z2" s="720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7"/>
      <c r="W3" s="255"/>
      <c r="X3" s="258" t="s">
        <v>188</v>
      </c>
      <c r="Y3" s="256"/>
      <c r="Z3" s="257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7"/>
      <c r="W4" s="255"/>
      <c r="X4" s="258" t="s">
        <v>187</v>
      </c>
      <c r="Y4" s="256"/>
      <c r="Z4" s="259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7"/>
      <c r="W5" s="260"/>
      <c r="X5" s="258" t="s">
        <v>617</v>
      </c>
      <c r="Y5" s="261"/>
      <c r="Z5" s="262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7"/>
      <c r="W6" s="255"/>
      <c r="X6" s="258" t="s">
        <v>658</v>
      </c>
      <c r="Y6" s="256"/>
      <c r="Z6" s="257"/>
      <c r="AA6" s="3"/>
      <c r="AB6" s="2"/>
    </row>
    <row r="7" spans="1:28" ht="12.75" customHeight="1" x14ac:dyDescent="0.25">
      <c r="A7" s="78"/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778"/>
      <c r="N7" s="778"/>
      <c r="O7" s="778"/>
      <c r="P7" s="778"/>
      <c r="Q7" s="778"/>
      <c r="R7" s="778"/>
      <c r="S7" s="778"/>
      <c r="T7" s="778"/>
      <c r="U7" s="778"/>
      <c r="V7" s="778"/>
      <c r="W7" s="778"/>
      <c r="X7" s="778"/>
      <c r="Y7" s="778"/>
      <c r="Z7" s="778"/>
      <c r="AA7" s="3"/>
      <c r="AB7" s="2"/>
    </row>
    <row r="8" spans="1:28" ht="12.75" customHeight="1" x14ac:dyDescent="0.25">
      <c r="A8" s="78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760" t="s">
        <v>664</v>
      </c>
      <c r="N8" s="760"/>
      <c r="O8" s="760"/>
      <c r="P8" s="760"/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3"/>
      <c r="AB8" s="2"/>
    </row>
    <row r="9" spans="1:28" ht="12.75" customHeight="1" x14ac:dyDescent="0.2">
      <c r="A9" s="60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61"/>
      <c r="N9" s="761"/>
      <c r="O9" s="761"/>
      <c r="P9" s="761"/>
      <c r="Q9" s="761"/>
      <c r="R9" s="761"/>
      <c r="S9" s="761"/>
      <c r="T9" s="761"/>
      <c r="U9" s="761"/>
      <c r="V9" s="761"/>
      <c r="W9" s="761"/>
      <c r="X9" s="761"/>
      <c r="Y9" s="761"/>
      <c r="Z9" s="761"/>
      <c r="AA9" s="3"/>
      <c r="AB9" s="2"/>
    </row>
    <row r="10" spans="1:28" ht="37.5" customHeight="1" x14ac:dyDescent="0.2">
      <c r="A10" s="600"/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2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3"/>
      <c r="AB10" s="2"/>
    </row>
    <row r="11" spans="1:28" ht="12.75" customHeight="1" thickBot="1" x14ac:dyDescent="0.25">
      <c r="A11" s="70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263"/>
      <c r="W11" s="263"/>
      <c r="X11" s="263"/>
      <c r="Y11" s="264"/>
      <c r="Z11" s="265" t="s">
        <v>185</v>
      </c>
      <c r="AA11" s="3"/>
      <c r="AB11" s="2"/>
    </row>
    <row r="12" spans="1:28" ht="42" customHeight="1" thickBot="1" x14ac:dyDescent="0.25">
      <c r="A12" s="7"/>
      <c r="B12" s="66"/>
      <c r="C12" s="66"/>
      <c r="D12" s="66"/>
      <c r="E12" s="66"/>
      <c r="F12" s="66"/>
      <c r="G12" s="66"/>
      <c r="H12" s="66"/>
      <c r="I12" s="66"/>
      <c r="J12" s="66"/>
      <c r="K12" s="64"/>
      <c r="L12" s="64"/>
      <c r="M12" s="166" t="s">
        <v>184</v>
      </c>
      <c r="N12" s="62" t="s">
        <v>183</v>
      </c>
      <c r="O12" s="63" t="s">
        <v>180</v>
      </c>
      <c r="P12" s="699" t="s">
        <v>179</v>
      </c>
      <c r="Q12" s="699"/>
      <c r="R12" s="699"/>
      <c r="S12" s="699"/>
      <c r="T12" s="62" t="s">
        <v>182</v>
      </c>
      <c r="U12" s="61" t="s">
        <v>181</v>
      </c>
      <c r="V12" s="266" t="s">
        <v>178</v>
      </c>
      <c r="W12" s="267" t="s">
        <v>177</v>
      </c>
      <c r="X12" s="267" t="s">
        <v>176</v>
      </c>
      <c r="Y12" s="268" t="s">
        <v>175</v>
      </c>
      <c r="Z12" s="269" t="s">
        <v>190</v>
      </c>
      <c r="AA12" s="58"/>
      <c r="AB12" s="3"/>
    </row>
    <row r="13" spans="1:28" ht="16.5" customHeight="1" thickBot="1" x14ac:dyDescent="0.25">
      <c r="A13" s="170"/>
      <c r="B13" s="217"/>
      <c r="C13" s="217"/>
      <c r="D13" s="217"/>
      <c r="E13" s="217"/>
      <c r="F13" s="217"/>
      <c r="G13" s="217"/>
      <c r="H13" s="217"/>
      <c r="I13" s="217"/>
      <c r="J13" s="217"/>
      <c r="K13" s="218"/>
      <c r="L13" s="218"/>
      <c r="M13" s="219">
        <v>1</v>
      </c>
      <c r="N13" s="220">
        <v>2</v>
      </c>
      <c r="O13" s="221">
        <v>5</v>
      </c>
      <c r="P13" s="763">
        <v>2</v>
      </c>
      <c r="Q13" s="763"/>
      <c r="R13" s="763"/>
      <c r="S13" s="763"/>
      <c r="T13" s="220">
        <v>3</v>
      </c>
      <c r="U13" s="219">
        <v>4</v>
      </c>
      <c r="V13" s="253">
        <v>5</v>
      </c>
      <c r="W13" s="254">
        <v>7</v>
      </c>
      <c r="X13" s="254">
        <v>6</v>
      </c>
      <c r="Y13" s="254">
        <v>7</v>
      </c>
      <c r="Z13" s="254">
        <v>8</v>
      </c>
      <c r="AA13" s="49"/>
      <c r="AB13" s="3"/>
    </row>
    <row r="14" spans="1:28" ht="15" customHeight="1" x14ac:dyDescent="0.2">
      <c r="A14" s="21"/>
      <c r="B14" s="273"/>
      <c r="C14" s="274"/>
      <c r="D14" s="764" t="s">
        <v>138</v>
      </c>
      <c r="E14" s="764"/>
      <c r="F14" s="764"/>
      <c r="G14" s="765"/>
      <c r="H14" s="765"/>
      <c r="I14" s="765"/>
      <c r="J14" s="765"/>
      <c r="K14" s="765"/>
      <c r="L14" s="765"/>
      <c r="M14" s="765"/>
      <c r="N14" s="765"/>
      <c r="O14" s="195" t="s">
        <v>137</v>
      </c>
      <c r="P14" s="193" t="s">
        <v>134</v>
      </c>
      <c r="Q14" s="197" t="s">
        <v>6</v>
      </c>
      <c r="R14" s="196" t="s">
        <v>5</v>
      </c>
      <c r="S14" s="198" t="s">
        <v>4</v>
      </c>
      <c r="T14" s="193" t="s">
        <v>1</v>
      </c>
      <c r="U14" s="193" t="s">
        <v>1</v>
      </c>
      <c r="V14" s="348" t="s">
        <v>1</v>
      </c>
      <c r="W14" s="349"/>
      <c r="X14" s="350">
        <f>X15+X18+X21+X25+X30+X32</f>
        <v>1372492</v>
      </c>
      <c r="Y14" s="350">
        <f>Y15+Y18+Y21+Y25+Y30+Y32</f>
        <v>1372492</v>
      </c>
      <c r="Z14" s="351">
        <f>Z15+Z18+Z21+Z25+Z30+Z32</f>
        <v>1372492</v>
      </c>
      <c r="AA14" s="8"/>
      <c r="AB14" s="3"/>
    </row>
    <row r="15" spans="1:28" ht="15" customHeight="1" x14ac:dyDescent="0.2">
      <c r="A15" s="21"/>
      <c r="B15" s="224"/>
      <c r="C15" s="225"/>
      <c r="D15" s="226"/>
      <c r="E15" s="227"/>
      <c r="F15" s="275"/>
      <c r="G15" s="766" t="s">
        <v>172</v>
      </c>
      <c r="H15" s="766"/>
      <c r="I15" s="766"/>
      <c r="J15" s="766"/>
      <c r="K15" s="766"/>
      <c r="L15" s="766"/>
      <c r="M15" s="766"/>
      <c r="N15" s="766"/>
      <c r="O15" s="175" t="s">
        <v>171</v>
      </c>
      <c r="P15" s="27" t="s">
        <v>134</v>
      </c>
      <c r="Q15" s="25" t="s">
        <v>6</v>
      </c>
      <c r="R15" s="24" t="s">
        <v>5</v>
      </c>
      <c r="S15" s="23" t="s">
        <v>170</v>
      </c>
      <c r="T15" s="27" t="s">
        <v>1</v>
      </c>
      <c r="U15" s="27" t="s">
        <v>1</v>
      </c>
      <c r="V15" s="352" t="s">
        <v>1</v>
      </c>
      <c r="W15" s="353"/>
      <c r="X15" s="354">
        <f t="shared" ref="X15:Z16" si="0">X16</f>
        <v>850265</v>
      </c>
      <c r="Y15" s="354">
        <f t="shared" si="0"/>
        <v>850265</v>
      </c>
      <c r="Z15" s="355">
        <f t="shared" si="0"/>
        <v>850265</v>
      </c>
      <c r="AA15" s="8"/>
      <c r="AB15" s="3"/>
    </row>
    <row r="16" spans="1:28" ht="42" customHeight="1" x14ac:dyDescent="0.2">
      <c r="A16" s="21"/>
      <c r="B16" s="767" t="s">
        <v>173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175" t="s">
        <v>171</v>
      </c>
      <c r="P16" s="27" t="s">
        <v>134</v>
      </c>
      <c r="Q16" s="25" t="s">
        <v>6</v>
      </c>
      <c r="R16" s="24" t="s">
        <v>5</v>
      </c>
      <c r="S16" s="23" t="s">
        <v>170</v>
      </c>
      <c r="T16" s="27">
        <v>1</v>
      </c>
      <c r="U16" s="27">
        <v>2</v>
      </c>
      <c r="V16" s="352" t="s">
        <v>1</v>
      </c>
      <c r="W16" s="353"/>
      <c r="X16" s="354">
        <f t="shared" si="0"/>
        <v>850265</v>
      </c>
      <c r="Y16" s="354">
        <f t="shared" si="0"/>
        <v>850265</v>
      </c>
      <c r="Z16" s="355">
        <f t="shared" si="0"/>
        <v>850265</v>
      </c>
      <c r="AA16" s="8"/>
      <c r="AB16" s="3"/>
    </row>
    <row r="17" spans="1:28" ht="29.25" customHeight="1" x14ac:dyDescent="0.2">
      <c r="A17" s="21"/>
      <c r="B17" s="762" t="s">
        <v>146</v>
      </c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175" t="s">
        <v>171</v>
      </c>
      <c r="P17" s="14" t="s">
        <v>134</v>
      </c>
      <c r="Q17" s="11" t="s">
        <v>6</v>
      </c>
      <c r="R17" s="10" t="s">
        <v>5</v>
      </c>
      <c r="S17" s="9" t="s">
        <v>170</v>
      </c>
      <c r="T17" s="14">
        <v>1</v>
      </c>
      <c r="U17" s="14">
        <v>2</v>
      </c>
      <c r="V17" s="356" t="s">
        <v>145</v>
      </c>
      <c r="W17" s="353"/>
      <c r="X17" s="357">
        <v>850265</v>
      </c>
      <c r="Y17" s="357">
        <v>850265</v>
      </c>
      <c r="Z17" s="358">
        <v>850265</v>
      </c>
      <c r="AA17" s="8"/>
      <c r="AB17" s="3"/>
    </row>
    <row r="18" spans="1:28" ht="115.5" customHeight="1" x14ac:dyDescent="0.2">
      <c r="A18" s="21"/>
      <c r="B18" s="228"/>
      <c r="C18" s="276"/>
      <c r="D18" s="226"/>
      <c r="E18" s="227"/>
      <c r="F18" s="275"/>
      <c r="G18" s="770" t="s">
        <v>136</v>
      </c>
      <c r="H18" s="770"/>
      <c r="I18" s="770"/>
      <c r="J18" s="770"/>
      <c r="K18" s="770"/>
      <c r="L18" s="770"/>
      <c r="M18" s="770"/>
      <c r="N18" s="770"/>
      <c r="O18" s="175" t="s">
        <v>135</v>
      </c>
      <c r="P18" s="41" t="s">
        <v>134</v>
      </c>
      <c r="Q18" s="115" t="s">
        <v>6</v>
      </c>
      <c r="R18" s="114" t="s">
        <v>5</v>
      </c>
      <c r="S18" s="116" t="s">
        <v>133</v>
      </c>
      <c r="T18" s="41" t="s">
        <v>1</v>
      </c>
      <c r="U18" s="41" t="s">
        <v>1</v>
      </c>
      <c r="V18" s="359" t="s">
        <v>1</v>
      </c>
      <c r="W18" s="353"/>
      <c r="X18" s="360">
        <f t="shared" ref="X18:Z19" si="1">X19</f>
        <v>58100</v>
      </c>
      <c r="Y18" s="360">
        <f t="shared" si="1"/>
        <v>58100</v>
      </c>
      <c r="Z18" s="361">
        <f t="shared" si="1"/>
        <v>58100</v>
      </c>
      <c r="AA18" s="8"/>
      <c r="AB18" s="3"/>
    </row>
    <row r="19" spans="1:28" ht="15" customHeight="1" x14ac:dyDescent="0.2">
      <c r="A19" s="21"/>
      <c r="B19" s="767" t="s">
        <v>139</v>
      </c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175" t="s">
        <v>135</v>
      </c>
      <c r="P19" s="27" t="s">
        <v>134</v>
      </c>
      <c r="Q19" s="25" t="s">
        <v>6</v>
      </c>
      <c r="R19" s="24" t="s">
        <v>5</v>
      </c>
      <c r="S19" s="23" t="s">
        <v>133</v>
      </c>
      <c r="T19" s="27">
        <v>3</v>
      </c>
      <c r="U19" s="27">
        <v>4</v>
      </c>
      <c r="V19" s="352" t="s">
        <v>1</v>
      </c>
      <c r="W19" s="353"/>
      <c r="X19" s="354">
        <f t="shared" si="1"/>
        <v>58100</v>
      </c>
      <c r="Y19" s="354">
        <f t="shared" si="1"/>
        <v>58100</v>
      </c>
      <c r="Z19" s="355">
        <f t="shared" si="1"/>
        <v>58100</v>
      </c>
      <c r="AA19" s="8"/>
      <c r="AB19" s="3"/>
    </row>
    <row r="20" spans="1:28" ht="29.25" customHeight="1" x14ac:dyDescent="0.2">
      <c r="A20" s="21"/>
      <c r="B20" s="762" t="s">
        <v>58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175" t="s">
        <v>135</v>
      </c>
      <c r="P20" s="14" t="s">
        <v>134</v>
      </c>
      <c r="Q20" s="11" t="s">
        <v>6</v>
      </c>
      <c r="R20" s="10" t="s">
        <v>5</v>
      </c>
      <c r="S20" s="9" t="s">
        <v>133</v>
      </c>
      <c r="T20" s="14">
        <v>3</v>
      </c>
      <c r="U20" s="14">
        <v>4</v>
      </c>
      <c r="V20" s="356" t="s">
        <v>53</v>
      </c>
      <c r="W20" s="353"/>
      <c r="X20" s="357">
        <v>58100</v>
      </c>
      <c r="Y20" s="357">
        <v>58100</v>
      </c>
      <c r="Z20" s="358">
        <v>58100</v>
      </c>
      <c r="AA20" s="8"/>
      <c r="AB20" s="3"/>
    </row>
    <row r="21" spans="1:28" ht="15" customHeight="1" x14ac:dyDescent="0.2">
      <c r="A21" s="21"/>
      <c r="B21" s="228"/>
      <c r="C21" s="276"/>
      <c r="D21" s="226"/>
      <c r="E21" s="227"/>
      <c r="F21" s="275"/>
      <c r="G21" s="770" t="s">
        <v>162</v>
      </c>
      <c r="H21" s="770"/>
      <c r="I21" s="770"/>
      <c r="J21" s="770"/>
      <c r="K21" s="770"/>
      <c r="L21" s="770"/>
      <c r="M21" s="770"/>
      <c r="N21" s="770"/>
      <c r="O21" s="175" t="s">
        <v>161</v>
      </c>
      <c r="P21" s="41" t="s">
        <v>134</v>
      </c>
      <c r="Q21" s="115" t="s">
        <v>6</v>
      </c>
      <c r="R21" s="114" t="s">
        <v>5</v>
      </c>
      <c r="S21" s="116" t="s">
        <v>160</v>
      </c>
      <c r="T21" s="41" t="s">
        <v>1</v>
      </c>
      <c r="U21" s="41" t="s">
        <v>1</v>
      </c>
      <c r="V21" s="359" t="s">
        <v>1</v>
      </c>
      <c r="W21" s="353"/>
      <c r="X21" s="360">
        <f t="shared" ref="X21:Z21" si="2">X22</f>
        <v>14000</v>
      </c>
      <c r="Y21" s="360">
        <f t="shared" si="2"/>
        <v>14000</v>
      </c>
      <c r="Z21" s="361">
        <f t="shared" si="2"/>
        <v>14000</v>
      </c>
      <c r="AA21" s="8"/>
      <c r="AB21" s="3"/>
    </row>
    <row r="22" spans="1:28" ht="15" customHeight="1" x14ac:dyDescent="0.2">
      <c r="A22" s="21"/>
      <c r="B22" s="767" t="s">
        <v>163</v>
      </c>
      <c r="C22" s="767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175" t="s">
        <v>161</v>
      </c>
      <c r="P22" s="27" t="s">
        <v>134</v>
      </c>
      <c r="Q22" s="25" t="s">
        <v>6</v>
      </c>
      <c r="R22" s="24" t="s">
        <v>5</v>
      </c>
      <c r="S22" s="23" t="s">
        <v>160</v>
      </c>
      <c r="T22" s="27">
        <v>1</v>
      </c>
      <c r="U22" s="27">
        <v>13</v>
      </c>
      <c r="V22" s="352" t="s">
        <v>1</v>
      </c>
      <c r="W22" s="353"/>
      <c r="X22" s="354">
        <f>X23+X24</f>
        <v>14000</v>
      </c>
      <c r="Y22" s="354">
        <f>Y23+Y24</f>
        <v>14000</v>
      </c>
      <c r="Z22" s="355">
        <f>Z23+Z24</f>
        <v>14000</v>
      </c>
      <c r="AA22" s="8"/>
      <c r="AB22" s="3"/>
    </row>
    <row r="23" spans="1:28" ht="15" customHeight="1" x14ac:dyDescent="0.2">
      <c r="A23" s="21"/>
      <c r="B23" s="762" t="s">
        <v>156</v>
      </c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175" t="s">
        <v>161</v>
      </c>
      <c r="P23" s="14" t="s">
        <v>134</v>
      </c>
      <c r="Q23" s="11" t="s">
        <v>6</v>
      </c>
      <c r="R23" s="10" t="s">
        <v>5</v>
      </c>
      <c r="S23" s="9" t="s">
        <v>160</v>
      </c>
      <c r="T23" s="14">
        <v>1</v>
      </c>
      <c r="U23" s="14">
        <v>13</v>
      </c>
      <c r="V23" s="356" t="s">
        <v>153</v>
      </c>
      <c r="W23" s="353"/>
      <c r="X23" s="357">
        <v>6000</v>
      </c>
      <c r="Y23" s="357">
        <v>6000</v>
      </c>
      <c r="Z23" s="358">
        <v>6000</v>
      </c>
      <c r="AA23" s="8"/>
      <c r="AB23" s="3"/>
    </row>
    <row r="24" spans="1:28" ht="15" customHeight="1" x14ac:dyDescent="0.2">
      <c r="A24" s="21"/>
      <c r="B24" s="228"/>
      <c r="C24" s="603"/>
      <c r="D24" s="604"/>
      <c r="E24" s="604"/>
      <c r="F24" s="603"/>
      <c r="G24" s="228"/>
      <c r="H24" s="228"/>
      <c r="I24" s="228"/>
      <c r="J24" s="228"/>
      <c r="K24" s="228"/>
      <c r="L24" s="228"/>
      <c r="M24" s="152" t="s">
        <v>156</v>
      </c>
      <c r="N24" s="228"/>
      <c r="O24" s="175"/>
      <c r="P24" s="596">
        <v>75</v>
      </c>
      <c r="Q24" s="11">
        <v>0</v>
      </c>
      <c r="R24" s="597">
        <v>0</v>
      </c>
      <c r="S24" s="555">
        <v>90009</v>
      </c>
      <c r="T24" s="596">
        <v>1</v>
      </c>
      <c r="U24" s="596">
        <v>13</v>
      </c>
      <c r="V24" s="356">
        <v>850</v>
      </c>
      <c r="W24" s="353"/>
      <c r="X24" s="357">
        <v>8000</v>
      </c>
      <c r="Y24" s="357">
        <v>8000</v>
      </c>
      <c r="Z24" s="358">
        <v>8000</v>
      </c>
      <c r="AA24" s="8"/>
      <c r="AB24" s="3"/>
    </row>
    <row r="25" spans="1:28" ht="15" customHeight="1" x14ac:dyDescent="0.2">
      <c r="A25" s="21"/>
      <c r="B25" s="228"/>
      <c r="C25" s="276"/>
      <c r="D25" s="226"/>
      <c r="E25" s="227"/>
      <c r="F25" s="275"/>
      <c r="G25" s="770" t="s">
        <v>159</v>
      </c>
      <c r="H25" s="770"/>
      <c r="I25" s="770"/>
      <c r="J25" s="770"/>
      <c r="K25" s="770"/>
      <c r="L25" s="770"/>
      <c r="M25" s="770"/>
      <c r="N25" s="770"/>
      <c r="O25" s="175" t="s">
        <v>155</v>
      </c>
      <c r="P25" s="41" t="s">
        <v>134</v>
      </c>
      <c r="Q25" s="115" t="s">
        <v>6</v>
      </c>
      <c r="R25" s="114" t="s">
        <v>5</v>
      </c>
      <c r="S25" s="116" t="s">
        <v>154</v>
      </c>
      <c r="T25" s="41" t="s">
        <v>1</v>
      </c>
      <c r="U25" s="41" t="s">
        <v>1</v>
      </c>
      <c r="V25" s="359" t="s">
        <v>1</v>
      </c>
      <c r="W25" s="605"/>
      <c r="X25" s="360">
        <f>X26</f>
        <v>0</v>
      </c>
      <c r="Y25" s="360">
        <f>Y26</f>
        <v>0</v>
      </c>
      <c r="Z25" s="361">
        <f>Z26</f>
        <v>0</v>
      </c>
      <c r="AA25" s="8"/>
      <c r="AB25" s="3"/>
    </row>
    <row r="26" spans="1:28" ht="15" customHeight="1" x14ac:dyDescent="0.2">
      <c r="A26" s="21"/>
      <c r="B26" s="767" t="s">
        <v>163</v>
      </c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175" t="s">
        <v>155</v>
      </c>
      <c r="P26" s="27" t="s">
        <v>134</v>
      </c>
      <c r="Q26" s="25" t="s">
        <v>6</v>
      </c>
      <c r="R26" s="24" t="s">
        <v>5</v>
      </c>
      <c r="S26" s="23" t="s">
        <v>154</v>
      </c>
      <c r="T26" s="27">
        <v>1</v>
      </c>
      <c r="U26" s="27">
        <v>13</v>
      </c>
      <c r="V26" s="352" t="s">
        <v>1</v>
      </c>
      <c r="W26" s="353"/>
      <c r="X26" s="354">
        <f>X27+X28+X29</f>
        <v>0</v>
      </c>
      <c r="Y26" s="354">
        <f>Y27+Y28+Y29</f>
        <v>0</v>
      </c>
      <c r="Z26" s="355">
        <f>Z27+Z28+Z29</f>
        <v>0</v>
      </c>
      <c r="AA26" s="8"/>
      <c r="AB26" s="3"/>
    </row>
    <row r="27" spans="1:28" ht="29.25" customHeight="1" x14ac:dyDescent="0.2">
      <c r="A27" s="21"/>
      <c r="B27" s="767" t="s">
        <v>58</v>
      </c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175" t="s">
        <v>155</v>
      </c>
      <c r="P27" s="27" t="s">
        <v>134</v>
      </c>
      <c r="Q27" s="25" t="s">
        <v>6</v>
      </c>
      <c r="R27" s="24" t="s">
        <v>5</v>
      </c>
      <c r="S27" s="23" t="s">
        <v>154</v>
      </c>
      <c r="T27" s="27">
        <v>1</v>
      </c>
      <c r="U27" s="27">
        <v>13</v>
      </c>
      <c r="V27" s="352" t="s">
        <v>53</v>
      </c>
      <c r="W27" s="353"/>
      <c r="X27" s="362"/>
      <c r="Y27" s="362"/>
      <c r="Z27" s="363"/>
      <c r="AA27" s="8"/>
      <c r="AB27" s="3"/>
    </row>
    <row r="28" spans="1:28" ht="15" customHeight="1" x14ac:dyDescent="0.2">
      <c r="A28" s="21"/>
      <c r="B28" s="767" t="s">
        <v>158</v>
      </c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175" t="s">
        <v>155</v>
      </c>
      <c r="P28" s="27" t="s">
        <v>134</v>
      </c>
      <c r="Q28" s="25" t="s">
        <v>6</v>
      </c>
      <c r="R28" s="24" t="s">
        <v>5</v>
      </c>
      <c r="S28" s="23" t="s">
        <v>154</v>
      </c>
      <c r="T28" s="27">
        <v>1</v>
      </c>
      <c r="U28" s="27">
        <v>13</v>
      </c>
      <c r="V28" s="352" t="s">
        <v>157</v>
      </c>
      <c r="W28" s="353"/>
      <c r="X28" s="362"/>
      <c r="Y28" s="362"/>
      <c r="Z28" s="363"/>
      <c r="AA28" s="8"/>
      <c r="AB28" s="3"/>
    </row>
    <row r="29" spans="1:28" ht="15" customHeight="1" x14ac:dyDescent="0.2">
      <c r="A29" s="21"/>
      <c r="B29" s="762" t="s">
        <v>156</v>
      </c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175" t="s">
        <v>155</v>
      </c>
      <c r="P29" s="14" t="s">
        <v>134</v>
      </c>
      <c r="Q29" s="11" t="s">
        <v>6</v>
      </c>
      <c r="R29" s="10" t="s">
        <v>5</v>
      </c>
      <c r="S29" s="9" t="s">
        <v>154</v>
      </c>
      <c r="T29" s="14">
        <v>1</v>
      </c>
      <c r="U29" s="14">
        <v>13</v>
      </c>
      <c r="V29" s="356" t="s">
        <v>153</v>
      </c>
      <c r="W29" s="353"/>
      <c r="X29" s="357"/>
      <c r="Y29" s="357"/>
      <c r="Z29" s="358"/>
      <c r="AA29" s="8"/>
      <c r="AB29" s="3"/>
    </row>
    <row r="30" spans="1:28" ht="30.75" customHeight="1" x14ac:dyDescent="0.2">
      <c r="A30" s="21"/>
      <c r="B30" s="229"/>
      <c r="C30" s="606"/>
      <c r="D30" s="229"/>
      <c r="E30" s="228"/>
      <c r="F30" s="228"/>
      <c r="G30" s="228"/>
      <c r="H30" s="228"/>
      <c r="I30" s="228"/>
      <c r="J30" s="228"/>
      <c r="K30" s="228"/>
      <c r="L30" s="228"/>
      <c r="M30" s="598" t="s">
        <v>631</v>
      </c>
      <c r="N30" s="598"/>
      <c r="O30" s="175"/>
      <c r="P30" s="596">
        <v>75</v>
      </c>
      <c r="Q30" s="11">
        <v>0</v>
      </c>
      <c r="R30" s="597">
        <v>0</v>
      </c>
      <c r="S30" s="9">
        <v>90003</v>
      </c>
      <c r="T30" s="596"/>
      <c r="U30" s="596"/>
      <c r="V30" s="356"/>
      <c r="W30" s="353"/>
      <c r="X30" s="607">
        <f>X31</f>
        <v>54000</v>
      </c>
      <c r="Y30" s="607">
        <f>Y31</f>
        <v>54000</v>
      </c>
      <c r="Z30" s="608">
        <f>Z31</f>
        <v>54000</v>
      </c>
      <c r="AA30" s="8"/>
      <c r="AB30" s="3"/>
    </row>
    <row r="31" spans="1:28" ht="31.5" customHeight="1" x14ac:dyDescent="0.2">
      <c r="A31" s="21"/>
      <c r="B31" s="229"/>
      <c r="C31" s="606"/>
      <c r="D31" s="229"/>
      <c r="E31" s="228"/>
      <c r="F31" s="228"/>
      <c r="G31" s="228"/>
      <c r="H31" s="228"/>
      <c r="I31" s="228"/>
      <c r="J31" s="228"/>
      <c r="K31" s="228"/>
      <c r="L31" s="228"/>
      <c r="M31" s="598" t="s">
        <v>58</v>
      </c>
      <c r="N31" s="598"/>
      <c r="O31" s="175"/>
      <c r="P31" s="596">
        <v>75</v>
      </c>
      <c r="Q31" s="11">
        <v>0</v>
      </c>
      <c r="R31" s="597">
        <v>0</v>
      </c>
      <c r="S31" s="9">
        <v>90003</v>
      </c>
      <c r="T31" s="596">
        <v>3</v>
      </c>
      <c r="U31" s="596">
        <v>14</v>
      </c>
      <c r="V31" s="356">
        <v>240</v>
      </c>
      <c r="W31" s="353"/>
      <c r="X31" s="357">
        <v>54000</v>
      </c>
      <c r="Y31" s="357">
        <v>54000</v>
      </c>
      <c r="Z31" s="358">
        <v>54000</v>
      </c>
      <c r="AA31" s="8"/>
      <c r="AB31" s="3"/>
    </row>
    <row r="32" spans="1:28" ht="22.5" customHeight="1" x14ac:dyDescent="0.2">
      <c r="A32" s="21"/>
      <c r="B32" s="229"/>
      <c r="C32" s="606"/>
      <c r="D32" s="229"/>
      <c r="E32" s="228"/>
      <c r="F32" s="228"/>
      <c r="G32" s="228"/>
      <c r="H32" s="228"/>
      <c r="I32" s="228"/>
      <c r="J32" s="228"/>
      <c r="K32" s="228"/>
      <c r="L32" s="228"/>
      <c r="M32" s="630" t="s">
        <v>652</v>
      </c>
      <c r="N32" s="630"/>
      <c r="O32" s="175"/>
      <c r="P32" s="628">
        <v>75</v>
      </c>
      <c r="Q32" s="11">
        <v>0</v>
      </c>
      <c r="R32" s="629">
        <v>0</v>
      </c>
      <c r="S32" s="9">
        <v>20001</v>
      </c>
      <c r="T32" s="628"/>
      <c r="U32" s="628"/>
      <c r="V32" s="356"/>
      <c r="W32" s="353"/>
      <c r="X32" s="607">
        <f t="shared" ref="X32:Z34" si="3">X33</f>
        <v>396127</v>
      </c>
      <c r="Y32" s="607">
        <f t="shared" si="3"/>
        <v>396127</v>
      </c>
      <c r="Z32" s="608">
        <f t="shared" si="3"/>
        <v>396127</v>
      </c>
      <c r="AA32" s="8"/>
      <c r="AB32" s="3"/>
    </row>
    <row r="33" spans="1:28" ht="26.25" customHeight="1" x14ac:dyDescent="0.2">
      <c r="A33" s="21"/>
      <c r="B33" s="229"/>
      <c r="C33" s="606"/>
      <c r="D33" s="229"/>
      <c r="E33" s="228"/>
      <c r="F33" s="228"/>
      <c r="G33" s="228"/>
      <c r="H33" s="228"/>
      <c r="I33" s="228"/>
      <c r="J33" s="228"/>
      <c r="K33" s="228"/>
      <c r="L33" s="228"/>
      <c r="M33" s="630" t="s">
        <v>25</v>
      </c>
      <c r="N33" s="630"/>
      <c r="O33" s="175"/>
      <c r="P33" s="628">
        <v>75</v>
      </c>
      <c r="Q33" s="11">
        <v>0</v>
      </c>
      <c r="R33" s="629">
        <v>0</v>
      </c>
      <c r="S33" s="9">
        <v>20001</v>
      </c>
      <c r="T33" s="628"/>
      <c r="U33" s="628"/>
      <c r="V33" s="356"/>
      <c r="W33" s="353"/>
      <c r="X33" s="607">
        <f t="shared" si="3"/>
        <v>396127</v>
      </c>
      <c r="Y33" s="607">
        <f t="shared" si="3"/>
        <v>396127</v>
      </c>
      <c r="Z33" s="608">
        <f t="shared" si="3"/>
        <v>396127</v>
      </c>
      <c r="AA33" s="8"/>
      <c r="AB33" s="3"/>
    </row>
    <row r="34" spans="1:28" ht="19.5" customHeight="1" x14ac:dyDescent="0.2">
      <c r="A34" s="21"/>
      <c r="B34" s="229"/>
      <c r="C34" s="606"/>
      <c r="D34" s="229"/>
      <c r="E34" s="228"/>
      <c r="F34" s="228"/>
      <c r="G34" s="228"/>
      <c r="H34" s="228"/>
      <c r="I34" s="228"/>
      <c r="J34" s="228"/>
      <c r="K34" s="228"/>
      <c r="L34" s="228"/>
      <c r="M34" s="630" t="s">
        <v>28</v>
      </c>
      <c r="N34" s="630"/>
      <c r="O34" s="175"/>
      <c r="P34" s="628">
        <v>75</v>
      </c>
      <c r="Q34" s="11">
        <v>0</v>
      </c>
      <c r="R34" s="629">
        <v>0</v>
      </c>
      <c r="S34" s="9">
        <v>20001</v>
      </c>
      <c r="T34" s="628">
        <v>10</v>
      </c>
      <c r="U34" s="628">
        <v>1</v>
      </c>
      <c r="V34" s="356"/>
      <c r="W34" s="353"/>
      <c r="X34" s="607">
        <f t="shared" si="3"/>
        <v>396127</v>
      </c>
      <c r="Y34" s="607">
        <f t="shared" si="3"/>
        <v>396127</v>
      </c>
      <c r="Z34" s="608">
        <f t="shared" si="3"/>
        <v>396127</v>
      </c>
      <c r="AA34" s="8"/>
      <c r="AB34" s="3"/>
    </row>
    <row r="35" spans="1:28" ht="15" customHeight="1" x14ac:dyDescent="0.2">
      <c r="A35" s="21"/>
      <c r="B35" s="229"/>
      <c r="C35" s="606"/>
      <c r="D35" s="229"/>
      <c r="E35" s="228"/>
      <c r="F35" s="228"/>
      <c r="G35" s="228"/>
      <c r="H35" s="228"/>
      <c r="I35" s="228"/>
      <c r="J35" s="228"/>
      <c r="K35" s="228"/>
      <c r="L35" s="228"/>
      <c r="M35" s="598" t="s">
        <v>24</v>
      </c>
      <c r="N35" s="598"/>
      <c r="O35" s="175"/>
      <c r="P35" s="596">
        <v>75</v>
      </c>
      <c r="Q35" s="11">
        <v>0</v>
      </c>
      <c r="R35" s="597">
        <v>0</v>
      </c>
      <c r="S35" s="9">
        <v>20001</v>
      </c>
      <c r="T35" s="596">
        <v>10</v>
      </c>
      <c r="U35" s="596">
        <v>1</v>
      </c>
      <c r="V35" s="618">
        <v>310</v>
      </c>
      <c r="W35" s="353"/>
      <c r="X35" s="357">
        <v>396127</v>
      </c>
      <c r="Y35" s="357">
        <v>396127</v>
      </c>
      <c r="Z35" s="358">
        <v>396127</v>
      </c>
      <c r="AA35" s="8"/>
      <c r="AB35" s="3"/>
    </row>
    <row r="36" spans="1:28" ht="29.25" customHeight="1" x14ac:dyDescent="0.2">
      <c r="A36" s="21"/>
      <c r="B36" s="229"/>
      <c r="C36" s="230"/>
      <c r="D36" s="768" t="s">
        <v>50</v>
      </c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580" t="s">
        <v>49</v>
      </c>
      <c r="P36" s="33" t="s">
        <v>33</v>
      </c>
      <c r="Q36" s="118" t="s">
        <v>6</v>
      </c>
      <c r="R36" s="117" t="s">
        <v>5</v>
      </c>
      <c r="S36" s="119" t="s">
        <v>4</v>
      </c>
      <c r="T36" s="33" t="s">
        <v>1</v>
      </c>
      <c r="U36" s="33" t="s">
        <v>1</v>
      </c>
      <c r="V36" s="364" t="s">
        <v>1</v>
      </c>
      <c r="W36" s="605"/>
      <c r="X36" s="365">
        <f>X37+X42</f>
        <v>3146000</v>
      </c>
      <c r="Y36" s="365">
        <f>Y37+Y42</f>
        <v>3146000</v>
      </c>
      <c r="Z36" s="366">
        <f>Z37+Z42</f>
        <v>3146000</v>
      </c>
      <c r="AA36" s="8"/>
      <c r="AB36" s="3"/>
    </row>
    <row r="37" spans="1:28" ht="15" customHeight="1" x14ac:dyDescent="0.2">
      <c r="A37" s="21"/>
      <c r="B37" s="222"/>
      <c r="C37" s="223"/>
      <c r="D37" s="231"/>
      <c r="E37" s="773" t="s">
        <v>48</v>
      </c>
      <c r="F37" s="774"/>
      <c r="G37" s="774"/>
      <c r="H37" s="774"/>
      <c r="I37" s="774"/>
      <c r="J37" s="774"/>
      <c r="K37" s="774"/>
      <c r="L37" s="774"/>
      <c r="M37" s="774"/>
      <c r="N37" s="774"/>
      <c r="O37" s="175" t="s">
        <v>47</v>
      </c>
      <c r="P37" s="235" t="s">
        <v>33</v>
      </c>
      <c r="Q37" s="233" t="s">
        <v>42</v>
      </c>
      <c r="R37" s="232" t="s">
        <v>5</v>
      </c>
      <c r="S37" s="234" t="s">
        <v>4</v>
      </c>
      <c r="T37" s="235" t="s">
        <v>1</v>
      </c>
      <c r="U37" s="235" t="s">
        <v>1</v>
      </c>
      <c r="V37" s="367" t="s">
        <v>1</v>
      </c>
      <c r="W37" s="353"/>
      <c r="X37" s="354">
        <f t="shared" ref="X37:Z39" si="4">X38</f>
        <v>469080</v>
      </c>
      <c r="Y37" s="354">
        <f t="shared" si="4"/>
        <v>469080</v>
      </c>
      <c r="Z37" s="355">
        <f t="shared" si="4"/>
        <v>469080</v>
      </c>
      <c r="AA37" s="8"/>
      <c r="AB37" s="3"/>
    </row>
    <row r="38" spans="1:28" ht="15" customHeight="1" x14ac:dyDescent="0.2">
      <c r="A38" s="21"/>
      <c r="B38" s="222"/>
      <c r="C38" s="223"/>
      <c r="D38" s="236"/>
      <c r="E38" s="237"/>
      <c r="F38" s="775" t="s">
        <v>46</v>
      </c>
      <c r="G38" s="766"/>
      <c r="H38" s="766"/>
      <c r="I38" s="766"/>
      <c r="J38" s="766"/>
      <c r="K38" s="766"/>
      <c r="L38" s="766"/>
      <c r="M38" s="766"/>
      <c r="N38" s="766"/>
      <c r="O38" s="175" t="s">
        <v>45</v>
      </c>
      <c r="P38" s="27" t="s">
        <v>33</v>
      </c>
      <c r="Q38" s="25" t="s">
        <v>42</v>
      </c>
      <c r="R38" s="24" t="s">
        <v>9</v>
      </c>
      <c r="S38" s="23" t="s">
        <v>4</v>
      </c>
      <c r="T38" s="27" t="s">
        <v>1</v>
      </c>
      <c r="U38" s="27" t="s">
        <v>1</v>
      </c>
      <c r="V38" s="352" t="s">
        <v>1</v>
      </c>
      <c r="W38" s="353"/>
      <c r="X38" s="354">
        <f t="shared" si="4"/>
        <v>469080</v>
      </c>
      <c r="Y38" s="354">
        <f t="shared" si="4"/>
        <v>469080</v>
      </c>
      <c r="Z38" s="355">
        <f t="shared" si="4"/>
        <v>469080</v>
      </c>
      <c r="AA38" s="8"/>
      <c r="AB38" s="3"/>
    </row>
    <row r="39" spans="1:28" ht="15" customHeight="1" x14ac:dyDescent="0.2">
      <c r="A39" s="21"/>
      <c r="B39" s="224"/>
      <c r="C39" s="225"/>
      <c r="D39" s="238"/>
      <c r="E39" s="239"/>
      <c r="F39" s="275"/>
      <c r="G39" s="766" t="s">
        <v>44</v>
      </c>
      <c r="H39" s="766"/>
      <c r="I39" s="766"/>
      <c r="J39" s="766"/>
      <c r="K39" s="766"/>
      <c r="L39" s="766"/>
      <c r="M39" s="766"/>
      <c r="N39" s="766"/>
      <c r="O39" s="175" t="s">
        <v>43</v>
      </c>
      <c r="P39" s="27" t="s">
        <v>33</v>
      </c>
      <c r="Q39" s="25" t="s">
        <v>42</v>
      </c>
      <c r="R39" s="24" t="s">
        <v>9</v>
      </c>
      <c r="S39" s="23" t="s">
        <v>41</v>
      </c>
      <c r="T39" s="27" t="s">
        <v>1</v>
      </c>
      <c r="U39" s="27" t="s">
        <v>1</v>
      </c>
      <c r="V39" s="352" t="s">
        <v>1</v>
      </c>
      <c r="W39" s="353"/>
      <c r="X39" s="354">
        <f t="shared" si="4"/>
        <v>469080</v>
      </c>
      <c r="Y39" s="354">
        <f t="shared" si="4"/>
        <v>469080</v>
      </c>
      <c r="Z39" s="355">
        <f t="shared" si="4"/>
        <v>469080</v>
      </c>
      <c r="AA39" s="8"/>
      <c r="AB39" s="3"/>
    </row>
    <row r="40" spans="1:28" ht="15" customHeight="1" x14ac:dyDescent="0.2">
      <c r="A40" s="21"/>
      <c r="B40" s="767" t="s">
        <v>51</v>
      </c>
      <c r="C40" s="767"/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175" t="s">
        <v>43</v>
      </c>
      <c r="P40" s="27" t="s">
        <v>33</v>
      </c>
      <c r="Q40" s="25" t="s">
        <v>42</v>
      </c>
      <c r="R40" s="24" t="s">
        <v>9</v>
      </c>
      <c r="S40" s="23" t="s">
        <v>41</v>
      </c>
      <c r="T40" s="27">
        <v>8</v>
      </c>
      <c r="U40" s="27">
        <v>1</v>
      </c>
      <c r="V40" s="352" t="s">
        <v>1</v>
      </c>
      <c r="W40" s="353"/>
      <c r="X40" s="354">
        <f>X41</f>
        <v>469080</v>
      </c>
      <c r="Y40" s="354">
        <f>Y41</f>
        <v>469080</v>
      </c>
      <c r="Z40" s="355">
        <f>Z41</f>
        <v>469080</v>
      </c>
      <c r="AA40" s="8"/>
      <c r="AB40" s="3"/>
    </row>
    <row r="41" spans="1:28" ht="15" customHeight="1" x14ac:dyDescent="0.2">
      <c r="A41" s="21"/>
      <c r="B41" s="762" t="s">
        <v>35</v>
      </c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175" t="s">
        <v>43</v>
      </c>
      <c r="P41" s="14" t="s">
        <v>33</v>
      </c>
      <c r="Q41" s="11" t="s">
        <v>42</v>
      </c>
      <c r="R41" s="10" t="s">
        <v>9</v>
      </c>
      <c r="S41" s="9" t="s">
        <v>41</v>
      </c>
      <c r="T41" s="14">
        <v>8</v>
      </c>
      <c r="U41" s="14">
        <v>1</v>
      </c>
      <c r="V41" s="356" t="s">
        <v>30</v>
      </c>
      <c r="W41" s="353"/>
      <c r="X41" s="357">
        <v>469080</v>
      </c>
      <c r="Y41" s="357">
        <v>469080</v>
      </c>
      <c r="Z41" s="358">
        <v>469080</v>
      </c>
      <c r="AA41" s="8"/>
      <c r="AB41" s="3"/>
    </row>
    <row r="42" spans="1:28" ht="15" customHeight="1" x14ac:dyDescent="0.2">
      <c r="A42" s="21"/>
      <c r="B42" s="229"/>
      <c r="C42" s="230"/>
      <c r="D42" s="231"/>
      <c r="E42" s="771" t="s">
        <v>40</v>
      </c>
      <c r="F42" s="772"/>
      <c r="G42" s="772"/>
      <c r="H42" s="772"/>
      <c r="I42" s="772"/>
      <c r="J42" s="772"/>
      <c r="K42" s="772"/>
      <c r="L42" s="772"/>
      <c r="M42" s="772"/>
      <c r="N42" s="772"/>
      <c r="O42" s="175" t="s">
        <v>39</v>
      </c>
      <c r="P42" s="240" t="s">
        <v>33</v>
      </c>
      <c r="Q42" s="249" t="s">
        <v>32</v>
      </c>
      <c r="R42" s="250" t="s">
        <v>5</v>
      </c>
      <c r="S42" s="251" t="s">
        <v>4</v>
      </c>
      <c r="T42" s="240" t="s">
        <v>1</v>
      </c>
      <c r="U42" s="240" t="s">
        <v>1</v>
      </c>
      <c r="V42" s="368" t="s">
        <v>1</v>
      </c>
      <c r="W42" s="353"/>
      <c r="X42" s="354">
        <f t="shared" ref="X42:Z44" si="5">X43</f>
        <v>2676920</v>
      </c>
      <c r="Y42" s="354">
        <f t="shared" si="5"/>
        <v>2676920</v>
      </c>
      <c r="Z42" s="355">
        <f t="shared" si="5"/>
        <v>2676920</v>
      </c>
      <c r="AA42" s="8"/>
      <c r="AB42" s="3"/>
    </row>
    <row r="43" spans="1:28" ht="15" customHeight="1" x14ac:dyDescent="0.2">
      <c r="A43" s="21"/>
      <c r="B43" s="222"/>
      <c r="C43" s="223"/>
      <c r="D43" s="236"/>
      <c r="E43" s="237"/>
      <c r="F43" s="775" t="s">
        <v>38</v>
      </c>
      <c r="G43" s="766"/>
      <c r="H43" s="766"/>
      <c r="I43" s="766"/>
      <c r="J43" s="766"/>
      <c r="K43" s="766"/>
      <c r="L43" s="766"/>
      <c r="M43" s="766"/>
      <c r="N43" s="766"/>
      <c r="O43" s="175" t="s">
        <v>37</v>
      </c>
      <c r="P43" s="27" t="s">
        <v>33</v>
      </c>
      <c r="Q43" s="25" t="s">
        <v>32</v>
      </c>
      <c r="R43" s="24" t="s">
        <v>9</v>
      </c>
      <c r="S43" s="23" t="s">
        <v>4</v>
      </c>
      <c r="T43" s="27" t="s">
        <v>1</v>
      </c>
      <c r="U43" s="27" t="s">
        <v>1</v>
      </c>
      <c r="V43" s="352" t="s">
        <v>1</v>
      </c>
      <c r="W43" s="353"/>
      <c r="X43" s="354">
        <f t="shared" si="5"/>
        <v>2676920</v>
      </c>
      <c r="Y43" s="354">
        <f t="shared" si="5"/>
        <v>2676920</v>
      </c>
      <c r="Z43" s="355">
        <f t="shared" si="5"/>
        <v>2676920</v>
      </c>
      <c r="AA43" s="8"/>
      <c r="AB43" s="3"/>
    </row>
    <row r="44" spans="1:28" ht="15" customHeight="1" x14ac:dyDescent="0.2">
      <c r="A44" s="21"/>
      <c r="B44" s="224"/>
      <c r="C44" s="225"/>
      <c r="D44" s="238"/>
      <c r="E44" s="239"/>
      <c r="F44" s="275"/>
      <c r="G44" s="766" t="s">
        <v>36</v>
      </c>
      <c r="H44" s="766"/>
      <c r="I44" s="766"/>
      <c r="J44" s="766"/>
      <c r="K44" s="766"/>
      <c r="L44" s="766"/>
      <c r="M44" s="766"/>
      <c r="N44" s="766"/>
      <c r="O44" s="175" t="s">
        <v>34</v>
      </c>
      <c r="P44" s="27" t="s">
        <v>33</v>
      </c>
      <c r="Q44" s="25" t="s">
        <v>32</v>
      </c>
      <c r="R44" s="24" t="s">
        <v>9</v>
      </c>
      <c r="S44" s="23" t="s">
        <v>31</v>
      </c>
      <c r="T44" s="27" t="s">
        <v>1</v>
      </c>
      <c r="U44" s="27" t="s">
        <v>1</v>
      </c>
      <c r="V44" s="352" t="s">
        <v>1</v>
      </c>
      <c r="W44" s="353"/>
      <c r="X44" s="354">
        <f t="shared" si="5"/>
        <v>2676920</v>
      </c>
      <c r="Y44" s="354">
        <f t="shared" si="5"/>
        <v>2676920</v>
      </c>
      <c r="Z44" s="355">
        <f t="shared" si="5"/>
        <v>2676920</v>
      </c>
      <c r="AA44" s="8"/>
      <c r="AB44" s="3"/>
    </row>
    <row r="45" spans="1:28" ht="15" customHeight="1" x14ac:dyDescent="0.2">
      <c r="A45" s="21"/>
      <c r="B45" s="767" t="s">
        <v>51</v>
      </c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175" t="s">
        <v>34</v>
      </c>
      <c r="P45" s="27" t="s">
        <v>33</v>
      </c>
      <c r="Q45" s="25" t="s">
        <v>32</v>
      </c>
      <c r="R45" s="24" t="s">
        <v>9</v>
      </c>
      <c r="S45" s="23" t="s">
        <v>31</v>
      </c>
      <c r="T45" s="27">
        <v>8</v>
      </c>
      <c r="U45" s="27">
        <v>1</v>
      </c>
      <c r="V45" s="352" t="s">
        <v>1</v>
      </c>
      <c r="W45" s="353"/>
      <c r="X45" s="354">
        <f>X46</f>
        <v>2676920</v>
      </c>
      <c r="Y45" s="354">
        <f>Y46</f>
        <v>2676920</v>
      </c>
      <c r="Z45" s="355">
        <f>Z46</f>
        <v>2676920</v>
      </c>
      <c r="AA45" s="8"/>
      <c r="AB45" s="3"/>
    </row>
    <row r="46" spans="1:28" ht="15" customHeight="1" x14ac:dyDescent="0.2">
      <c r="A46" s="21"/>
      <c r="B46" s="762" t="s">
        <v>35</v>
      </c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175" t="s">
        <v>34</v>
      </c>
      <c r="P46" s="14" t="s">
        <v>33</v>
      </c>
      <c r="Q46" s="11" t="s">
        <v>32</v>
      </c>
      <c r="R46" s="10" t="s">
        <v>9</v>
      </c>
      <c r="S46" s="9" t="s">
        <v>31</v>
      </c>
      <c r="T46" s="14">
        <v>8</v>
      </c>
      <c r="U46" s="14">
        <v>1</v>
      </c>
      <c r="V46" s="356" t="s">
        <v>30</v>
      </c>
      <c r="W46" s="353"/>
      <c r="X46" s="357">
        <v>2676920</v>
      </c>
      <c r="Y46" s="357">
        <v>2676920</v>
      </c>
      <c r="Z46" s="358">
        <v>2676920</v>
      </c>
      <c r="AA46" s="8"/>
      <c r="AB46" s="3"/>
    </row>
    <row r="47" spans="1:28" ht="77.25" customHeight="1" x14ac:dyDescent="0.2">
      <c r="A47" s="21"/>
      <c r="B47" s="229"/>
      <c r="C47" s="230"/>
      <c r="D47" s="768" t="s">
        <v>620</v>
      </c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175" t="s">
        <v>19</v>
      </c>
      <c r="P47" s="33" t="s">
        <v>11</v>
      </c>
      <c r="Q47" s="118" t="s">
        <v>6</v>
      </c>
      <c r="R47" s="117" t="s">
        <v>5</v>
      </c>
      <c r="S47" s="119" t="s">
        <v>4</v>
      </c>
      <c r="T47" s="33" t="s">
        <v>1</v>
      </c>
      <c r="U47" s="33" t="s">
        <v>1</v>
      </c>
      <c r="V47" s="364" t="s">
        <v>1</v>
      </c>
      <c r="W47" s="353"/>
      <c r="X47" s="365">
        <f>X48+X57+X67+X72+X77+X86+X91+X96</f>
        <v>4884144</v>
      </c>
      <c r="Y47" s="365">
        <f>Y48+Y57+Y67+Y72+Y77+Y86+Y91+Y96</f>
        <v>4614272</v>
      </c>
      <c r="Z47" s="366">
        <f>Z48+Z57+Z67+Z72+Z77+Z86+Z91+Z96</f>
        <v>4655296</v>
      </c>
      <c r="AA47" s="8"/>
      <c r="AB47" s="3"/>
    </row>
    <row r="48" spans="1:28" ht="15" customHeight="1" x14ac:dyDescent="0.2">
      <c r="A48" s="21"/>
      <c r="B48" s="222"/>
      <c r="C48" s="223"/>
      <c r="D48" s="231"/>
      <c r="E48" s="773" t="s">
        <v>113</v>
      </c>
      <c r="F48" s="774"/>
      <c r="G48" s="774"/>
      <c r="H48" s="774"/>
      <c r="I48" s="774"/>
      <c r="J48" s="774"/>
      <c r="K48" s="774"/>
      <c r="L48" s="774"/>
      <c r="M48" s="774"/>
      <c r="N48" s="774"/>
      <c r="O48" s="175" t="s">
        <v>112</v>
      </c>
      <c r="P48" s="235" t="s">
        <v>11</v>
      </c>
      <c r="Q48" s="233" t="s">
        <v>32</v>
      </c>
      <c r="R48" s="232" t="s">
        <v>5</v>
      </c>
      <c r="S48" s="234" t="s">
        <v>4</v>
      </c>
      <c r="T48" s="235" t="s">
        <v>1</v>
      </c>
      <c r="U48" s="235" t="s">
        <v>1</v>
      </c>
      <c r="V48" s="367" t="s">
        <v>1</v>
      </c>
      <c r="W48" s="353"/>
      <c r="X48" s="369">
        <f>X49+X53</f>
        <v>1600376</v>
      </c>
      <c r="Y48" s="369">
        <f>Y49+Y53</f>
        <v>1575215</v>
      </c>
      <c r="Z48" s="370">
        <f>Z49+Z53</f>
        <v>1773240</v>
      </c>
      <c r="AA48" s="8"/>
      <c r="AB48" s="3"/>
    </row>
    <row r="49" spans="1:28" ht="29.25" customHeight="1" x14ac:dyDescent="0.2">
      <c r="A49" s="21"/>
      <c r="B49" s="222"/>
      <c r="C49" s="223"/>
      <c r="D49" s="236"/>
      <c r="E49" s="237"/>
      <c r="F49" s="775" t="s">
        <v>111</v>
      </c>
      <c r="G49" s="766"/>
      <c r="H49" s="766"/>
      <c r="I49" s="766"/>
      <c r="J49" s="766"/>
      <c r="K49" s="766"/>
      <c r="L49" s="766"/>
      <c r="M49" s="766"/>
      <c r="N49" s="766"/>
      <c r="O49" s="175" t="s">
        <v>110</v>
      </c>
      <c r="P49" s="27" t="s">
        <v>11</v>
      </c>
      <c r="Q49" s="25" t="s">
        <v>32</v>
      </c>
      <c r="R49" s="24" t="s">
        <v>107</v>
      </c>
      <c r="S49" s="23" t="s">
        <v>4</v>
      </c>
      <c r="T49" s="27" t="s">
        <v>1</v>
      </c>
      <c r="U49" s="27" t="s">
        <v>1</v>
      </c>
      <c r="V49" s="352" t="s">
        <v>1</v>
      </c>
      <c r="W49" s="353"/>
      <c r="X49" s="354">
        <f t="shared" ref="X49:Z50" si="6">X50</f>
        <v>1300376</v>
      </c>
      <c r="Y49" s="354">
        <f t="shared" si="6"/>
        <v>1275215</v>
      </c>
      <c r="Z49" s="355">
        <f t="shared" si="6"/>
        <v>1473240</v>
      </c>
      <c r="AA49" s="8"/>
      <c r="AB49" s="3"/>
    </row>
    <row r="50" spans="1:28" ht="29.25" customHeight="1" x14ac:dyDescent="0.2">
      <c r="A50" s="21"/>
      <c r="B50" s="224"/>
      <c r="C50" s="225"/>
      <c r="D50" s="238"/>
      <c r="E50" s="239"/>
      <c r="F50" s="275"/>
      <c r="G50" s="766" t="s">
        <v>109</v>
      </c>
      <c r="H50" s="766"/>
      <c r="I50" s="766"/>
      <c r="J50" s="766"/>
      <c r="K50" s="766"/>
      <c r="L50" s="766"/>
      <c r="M50" s="766"/>
      <c r="N50" s="766"/>
      <c r="O50" s="175" t="s">
        <v>108</v>
      </c>
      <c r="P50" s="27" t="s">
        <v>11</v>
      </c>
      <c r="Q50" s="25" t="s">
        <v>32</v>
      </c>
      <c r="R50" s="24" t="s">
        <v>107</v>
      </c>
      <c r="S50" s="23" t="s">
        <v>106</v>
      </c>
      <c r="T50" s="27" t="s">
        <v>1</v>
      </c>
      <c r="U50" s="27" t="s">
        <v>1</v>
      </c>
      <c r="V50" s="352" t="s">
        <v>1</v>
      </c>
      <c r="W50" s="353"/>
      <c r="X50" s="354">
        <f t="shared" si="6"/>
        <v>1300376</v>
      </c>
      <c r="Y50" s="354">
        <f t="shared" si="6"/>
        <v>1275215</v>
      </c>
      <c r="Z50" s="355">
        <f t="shared" si="6"/>
        <v>1473240</v>
      </c>
      <c r="AA50" s="8"/>
      <c r="AB50" s="3"/>
    </row>
    <row r="51" spans="1:28" ht="15" customHeight="1" x14ac:dyDescent="0.2">
      <c r="A51" s="21"/>
      <c r="B51" s="767" t="s">
        <v>114</v>
      </c>
      <c r="C51" s="767"/>
      <c r="D51" s="767"/>
      <c r="E51" s="767"/>
      <c r="F51" s="767"/>
      <c r="G51" s="767"/>
      <c r="H51" s="767"/>
      <c r="I51" s="767"/>
      <c r="J51" s="767"/>
      <c r="K51" s="767"/>
      <c r="L51" s="767"/>
      <c r="M51" s="767"/>
      <c r="N51" s="767"/>
      <c r="O51" s="175" t="s">
        <v>108</v>
      </c>
      <c r="P51" s="27" t="s">
        <v>11</v>
      </c>
      <c r="Q51" s="25" t="s">
        <v>32</v>
      </c>
      <c r="R51" s="24" t="s">
        <v>107</v>
      </c>
      <c r="S51" s="23" t="s">
        <v>106</v>
      </c>
      <c r="T51" s="27">
        <v>4</v>
      </c>
      <c r="U51" s="27">
        <v>9</v>
      </c>
      <c r="V51" s="352" t="s">
        <v>1</v>
      </c>
      <c r="W51" s="353"/>
      <c r="X51" s="354">
        <f>X52</f>
        <v>1300376</v>
      </c>
      <c r="Y51" s="354">
        <f>Y52</f>
        <v>1275215</v>
      </c>
      <c r="Z51" s="355">
        <f>Z52</f>
        <v>1473240</v>
      </c>
      <c r="AA51" s="8"/>
      <c r="AB51" s="3"/>
    </row>
    <row r="52" spans="1:28" ht="29.25" customHeight="1" x14ac:dyDescent="0.2">
      <c r="A52" s="21"/>
      <c r="B52" s="762" t="s">
        <v>58</v>
      </c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175" t="s">
        <v>108</v>
      </c>
      <c r="P52" s="14" t="s">
        <v>11</v>
      </c>
      <c r="Q52" s="11" t="s">
        <v>32</v>
      </c>
      <c r="R52" s="10" t="s">
        <v>107</v>
      </c>
      <c r="S52" s="9" t="s">
        <v>106</v>
      </c>
      <c r="T52" s="14">
        <v>4</v>
      </c>
      <c r="U52" s="14">
        <v>9</v>
      </c>
      <c r="V52" s="356" t="s">
        <v>53</v>
      </c>
      <c r="W52" s="353"/>
      <c r="X52" s="357">
        <v>1300376</v>
      </c>
      <c r="Y52" s="357">
        <v>1275215</v>
      </c>
      <c r="Z52" s="358">
        <v>1473240</v>
      </c>
      <c r="AA52" s="8"/>
      <c r="AB52" s="3"/>
    </row>
    <row r="53" spans="1:28" ht="29.25" customHeight="1" x14ac:dyDescent="0.2">
      <c r="A53" s="21"/>
      <c r="B53" s="229"/>
      <c r="C53" s="230"/>
      <c r="D53" s="231"/>
      <c r="E53" s="237"/>
      <c r="F53" s="776" t="s">
        <v>105</v>
      </c>
      <c r="G53" s="770"/>
      <c r="H53" s="770"/>
      <c r="I53" s="770"/>
      <c r="J53" s="770"/>
      <c r="K53" s="770"/>
      <c r="L53" s="770"/>
      <c r="M53" s="770"/>
      <c r="N53" s="770"/>
      <c r="O53" s="175" t="s">
        <v>104</v>
      </c>
      <c r="P53" s="41" t="s">
        <v>11</v>
      </c>
      <c r="Q53" s="115" t="s">
        <v>32</v>
      </c>
      <c r="R53" s="114" t="s">
        <v>101</v>
      </c>
      <c r="S53" s="116" t="s">
        <v>4</v>
      </c>
      <c r="T53" s="41" t="s">
        <v>1</v>
      </c>
      <c r="U53" s="41" t="s">
        <v>1</v>
      </c>
      <c r="V53" s="359" t="s">
        <v>1</v>
      </c>
      <c r="W53" s="353"/>
      <c r="X53" s="354">
        <f t="shared" ref="X53:Z54" si="7">X54</f>
        <v>300000</v>
      </c>
      <c r="Y53" s="354">
        <f t="shared" si="7"/>
        <v>300000</v>
      </c>
      <c r="Z53" s="355">
        <f t="shared" si="7"/>
        <v>300000</v>
      </c>
      <c r="AA53" s="8"/>
      <c r="AB53" s="3"/>
    </row>
    <row r="54" spans="1:28" ht="29.25" customHeight="1" x14ac:dyDescent="0.2">
      <c r="A54" s="21"/>
      <c r="B54" s="224"/>
      <c r="C54" s="225"/>
      <c r="D54" s="238"/>
      <c r="E54" s="239"/>
      <c r="F54" s="275"/>
      <c r="G54" s="766" t="s">
        <v>103</v>
      </c>
      <c r="H54" s="766"/>
      <c r="I54" s="766"/>
      <c r="J54" s="766"/>
      <c r="K54" s="766"/>
      <c r="L54" s="766"/>
      <c r="M54" s="766"/>
      <c r="N54" s="766"/>
      <c r="O54" s="175" t="s">
        <v>102</v>
      </c>
      <c r="P54" s="27" t="s">
        <v>11</v>
      </c>
      <c r="Q54" s="25" t="s">
        <v>32</v>
      </c>
      <c r="R54" s="24" t="s">
        <v>101</v>
      </c>
      <c r="S54" s="23" t="s">
        <v>100</v>
      </c>
      <c r="T54" s="27" t="s">
        <v>1</v>
      </c>
      <c r="U54" s="27" t="s">
        <v>1</v>
      </c>
      <c r="V54" s="352" t="s">
        <v>1</v>
      </c>
      <c r="W54" s="353"/>
      <c r="X54" s="354">
        <f t="shared" si="7"/>
        <v>300000</v>
      </c>
      <c r="Y54" s="354">
        <f t="shared" si="7"/>
        <v>300000</v>
      </c>
      <c r="Z54" s="355">
        <f t="shared" si="7"/>
        <v>300000</v>
      </c>
      <c r="AA54" s="8"/>
      <c r="AB54" s="3"/>
    </row>
    <row r="55" spans="1:28" ht="15" customHeight="1" x14ac:dyDescent="0.2">
      <c r="A55" s="21"/>
      <c r="B55" s="767" t="s">
        <v>114</v>
      </c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  <c r="N55" s="767"/>
      <c r="O55" s="175" t="s">
        <v>102</v>
      </c>
      <c r="P55" s="27" t="s">
        <v>11</v>
      </c>
      <c r="Q55" s="25" t="s">
        <v>32</v>
      </c>
      <c r="R55" s="24" t="s">
        <v>101</v>
      </c>
      <c r="S55" s="23" t="s">
        <v>100</v>
      </c>
      <c r="T55" s="27">
        <v>4</v>
      </c>
      <c r="U55" s="27">
        <v>9</v>
      </c>
      <c r="V55" s="352" t="s">
        <v>1</v>
      </c>
      <c r="W55" s="353"/>
      <c r="X55" s="354">
        <f>X56</f>
        <v>300000</v>
      </c>
      <c r="Y55" s="354">
        <f>Y56</f>
        <v>300000</v>
      </c>
      <c r="Z55" s="355">
        <f>Z56</f>
        <v>300000</v>
      </c>
      <c r="AA55" s="8"/>
      <c r="AB55" s="3"/>
    </row>
    <row r="56" spans="1:28" ht="29.25" customHeight="1" x14ac:dyDescent="0.2">
      <c r="A56" s="21"/>
      <c r="B56" s="762" t="s">
        <v>58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175" t="s">
        <v>102</v>
      </c>
      <c r="P56" s="14" t="s">
        <v>11</v>
      </c>
      <c r="Q56" s="11" t="s">
        <v>32</v>
      </c>
      <c r="R56" s="10" t="s">
        <v>101</v>
      </c>
      <c r="S56" s="9" t="s">
        <v>100</v>
      </c>
      <c r="T56" s="14">
        <v>4</v>
      </c>
      <c r="U56" s="14">
        <v>9</v>
      </c>
      <c r="V56" s="356" t="s">
        <v>53</v>
      </c>
      <c r="W56" s="353"/>
      <c r="X56" s="357">
        <v>300000</v>
      </c>
      <c r="Y56" s="357">
        <v>300000</v>
      </c>
      <c r="Z56" s="358">
        <v>300000</v>
      </c>
      <c r="AA56" s="8"/>
      <c r="AB56" s="3"/>
    </row>
    <row r="57" spans="1:28" ht="32.25" customHeight="1" x14ac:dyDescent="0.2">
      <c r="A57" s="21"/>
      <c r="B57" s="229"/>
      <c r="C57" s="230"/>
      <c r="D57" s="231"/>
      <c r="E57" s="771" t="s">
        <v>98</v>
      </c>
      <c r="F57" s="772"/>
      <c r="G57" s="772"/>
      <c r="H57" s="772"/>
      <c r="I57" s="772"/>
      <c r="J57" s="772"/>
      <c r="K57" s="772"/>
      <c r="L57" s="772"/>
      <c r="M57" s="772"/>
      <c r="N57" s="772"/>
      <c r="O57" s="175" t="s">
        <v>97</v>
      </c>
      <c r="P57" s="240" t="s">
        <v>11</v>
      </c>
      <c r="Q57" s="249" t="s">
        <v>90</v>
      </c>
      <c r="R57" s="250" t="s">
        <v>5</v>
      </c>
      <c r="S57" s="251" t="s">
        <v>4</v>
      </c>
      <c r="T57" s="240" t="s">
        <v>1</v>
      </c>
      <c r="U57" s="240" t="s">
        <v>1</v>
      </c>
      <c r="V57" s="368" t="s">
        <v>1</v>
      </c>
      <c r="W57" s="353"/>
      <c r="X57" s="354">
        <f>X58+X63</f>
        <v>106000</v>
      </c>
      <c r="Y57" s="354">
        <f>Y58+Y63</f>
        <v>106000</v>
      </c>
      <c r="Z57" s="355">
        <f>Z58+Z63</f>
        <v>106000</v>
      </c>
      <c r="AA57" s="8"/>
      <c r="AB57" s="3"/>
    </row>
    <row r="58" spans="1:28" ht="29.25" customHeight="1" x14ac:dyDescent="0.2">
      <c r="A58" s="21"/>
      <c r="B58" s="222"/>
      <c r="C58" s="223"/>
      <c r="D58" s="236"/>
      <c r="E58" s="237"/>
      <c r="F58" s="775" t="s">
        <v>636</v>
      </c>
      <c r="G58" s="766"/>
      <c r="H58" s="766"/>
      <c r="I58" s="766"/>
      <c r="J58" s="766"/>
      <c r="K58" s="766"/>
      <c r="L58" s="766"/>
      <c r="M58" s="766"/>
      <c r="N58" s="766"/>
      <c r="O58" s="175" t="s">
        <v>96</v>
      </c>
      <c r="P58" s="27" t="s">
        <v>11</v>
      </c>
      <c r="Q58" s="25" t="s">
        <v>90</v>
      </c>
      <c r="R58" s="24" t="s">
        <v>80</v>
      </c>
      <c r="S58" s="23" t="s">
        <v>4</v>
      </c>
      <c r="T58" s="27" t="s">
        <v>1</v>
      </c>
      <c r="U58" s="27" t="s">
        <v>1</v>
      </c>
      <c r="V58" s="352" t="s">
        <v>1</v>
      </c>
      <c r="W58" s="353"/>
      <c r="X58" s="354">
        <f t="shared" ref="X58:Z59" si="8">X59</f>
        <v>6000</v>
      </c>
      <c r="Y58" s="354">
        <f t="shared" si="8"/>
        <v>6000</v>
      </c>
      <c r="Z58" s="355">
        <f t="shared" si="8"/>
        <v>6000</v>
      </c>
      <c r="AA58" s="8"/>
      <c r="AB58" s="3"/>
    </row>
    <row r="59" spans="1:28" ht="29.25" customHeight="1" x14ac:dyDescent="0.2">
      <c r="A59" s="21"/>
      <c r="B59" s="224"/>
      <c r="C59" s="225"/>
      <c r="D59" s="238"/>
      <c r="E59" s="239"/>
      <c r="F59" s="275"/>
      <c r="G59" s="766" t="s">
        <v>637</v>
      </c>
      <c r="H59" s="766"/>
      <c r="I59" s="766"/>
      <c r="J59" s="766"/>
      <c r="K59" s="766"/>
      <c r="L59" s="766"/>
      <c r="M59" s="766"/>
      <c r="N59" s="766"/>
      <c r="O59" s="175" t="s">
        <v>95</v>
      </c>
      <c r="P59" s="27" t="s">
        <v>11</v>
      </c>
      <c r="Q59" s="25" t="s">
        <v>90</v>
      </c>
      <c r="R59" s="24" t="s">
        <v>80</v>
      </c>
      <c r="S59" s="23" t="s">
        <v>94</v>
      </c>
      <c r="T59" s="27" t="s">
        <v>1</v>
      </c>
      <c r="U59" s="27" t="s">
        <v>1</v>
      </c>
      <c r="V59" s="352" t="s">
        <v>1</v>
      </c>
      <c r="W59" s="353"/>
      <c r="X59" s="354">
        <f t="shared" si="8"/>
        <v>6000</v>
      </c>
      <c r="Y59" s="354">
        <f t="shared" si="8"/>
        <v>6000</v>
      </c>
      <c r="Z59" s="355">
        <f t="shared" si="8"/>
        <v>6000</v>
      </c>
      <c r="AA59" s="8"/>
      <c r="AB59" s="3"/>
    </row>
    <row r="60" spans="1:28" ht="15" customHeight="1" x14ac:dyDescent="0.2">
      <c r="A60" s="21"/>
      <c r="B60" s="767" t="s">
        <v>92</v>
      </c>
      <c r="C60" s="767"/>
      <c r="D60" s="767"/>
      <c r="E60" s="767"/>
      <c r="F60" s="767"/>
      <c r="G60" s="767"/>
      <c r="H60" s="767"/>
      <c r="I60" s="767"/>
      <c r="J60" s="767"/>
      <c r="K60" s="767"/>
      <c r="L60" s="767"/>
      <c r="M60" s="767"/>
      <c r="N60" s="767"/>
      <c r="O60" s="175" t="s">
        <v>95</v>
      </c>
      <c r="P60" s="27" t="s">
        <v>11</v>
      </c>
      <c r="Q60" s="25" t="s">
        <v>90</v>
      </c>
      <c r="R60" s="24" t="s">
        <v>80</v>
      </c>
      <c r="S60" s="23" t="s">
        <v>94</v>
      </c>
      <c r="T60" s="27">
        <v>4</v>
      </c>
      <c r="U60" s="27">
        <v>12</v>
      </c>
      <c r="V60" s="352" t="s">
        <v>1</v>
      </c>
      <c r="W60" s="353"/>
      <c r="X60" s="354">
        <f>X61</f>
        <v>6000</v>
      </c>
      <c r="Y60" s="354">
        <f>Y61</f>
        <v>6000</v>
      </c>
      <c r="Z60" s="355">
        <f>Z61</f>
        <v>6000</v>
      </c>
      <c r="AA60" s="8"/>
      <c r="AB60" s="3"/>
    </row>
    <row r="61" spans="1:28" ht="20.25" customHeight="1" x14ac:dyDescent="0.2">
      <c r="A61" s="21"/>
      <c r="B61" s="762" t="s">
        <v>92</v>
      </c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175" t="s">
        <v>95</v>
      </c>
      <c r="P61" s="14" t="s">
        <v>11</v>
      </c>
      <c r="Q61" s="11" t="s">
        <v>90</v>
      </c>
      <c r="R61" s="10" t="s">
        <v>80</v>
      </c>
      <c r="S61" s="9" t="s">
        <v>94</v>
      </c>
      <c r="T61" s="14">
        <v>4</v>
      </c>
      <c r="U61" s="14">
        <v>12</v>
      </c>
      <c r="V61" s="356">
        <v>410</v>
      </c>
      <c r="W61" s="353"/>
      <c r="X61" s="357">
        <v>6000</v>
      </c>
      <c r="Y61" s="357">
        <v>6000</v>
      </c>
      <c r="Z61" s="358">
        <v>6000</v>
      </c>
      <c r="AA61" s="8"/>
      <c r="AB61" s="3"/>
    </row>
    <row r="62" spans="1:28" ht="30.75" customHeight="1" x14ac:dyDescent="0.2">
      <c r="A62" s="21"/>
      <c r="B62" s="229"/>
      <c r="C62" s="606"/>
      <c r="D62" s="609"/>
      <c r="E62" s="609"/>
      <c r="F62" s="229"/>
      <c r="G62" s="228"/>
      <c r="H62" s="228"/>
      <c r="I62" s="228"/>
      <c r="J62" s="228"/>
      <c r="K62" s="228"/>
      <c r="L62" s="228"/>
      <c r="M62" s="613" t="s">
        <v>645</v>
      </c>
      <c r="N62" s="613"/>
      <c r="O62" s="586"/>
      <c r="P62" s="585">
        <v>85</v>
      </c>
      <c r="Q62" s="565">
        <v>1</v>
      </c>
      <c r="R62" s="564">
        <v>0</v>
      </c>
      <c r="S62" s="587">
        <v>0</v>
      </c>
      <c r="T62" s="585"/>
      <c r="U62" s="585"/>
      <c r="V62" s="614"/>
      <c r="W62" s="615"/>
      <c r="X62" s="616"/>
      <c r="Y62" s="616"/>
      <c r="Z62" s="617"/>
      <c r="AA62" s="8"/>
      <c r="AB62" s="3"/>
    </row>
    <row r="63" spans="1:28" ht="31.5" customHeight="1" x14ac:dyDescent="0.2">
      <c r="A63" s="21"/>
      <c r="B63" s="229"/>
      <c r="C63" s="230"/>
      <c r="D63" s="231"/>
      <c r="E63" s="237"/>
      <c r="F63" s="776" t="s">
        <v>634</v>
      </c>
      <c r="G63" s="770"/>
      <c r="H63" s="770"/>
      <c r="I63" s="770"/>
      <c r="J63" s="770"/>
      <c r="K63" s="770"/>
      <c r="L63" s="770"/>
      <c r="M63" s="770"/>
      <c r="N63" s="770"/>
      <c r="O63" s="580" t="s">
        <v>93</v>
      </c>
      <c r="P63" s="41" t="s">
        <v>11</v>
      </c>
      <c r="Q63" s="115">
        <v>1</v>
      </c>
      <c r="R63" s="114">
        <v>2</v>
      </c>
      <c r="S63" s="116" t="s">
        <v>4</v>
      </c>
      <c r="T63" s="41" t="s">
        <v>1</v>
      </c>
      <c r="U63" s="41" t="s">
        <v>1</v>
      </c>
      <c r="V63" s="359" t="s">
        <v>1</v>
      </c>
      <c r="W63" s="605"/>
      <c r="X63" s="360">
        <f t="shared" ref="X63:Z64" si="9">X64</f>
        <v>100000</v>
      </c>
      <c r="Y63" s="360">
        <f t="shared" si="9"/>
        <v>100000</v>
      </c>
      <c r="Z63" s="361">
        <f t="shared" si="9"/>
        <v>100000</v>
      </c>
      <c r="AA63" s="8"/>
      <c r="AB63" s="3"/>
    </row>
    <row r="64" spans="1:28" ht="18.75" customHeight="1" x14ac:dyDescent="0.2">
      <c r="A64" s="21"/>
      <c r="B64" s="224"/>
      <c r="C64" s="225"/>
      <c r="D64" s="238"/>
      <c r="E64" s="239"/>
      <c r="F64" s="275"/>
      <c r="G64" s="766" t="s">
        <v>635</v>
      </c>
      <c r="H64" s="766"/>
      <c r="I64" s="766"/>
      <c r="J64" s="766"/>
      <c r="K64" s="766"/>
      <c r="L64" s="766"/>
      <c r="M64" s="766"/>
      <c r="N64" s="766"/>
      <c r="O64" s="175" t="s">
        <v>91</v>
      </c>
      <c r="P64" s="27" t="s">
        <v>11</v>
      </c>
      <c r="Q64" s="25">
        <v>1</v>
      </c>
      <c r="R64" s="24">
        <v>2</v>
      </c>
      <c r="S64" s="23">
        <v>90044</v>
      </c>
      <c r="T64" s="27" t="s">
        <v>1</v>
      </c>
      <c r="U64" s="27" t="s">
        <v>1</v>
      </c>
      <c r="V64" s="352" t="s">
        <v>1</v>
      </c>
      <c r="W64" s="353"/>
      <c r="X64" s="354">
        <f t="shared" si="9"/>
        <v>100000</v>
      </c>
      <c r="Y64" s="354">
        <f t="shared" si="9"/>
        <v>100000</v>
      </c>
      <c r="Z64" s="355">
        <f t="shared" si="9"/>
        <v>100000</v>
      </c>
      <c r="AA64" s="8"/>
      <c r="AB64" s="3"/>
    </row>
    <row r="65" spans="1:28" ht="15" customHeight="1" x14ac:dyDescent="0.2">
      <c r="A65" s="21"/>
      <c r="B65" s="767" t="s">
        <v>99</v>
      </c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175" t="s">
        <v>91</v>
      </c>
      <c r="P65" s="27" t="s">
        <v>11</v>
      </c>
      <c r="Q65" s="25">
        <v>1</v>
      </c>
      <c r="R65" s="24">
        <v>2</v>
      </c>
      <c r="S65" s="23">
        <v>90044</v>
      </c>
      <c r="T65" s="27">
        <v>4</v>
      </c>
      <c r="U65" s="27">
        <v>12</v>
      </c>
      <c r="V65" s="352" t="s">
        <v>1</v>
      </c>
      <c r="W65" s="353"/>
      <c r="X65" s="354">
        <f>X66</f>
        <v>100000</v>
      </c>
      <c r="Y65" s="354">
        <f>Y66</f>
        <v>100000</v>
      </c>
      <c r="Z65" s="355">
        <f>Z66</f>
        <v>100000</v>
      </c>
      <c r="AA65" s="8"/>
      <c r="AB65" s="3"/>
    </row>
    <row r="66" spans="1:28" ht="30.75" customHeight="1" x14ac:dyDescent="0.2">
      <c r="A66" s="21"/>
      <c r="B66" s="762" t="s">
        <v>58</v>
      </c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762"/>
      <c r="O66" s="175" t="s">
        <v>91</v>
      </c>
      <c r="P66" s="14" t="s">
        <v>11</v>
      </c>
      <c r="Q66" s="11">
        <v>1</v>
      </c>
      <c r="R66" s="10">
        <v>2</v>
      </c>
      <c r="S66" s="9">
        <v>90044</v>
      </c>
      <c r="T66" s="14">
        <v>4</v>
      </c>
      <c r="U66" s="14">
        <v>12</v>
      </c>
      <c r="V66" s="356">
        <v>240</v>
      </c>
      <c r="W66" s="353"/>
      <c r="X66" s="357">
        <v>100000</v>
      </c>
      <c r="Y66" s="357">
        <v>100000</v>
      </c>
      <c r="Z66" s="358">
        <v>100000</v>
      </c>
      <c r="AA66" s="8"/>
      <c r="AB66" s="3"/>
    </row>
    <row r="67" spans="1:28" ht="15" customHeight="1" x14ac:dyDescent="0.2">
      <c r="A67" s="21"/>
      <c r="B67" s="229"/>
      <c r="C67" s="230"/>
      <c r="D67" s="231"/>
      <c r="E67" s="771" t="s">
        <v>87</v>
      </c>
      <c r="F67" s="772"/>
      <c r="G67" s="772"/>
      <c r="H67" s="772"/>
      <c r="I67" s="772"/>
      <c r="J67" s="772"/>
      <c r="K67" s="772"/>
      <c r="L67" s="772"/>
      <c r="M67" s="772"/>
      <c r="N67" s="772"/>
      <c r="O67" s="175" t="s">
        <v>86</v>
      </c>
      <c r="P67" s="240" t="s">
        <v>11</v>
      </c>
      <c r="Q67" s="249" t="s">
        <v>81</v>
      </c>
      <c r="R67" s="250" t="s">
        <v>5</v>
      </c>
      <c r="S67" s="251" t="s">
        <v>4</v>
      </c>
      <c r="T67" s="240" t="s">
        <v>1</v>
      </c>
      <c r="U67" s="240" t="s">
        <v>1</v>
      </c>
      <c r="V67" s="368" t="s">
        <v>1</v>
      </c>
      <c r="W67" s="353"/>
      <c r="X67" s="354">
        <f t="shared" ref="X67:Z69" si="10">X68</f>
        <v>330300</v>
      </c>
      <c r="Y67" s="354">
        <f t="shared" si="10"/>
        <v>100000</v>
      </c>
      <c r="Z67" s="355">
        <f t="shared" si="10"/>
        <v>40000</v>
      </c>
      <c r="AA67" s="8"/>
      <c r="AB67" s="3"/>
    </row>
    <row r="68" spans="1:28" ht="28.5" customHeight="1" x14ac:dyDescent="0.2">
      <c r="A68" s="21"/>
      <c r="B68" s="222"/>
      <c r="C68" s="223"/>
      <c r="D68" s="236"/>
      <c r="E68" s="237"/>
      <c r="F68" s="775" t="s">
        <v>85</v>
      </c>
      <c r="G68" s="766"/>
      <c r="H68" s="766"/>
      <c r="I68" s="766"/>
      <c r="J68" s="766"/>
      <c r="K68" s="766"/>
      <c r="L68" s="766"/>
      <c r="M68" s="766"/>
      <c r="N68" s="766"/>
      <c r="O68" s="175" t="s">
        <v>84</v>
      </c>
      <c r="P68" s="27" t="s">
        <v>11</v>
      </c>
      <c r="Q68" s="25" t="s">
        <v>81</v>
      </c>
      <c r="R68" s="24" t="s">
        <v>80</v>
      </c>
      <c r="S68" s="23" t="s">
        <v>4</v>
      </c>
      <c r="T68" s="27" t="s">
        <v>1</v>
      </c>
      <c r="U68" s="27" t="s">
        <v>1</v>
      </c>
      <c r="V68" s="352" t="s">
        <v>1</v>
      </c>
      <c r="W68" s="353"/>
      <c r="X68" s="354">
        <f t="shared" si="10"/>
        <v>330300</v>
      </c>
      <c r="Y68" s="354">
        <f t="shared" si="10"/>
        <v>100000</v>
      </c>
      <c r="Z68" s="355">
        <f t="shared" si="10"/>
        <v>40000</v>
      </c>
      <c r="AA68" s="8"/>
      <c r="AB68" s="3"/>
    </row>
    <row r="69" spans="1:28" ht="15" customHeight="1" x14ac:dyDescent="0.2">
      <c r="A69" s="21"/>
      <c r="B69" s="224"/>
      <c r="C69" s="225"/>
      <c r="D69" s="238"/>
      <c r="E69" s="239"/>
      <c r="F69" s="275"/>
      <c r="G69" s="766" t="s">
        <v>83</v>
      </c>
      <c r="H69" s="766"/>
      <c r="I69" s="766"/>
      <c r="J69" s="766"/>
      <c r="K69" s="766"/>
      <c r="L69" s="766"/>
      <c r="M69" s="766"/>
      <c r="N69" s="766"/>
      <c r="O69" s="175" t="s">
        <v>82</v>
      </c>
      <c r="P69" s="27" t="s">
        <v>11</v>
      </c>
      <c r="Q69" s="25" t="s">
        <v>81</v>
      </c>
      <c r="R69" s="24" t="s">
        <v>80</v>
      </c>
      <c r="S69" s="23" t="s">
        <v>79</v>
      </c>
      <c r="T69" s="27" t="s">
        <v>1</v>
      </c>
      <c r="U69" s="27" t="s">
        <v>1</v>
      </c>
      <c r="V69" s="352" t="s">
        <v>1</v>
      </c>
      <c r="W69" s="353"/>
      <c r="X69" s="354">
        <f t="shared" si="10"/>
        <v>330300</v>
      </c>
      <c r="Y69" s="354">
        <f t="shared" si="10"/>
        <v>100000</v>
      </c>
      <c r="Z69" s="355">
        <f t="shared" si="10"/>
        <v>40000</v>
      </c>
      <c r="AA69" s="8"/>
      <c r="AB69" s="3"/>
    </row>
    <row r="70" spans="1:28" ht="15" customHeight="1" x14ac:dyDescent="0.2">
      <c r="A70" s="21"/>
      <c r="B70" s="767" t="s">
        <v>88</v>
      </c>
      <c r="C70" s="767"/>
      <c r="D70" s="767"/>
      <c r="E70" s="767"/>
      <c r="F70" s="767"/>
      <c r="G70" s="767"/>
      <c r="H70" s="767"/>
      <c r="I70" s="767"/>
      <c r="J70" s="767"/>
      <c r="K70" s="767"/>
      <c r="L70" s="767"/>
      <c r="M70" s="767"/>
      <c r="N70" s="767"/>
      <c r="O70" s="175" t="s">
        <v>82</v>
      </c>
      <c r="P70" s="27" t="s">
        <v>11</v>
      </c>
      <c r="Q70" s="25" t="s">
        <v>81</v>
      </c>
      <c r="R70" s="24" t="s">
        <v>80</v>
      </c>
      <c r="S70" s="23" t="s">
        <v>79</v>
      </c>
      <c r="T70" s="27">
        <v>5</v>
      </c>
      <c r="U70" s="27">
        <v>1</v>
      </c>
      <c r="V70" s="352" t="s">
        <v>1</v>
      </c>
      <c r="W70" s="353"/>
      <c r="X70" s="354">
        <f>X71</f>
        <v>330300</v>
      </c>
      <c r="Y70" s="354">
        <f>Y71</f>
        <v>100000</v>
      </c>
      <c r="Z70" s="355">
        <f>Z71</f>
        <v>40000</v>
      </c>
      <c r="AA70" s="8"/>
      <c r="AB70" s="3"/>
    </row>
    <row r="71" spans="1:28" ht="29.25" customHeight="1" x14ac:dyDescent="0.2">
      <c r="A71" s="21"/>
      <c r="B71" s="762" t="s">
        <v>58</v>
      </c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175" t="s">
        <v>82</v>
      </c>
      <c r="P71" s="14" t="s">
        <v>11</v>
      </c>
      <c r="Q71" s="11" t="s">
        <v>81</v>
      </c>
      <c r="R71" s="10" t="s">
        <v>80</v>
      </c>
      <c r="S71" s="9" t="s">
        <v>79</v>
      </c>
      <c r="T71" s="14">
        <v>5</v>
      </c>
      <c r="U71" s="14">
        <v>1</v>
      </c>
      <c r="V71" s="356" t="s">
        <v>53</v>
      </c>
      <c r="W71" s="353"/>
      <c r="X71" s="357">
        <v>330300</v>
      </c>
      <c r="Y71" s="357">
        <v>100000</v>
      </c>
      <c r="Z71" s="358">
        <v>40000</v>
      </c>
      <c r="AA71" s="8"/>
      <c r="AB71" s="3"/>
    </row>
    <row r="72" spans="1:28" ht="41.25" customHeight="1" x14ac:dyDescent="0.2">
      <c r="A72" s="21"/>
      <c r="B72" s="229"/>
      <c r="C72" s="230"/>
      <c r="D72" s="231"/>
      <c r="E72" s="771" t="s">
        <v>77</v>
      </c>
      <c r="F72" s="772"/>
      <c r="G72" s="772"/>
      <c r="H72" s="772"/>
      <c r="I72" s="772"/>
      <c r="J72" s="772"/>
      <c r="K72" s="772"/>
      <c r="L72" s="772"/>
      <c r="M72" s="772"/>
      <c r="N72" s="772"/>
      <c r="O72" s="175" t="s">
        <v>76</v>
      </c>
      <c r="P72" s="240" t="s">
        <v>11</v>
      </c>
      <c r="Q72" s="249" t="s">
        <v>71</v>
      </c>
      <c r="R72" s="250" t="s">
        <v>5</v>
      </c>
      <c r="S72" s="251" t="s">
        <v>4</v>
      </c>
      <c r="T72" s="240" t="s">
        <v>1</v>
      </c>
      <c r="U72" s="240" t="s">
        <v>1</v>
      </c>
      <c r="V72" s="368" t="s">
        <v>1</v>
      </c>
      <c r="W72" s="353"/>
      <c r="X72" s="354">
        <f t="shared" ref="X72:Z74" si="11">X73</f>
        <v>688000</v>
      </c>
      <c r="Y72" s="354">
        <f t="shared" si="11"/>
        <v>706100</v>
      </c>
      <c r="Z72" s="355">
        <f t="shared" si="11"/>
        <v>688000</v>
      </c>
      <c r="AA72" s="8"/>
      <c r="AB72" s="3"/>
    </row>
    <row r="73" spans="1:28" ht="29.25" customHeight="1" x14ac:dyDescent="0.2">
      <c r="A73" s="21"/>
      <c r="B73" s="222"/>
      <c r="C73" s="223"/>
      <c r="D73" s="236"/>
      <c r="E73" s="237"/>
      <c r="F73" s="775" t="s">
        <v>75</v>
      </c>
      <c r="G73" s="766"/>
      <c r="H73" s="766"/>
      <c r="I73" s="766"/>
      <c r="J73" s="766"/>
      <c r="K73" s="766"/>
      <c r="L73" s="766"/>
      <c r="M73" s="766"/>
      <c r="N73" s="766"/>
      <c r="O73" s="175" t="s">
        <v>74</v>
      </c>
      <c r="P73" s="27" t="s">
        <v>11</v>
      </c>
      <c r="Q73" s="25" t="s">
        <v>71</v>
      </c>
      <c r="R73" s="24" t="s">
        <v>55</v>
      </c>
      <c r="S73" s="23" t="s">
        <v>4</v>
      </c>
      <c r="T73" s="27" t="s">
        <v>1</v>
      </c>
      <c r="U73" s="27" t="s">
        <v>1</v>
      </c>
      <c r="V73" s="352" t="s">
        <v>1</v>
      </c>
      <c r="W73" s="353"/>
      <c r="X73" s="354">
        <f t="shared" si="11"/>
        <v>688000</v>
      </c>
      <c r="Y73" s="354">
        <f t="shared" si="11"/>
        <v>706100</v>
      </c>
      <c r="Z73" s="355">
        <f t="shared" si="11"/>
        <v>688000</v>
      </c>
      <c r="AA73" s="8"/>
      <c r="AB73" s="3"/>
    </row>
    <row r="74" spans="1:28" ht="15" customHeight="1" x14ac:dyDescent="0.2">
      <c r="A74" s="21"/>
      <c r="B74" s="224"/>
      <c r="C74" s="225"/>
      <c r="D74" s="238"/>
      <c r="E74" s="239"/>
      <c r="F74" s="275"/>
      <c r="G74" s="766" t="s">
        <v>73</v>
      </c>
      <c r="H74" s="766"/>
      <c r="I74" s="766"/>
      <c r="J74" s="766"/>
      <c r="K74" s="766"/>
      <c r="L74" s="766"/>
      <c r="M74" s="766"/>
      <c r="N74" s="766"/>
      <c r="O74" s="175" t="s">
        <v>72</v>
      </c>
      <c r="P74" s="27" t="s">
        <v>11</v>
      </c>
      <c r="Q74" s="25" t="s">
        <v>71</v>
      </c>
      <c r="R74" s="24" t="s">
        <v>55</v>
      </c>
      <c r="S74" s="23" t="s">
        <v>70</v>
      </c>
      <c r="T74" s="27" t="s">
        <v>1</v>
      </c>
      <c r="U74" s="27" t="s">
        <v>1</v>
      </c>
      <c r="V74" s="352" t="s">
        <v>1</v>
      </c>
      <c r="W74" s="353"/>
      <c r="X74" s="354">
        <f t="shared" si="11"/>
        <v>688000</v>
      </c>
      <c r="Y74" s="354">
        <f t="shared" si="11"/>
        <v>706100</v>
      </c>
      <c r="Z74" s="355">
        <f t="shared" si="11"/>
        <v>688000</v>
      </c>
      <c r="AA74" s="8"/>
      <c r="AB74" s="3"/>
    </row>
    <row r="75" spans="1:28" ht="15" customHeight="1" x14ac:dyDescent="0.2">
      <c r="A75" s="21"/>
      <c r="B75" s="767" t="s">
        <v>78</v>
      </c>
      <c r="C75" s="767"/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7"/>
      <c r="O75" s="175" t="s">
        <v>72</v>
      </c>
      <c r="P75" s="27" t="s">
        <v>11</v>
      </c>
      <c r="Q75" s="25" t="s">
        <v>71</v>
      </c>
      <c r="R75" s="24" t="s">
        <v>55</v>
      </c>
      <c r="S75" s="23" t="s">
        <v>70</v>
      </c>
      <c r="T75" s="27">
        <v>5</v>
      </c>
      <c r="U75" s="27">
        <v>2</v>
      </c>
      <c r="V75" s="352" t="s">
        <v>1</v>
      </c>
      <c r="W75" s="353"/>
      <c r="X75" s="354">
        <f>X76</f>
        <v>688000</v>
      </c>
      <c r="Y75" s="354">
        <f>Y76</f>
        <v>706100</v>
      </c>
      <c r="Z75" s="355">
        <f>Z76</f>
        <v>688000</v>
      </c>
      <c r="AA75" s="8"/>
      <c r="AB75" s="3"/>
    </row>
    <row r="76" spans="1:28" ht="29.25" customHeight="1" x14ac:dyDescent="0.2">
      <c r="A76" s="21"/>
      <c r="B76" s="762" t="s">
        <v>58</v>
      </c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  <c r="O76" s="175" t="s">
        <v>72</v>
      </c>
      <c r="P76" s="14" t="s">
        <v>11</v>
      </c>
      <c r="Q76" s="11" t="s">
        <v>71</v>
      </c>
      <c r="R76" s="10" t="s">
        <v>55</v>
      </c>
      <c r="S76" s="9" t="s">
        <v>70</v>
      </c>
      <c r="T76" s="14">
        <v>5</v>
      </c>
      <c r="U76" s="14">
        <v>2</v>
      </c>
      <c r="V76" s="356" t="s">
        <v>53</v>
      </c>
      <c r="W76" s="353"/>
      <c r="X76" s="357">
        <v>688000</v>
      </c>
      <c r="Y76" s="357">
        <v>706100</v>
      </c>
      <c r="Z76" s="358">
        <v>688000</v>
      </c>
      <c r="AA76" s="8"/>
      <c r="AB76" s="3"/>
    </row>
    <row r="77" spans="1:28" ht="30" customHeight="1" x14ac:dyDescent="0.2">
      <c r="A77" s="21"/>
      <c r="B77" s="229"/>
      <c r="C77" s="230"/>
      <c r="D77" s="231"/>
      <c r="E77" s="771" t="s">
        <v>68</v>
      </c>
      <c r="F77" s="772"/>
      <c r="G77" s="772"/>
      <c r="H77" s="772"/>
      <c r="I77" s="772"/>
      <c r="J77" s="772"/>
      <c r="K77" s="772"/>
      <c r="L77" s="772"/>
      <c r="M77" s="772"/>
      <c r="N77" s="772"/>
      <c r="O77" s="175" t="s">
        <v>67</v>
      </c>
      <c r="P77" s="240" t="s">
        <v>11</v>
      </c>
      <c r="Q77" s="249" t="s">
        <v>56</v>
      </c>
      <c r="R77" s="250" t="s">
        <v>5</v>
      </c>
      <c r="S77" s="251" t="s">
        <v>4</v>
      </c>
      <c r="T77" s="240" t="s">
        <v>1</v>
      </c>
      <c r="U77" s="240" t="s">
        <v>1</v>
      </c>
      <c r="V77" s="368" t="s">
        <v>1</v>
      </c>
      <c r="W77" s="353"/>
      <c r="X77" s="354">
        <f>X78+X82</f>
        <v>2015741</v>
      </c>
      <c r="Y77" s="354">
        <f>Y78+Y82</f>
        <v>2126957</v>
      </c>
      <c r="Z77" s="355">
        <f>Z78+Z82</f>
        <v>2048056</v>
      </c>
      <c r="AA77" s="8"/>
      <c r="AB77" s="3"/>
    </row>
    <row r="78" spans="1:28" ht="26.25" customHeight="1" x14ac:dyDescent="0.2">
      <c r="A78" s="21"/>
      <c r="B78" s="222"/>
      <c r="C78" s="223"/>
      <c r="D78" s="236"/>
      <c r="E78" s="237"/>
      <c r="F78" s="775" t="s">
        <v>66</v>
      </c>
      <c r="G78" s="766"/>
      <c r="H78" s="766"/>
      <c r="I78" s="766"/>
      <c r="J78" s="766"/>
      <c r="K78" s="766"/>
      <c r="L78" s="766"/>
      <c r="M78" s="766"/>
      <c r="N78" s="766"/>
      <c r="O78" s="175" t="s">
        <v>65</v>
      </c>
      <c r="P78" s="27" t="s">
        <v>11</v>
      </c>
      <c r="Q78" s="25" t="s">
        <v>56</v>
      </c>
      <c r="R78" s="24" t="s">
        <v>9</v>
      </c>
      <c r="S78" s="23" t="s">
        <v>4</v>
      </c>
      <c r="T78" s="27" t="s">
        <v>1</v>
      </c>
      <c r="U78" s="27" t="s">
        <v>1</v>
      </c>
      <c r="V78" s="352" t="s">
        <v>1</v>
      </c>
      <c r="W78" s="353"/>
      <c r="X78" s="354">
        <f t="shared" ref="X78:Z79" si="12">X79</f>
        <v>100000</v>
      </c>
      <c r="Y78" s="354">
        <f t="shared" si="12"/>
        <v>123617</v>
      </c>
      <c r="Z78" s="355">
        <f t="shared" si="12"/>
        <v>186517</v>
      </c>
      <c r="AA78" s="8"/>
      <c r="AB78" s="3"/>
    </row>
    <row r="79" spans="1:28" ht="15" customHeight="1" x14ac:dyDescent="0.2">
      <c r="A79" s="21"/>
      <c r="B79" s="224"/>
      <c r="C79" s="225"/>
      <c r="D79" s="238"/>
      <c r="E79" s="239"/>
      <c r="F79" s="275"/>
      <c r="G79" s="766" t="s">
        <v>64</v>
      </c>
      <c r="H79" s="766"/>
      <c r="I79" s="766"/>
      <c r="J79" s="766"/>
      <c r="K79" s="766"/>
      <c r="L79" s="766"/>
      <c r="M79" s="766"/>
      <c r="N79" s="766"/>
      <c r="O79" s="175" t="s">
        <v>63</v>
      </c>
      <c r="P79" s="27" t="s">
        <v>11</v>
      </c>
      <c r="Q79" s="25" t="s">
        <v>56</v>
      </c>
      <c r="R79" s="24" t="s">
        <v>9</v>
      </c>
      <c r="S79" s="23" t="s">
        <v>62</v>
      </c>
      <c r="T79" s="27" t="s">
        <v>1</v>
      </c>
      <c r="U79" s="27" t="s">
        <v>1</v>
      </c>
      <c r="V79" s="352" t="s">
        <v>1</v>
      </c>
      <c r="W79" s="353"/>
      <c r="X79" s="354">
        <f t="shared" si="12"/>
        <v>100000</v>
      </c>
      <c r="Y79" s="354">
        <f t="shared" si="12"/>
        <v>123617</v>
      </c>
      <c r="Z79" s="355">
        <f t="shared" si="12"/>
        <v>186517</v>
      </c>
      <c r="AA79" s="8"/>
      <c r="AB79" s="3"/>
    </row>
    <row r="80" spans="1:28" ht="15" customHeight="1" x14ac:dyDescent="0.2">
      <c r="A80" s="21"/>
      <c r="B80" s="767" t="s">
        <v>69</v>
      </c>
      <c r="C80" s="767"/>
      <c r="D80" s="767"/>
      <c r="E80" s="767"/>
      <c r="F80" s="767"/>
      <c r="G80" s="767"/>
      <c r="H80" s="767"/>
      <c r="I80" s="767"/>
      <c r="J80" s="767"/>
      <c r="K80" s="767"/>
      <c r="L80" s="767"/>
      <c r="M80" s="767"/>
      <c r="N80" s="767"/>
      <c r="O80" s="175" t="s">
        <v>63</v>
      </c>
      <c r="P80" s="27" t="s">
        <v>11</v>
      </c>
      <c r="Q80" s="25" t="s">
        <v>56</v>
      </c>
      <c r="R80" s="24" t="s">
        <v>9</v>
      </c>
      <c r="S80" s="23" t="s">
        <v>62</v>
      </c>
      <c r="T80" s="27">
        <v>5</v>
      </c>
      <c r="U80" s="27">
        <v>3</v>
      </c>
      <c r="V80" s="352" t="s">
        <v>1</v>
      </c>
      <c r="W80" s="353"/>
      <c r="X80" s="354">
        <f>X81</f>
        <v>100000</v>
      </c>
      <c r="Y80" s="354">
        <f>Y81</f>
        <v>123617</v>
      </c>
      <c r="Z80" s="355">
        <f>Z81</f>
        <v>186517</v>
      </c>
      <c r="AA80" s="8"/>
      <c r="AB80" s="3"/>
    </row>
    <row r="81" spans="1:28" ht="29.25" customHeight="1" x14ac:dyDescent="0.2">
      <c r="A81" s="21"/>
      <c r="B81" s="762" t="s">
        <v>58</v>
      </c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175" t="s">
        <v>63</v>
      </c>
      <c r="P81" s="14" t="s">
        <v>11</v>
      </c>
      <c r="Q81" s="11" t="s">
        <v>56</v>
      </c>
      <c r="R81" s="10" t="s">
        <v>9</v>
      </c>
      <c r="S81" s="9" t="s">
        <v>62</v>
      </c>
      <c r="T81" s="14">
        <v>5</v>
      </c>
      <c r="U81" s="14">
        <v>3</v>
      </c>
      <c r="V81" s="356" t="s">
        <v>53</v>
      </c>
      <c r="W81" s="353"/>
      <c r="X81" s="357">
        <v>100000</v>
      </c>
      <c r="Y81" s="357">
        <v>123617</v>
      </c>
      <c r="Z81" s="358">
        <v>186517</v>
      </c>
      <c r="AA81" s="8"/>
      <c r="AB81" s="3"/>
    </row>
    <row r="82" spans="1:28" ht="15" customHeight="1" x14ac:dyDescent="0.2">
      <c r="A82" s="21"/>
      <c r="B82" s="229"/>
      <c r="C82" s="230"/>
      <c r="D82" s="231"/>
      <c r="E82" s="237"/>
      <c r="F82" s="776" t="s">
        <v>61</v>
      </c>
      <c r="G82" s="770"/>
      <c r="H82" s="770"/>
      <c r="I82" s="770"/>
      <c r="J82" s="770"/>
      <c r="K82" s="770"/>
      <c r="L82" s="770"/>
      <c r="M82" s="770"/>
      <c r="N82" s="770"/>
      <c r="O82" s="175" t="s">
        <v>60</v>
      </c>
      <c r="P82" s="41" t="s">
        <v>11</v>
      </c>
      <c r="Q82" s="115" t="s">
        <v>56</v>
      </c>
      <c r="R82" s="114" t="s">
        <v>55</v>
      </c>
      <c r="S82" s="116" t="s">
        <v>4</v>
      </c>
      <c r="T82" s="41" t="s">
        <v>1</v>
      </c>
      <c r="U82" s="41" t="s">
        <v>1</v>
      </c>
      <c r="V82" s="359" t="s">
        <v>1</v>
      </c>
      <c r="W82" s="353"/>
      <c r="X82" s="354">
        <f t="shared" ref="X82:Z83" si="13">X83</f>
        <v>1915741</v>
      </c>
      <c r="Y82" s="354">
        <f t="shared" si="13"/>
        <v>2003340</v>
      </c>
      <c r="Z82" s="355">
        <f t="shared" si="13"/>
        <v>1861539</v>
      </c>
      <c r="AA82" s="8"/>
      <c r="AB82" s="3"/>
    </row>
    <row r="83" spans="1:28" ht="15" customHeight="1" x14ac:dyDescent="0.2">
      <c r="A83" s="21"/>
      <c r="B83" s="224"/>
      <c r="C83" s="225"/>
      <c r="D83" s="238"/>
      <c r="E83" s="239"/>
      <c r="F83" s="275"/>
      <c r="G83" s="766" t="s">
        <v>59</v>
      </c>
      <c r="H83" s="766"/>
      <c r="I83" s="766"/>
      <c r="J83" s="766"/>
      <c r="K83" s="766"/>
      <c r="L83" s="766"/>
      <c r="M83" s="766"/>
      <c r="N83" s="766"/>
      <c r="O83" s="175" t="s">
        <v>57</v>
      </c>
      <c r="P83" s="27" t="s">
        <v>11</v>
      </c>
      <c r="Q83" s="25" t="s">
        <v>56</v>
      </c>
      <c r="R83" s="24" t="s">
        <v>55</v>
      </c>
      <c r="S83" s="23" t="s">
        <v>54</v>
      </c>
      <c r="T83" s="27" t="s">
        <v>1</v>
      </c>
      <c r="U83" s="27" t="s">
        <v>1</v>
      </c>
      <c r="V83" s="352" t="s">
        <v>1</v>
      </c>
      <c r="W83" s="353"/>
      <c r="X83" s="354">
        <f t="shared" si="13"/>
        <v>1915741</v>
      </c>
      <c r="Y83" s="354">
        <f t="shared" si="13"/>
        <v>2003340</v>
      </c>
      <c r="Z83" s="355">
        <f t="shared" si="13"/>
        <v>1861539</v>
      </c>
      <c r="AA83" s="8"/>
      <c r="AB83" s="3"/>
    </row>
    <row r="84" spans="1:28" ht="15" customHeight="1" x14ac:dyDescent="0.2">
      <c r="A84" s="21"/>
      <c r="B84" s="767" t="s">
        <v>69</v>
      </c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175" t="s">
        <v>57</v>
      </c>
      <c r="P84" s="27" t="s">
        <v>11</v>
      </c>
      <c r="Q84" s="25" t="s">
        <v>56</v>
      </c>
      <c r="R84" s="24" t="s">
        <v>55</v>
      </c>
      <c r="S84" s="23" t="s">
        <v>54</v>
      </c>
      <c r="T84" s="27">
        <v>5</v>
      </c>
      <c r="U84" s="27">
        <v>3</v>
      </c>
      <c r="V84" s="352" t="s">
        <v>1</v>
      </c>
      <c r="W84" s="353"/>
      <c r="X84" s="354">
        <f>X85</f>
        <v>1915741</v>
      </c>
      <c r="Y84" s="354">
        <f>Y85</f>
        <v>2003340</v>
      </c>
      <c r="Z84" s="355">
        <f>Z85</f>
        <v>1861539</v>
      </c>
      <c r="AA84" s="8"/>
      <c r="AB84" s="3"/>
    </row>
    <row r="85" spans="1:28" ht="29.25" customHeight="1" x14ac:dyDescent="0.2">
      <c r="A85" s="21"/>
      <c r="B85" s="762" t="s">
        <v>58</v>
      </c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175" t="s">
        <v>57</v>
      </c>
      <c r="P85" s="14" t="s">
        <v>11</v>
      </c>
      <c r="Q85" s="11" t="s">
        <v>56</v>
      </c>
      <c r="R85" s="10" t="s">
        <v>55</v>
      </c>
      <c r="S85" s="9" t="s">
        <v>54</v>
      </c>
      <c r="T85" s="14">
        <v>5</v>
      </c>
      <c r="U85" s="14">
        <v>3</v>
      </c>
      <c r="V85" s="356" t="s">
        <v>53</v>
      </c>
      <c r="W85" s="353"/>
      <c r="X85" s="357">
        <v>1915741</v>
      </c>
      <c r="Y85" s="357">
        <v>2003340</v>
      </c>
      <c r="Z85" s="358">
        <v>1861539</v>
      </c>
      <c r="AA85" s="8"/>
      <c r="AB85" s="3"/>
    </row>
    <row r="86" spans="1:28" ht="15" customHeight="1" x14ac:dyDescent="0.2">
      <c r="A86" s="21"/>
      <c r="B86" s="229"/>
      <c r="C86" s="230"/>
      <c r="D86" s="231"/>
      <c r="E86" s="777" t="s">
        <v>122</v>
      </c>
      <c r="F86" s="772"/>
      <c r="G86" s="772"/>
      <c r="H86" s="772"/>
      <c r="I86" s="772"/>
      <c r="J86" s="772"/>
      <c r="K86" s="772"/>
      <c r="L86" s="772"/>
      <c r="M86" s="772"/>
      <c r="N86" s="772"/>
      <c r="O86" s="175" t="s">
        <v>121</v>
      </c>
      <c r="P86" s="240" t="s">
        <v>11</v>
      </c>
      <c r="Q86" s="249" t="s">
        <v>2</v>
      </c>
      <c r="R86" s="250" t="s">
        <v>5</v>
      </c>
      <c r="S86" s="251" t="s">
        <v>4</v>
      </c>
      <c r="T86" s="240" t="s">
        <v>1</v>
      </c>
      <c r="U86" s="240" t="s">
        <v>1</v>
      </c>
      <c r="V86" s="368" t="s">
        <v>1</v>
      </c>
      <c r="W86" s="353"/>
      <c r="X86" s="371">
        <f t="shared" ref="X86:Z89" si="14">X87</f>
        <v>0</v>
      </c>
      <c r="Y86" s="371">
        <f t="shared" si="14"/>
        <v>0</v>
      </c>
      <c r="Z86" s="372">
        <f t="shared" si="14"/>
        <v>0</v>
      </c>
      <c r="AA86" s="8"/>
      <c r="AB86" s="3"/>
    </row>
    <row r="87" spans="1:28" ht="45" customHeight="1" x14ac:dyDescent="0.2">
      <c r="A87" s="21"/>
      <c r="B87" s="222"/>
      <c r="C87" s="223"/>
      <c r="D87" s="236"/>
      <c r="E87" s="237"/>
      <c r="F87" s="775" t="s">
        <v>120</v>
      </c>
      <c r="G87" s="766"/>
      <c r="H87" s="766"/>
      <c r="I87" s="766"/>
      <c r="J87" s="766"/>
      <c r="K87" s="766"/>
      <c r="L87" s="766"/>
      <c r="M87" s="766"/>
      <c r="N87" s="766"/>
      <c r="O87" s="175" t="s">
        <v>119</v>
      </c>
      <c r="P87" s="27" t="s">
        <v>11</v>
      </c>
      <c r="Q87" s="25" t="s">
        <v>2</v>
      </c>
      <c r="R87" s="24" t="s">
        <v>9</v>
      </c>
      <c r="S87" s="23" t="s">
        <v>4</v>
      </c>
      <c r="T87" s="27" t="s">
        <v>1</v>
      </c>
      <c r="U87" s="27" t="s">
        <v>1</v>
      </c>
      <c r="V87" s="352" t="s">
        <v>1</v>
      </c>
      <c r="W87" s="353"/>
      <c r="X87" s="354">
        <f t="shared" si="14"/>
        <v>0</v>
      </c>
      <c r="Y87" s="354">
        <f t="shared" si="14"/>
        <v>0</v>
      </c>
      <c r="Z87" s="355">
        <f t="shared" si="14"/>
        <v>0</v>
      </c>
      <c r="AA87" s="8"/>
      <c r="AB87" s="3"/>
    </row>
    <row r="88" spans="1:28" ht="29.25" customHeight="1" x14ac:dyDescent="0.2">
      <c r="A88" s="21"/>
      <c r="B88" s="224"/>
      <c r="C88" s="225"/>
      <c r="D88" s="238"/>
      <c r="E88" s="239"/>
      <c r="F88" s="275"/>
      <c r="G88" s="766" t="s">
        <v>118</v>
      </c>
      <c r="H88" s="766"/>
      <c r="I88" s="766"/>
      <c r="J88" s="766"/>
      <c r="K88" s="766"/>
      <c r="L88" s="766"/>
      <c r="M88" s="766"/>
      <c r="N88" s="766"/>
      <c r="O88" s="175" t="s">
        <v>117</v>
      </c>
      <c r="P88" s="27" t="s">
        <v>11</v>
      </c>
      <c r="Q88" s="25" t="s">
        <v>2</v>
      </c>
      <c r="R88" s="24" t="s">
        <v>9</v>
      </c>
      <c r="S88" s="23" t="s">
        <v>116</v>
      </c>
      <c r="T88" s="27" t="s">
        <v>1</v>
      </c>
      <c r="U88" s="27" t="s">
        <v>1</v>
      </c>
      <c r="V88" s="352" t="s">
        <v>1</v>
      </c>
      <c r="W88" s="353"/>
      <c r="X88" s="354">
        <f t="shared" si="14"/>
        <v>0</v>
      </c>
      <c r="Y88" s="354">
        <f t="shared" si="14"/>
        <v>0</v>
      </c>
      <c r="Z88" s="355">
        <f t="shared" si="14"/>
        <v>0</v>
      </c>
      <c r="AA88" s="8"/>
      <c r="AB88" s="3"/>
    </row>
    <row r="89" spans="1:28" ht="15" customHeight="1" x14ac:dyDescent="0.2">
      <c r="A89" s="21"/>
      <c r="B89" s="767" t="s">
        <v>123</v>
      </c>
      <c r="C89" s="767"/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7"/>
      <c r="O89" s="175" t="s">
        <v>117</v>
      </c>
      <c r="P89" s="27" t="s">
        <v>11</v>
      </c>
      <c r="Q89" s="25" t="s">
        <v>2</v>
      </c>
      <c r="R89" s="24" t="s">
        <v>9</v>
      </c>
      <c r="S89" s="23" t="s">
        <v>116</v>
      </c>
      <c r="T89" s="27">
        <v>3</v>
      </c>
      <c r="U89" s="27">
        <v>10</v>
      </c>
      <c r="V89" s="352" t="s">
        <v>1</v>
      </c>
      <c r="W89" s="353"/>
      <c r="X89" s="354">
        <f t="shared" si="14"/>
        <v>0</v>
      </c>
      <c r="Y89" s="354">
        <f t="shared" si="14"/>
        <v>0</v>
      </c>
      <c r="Z89" s="355">
        <f t="shared" si="14"/>
        <v>0</v>
      </c>
      <c r="AA89" s="8"/>
      <c r="AB89" s="3"/>
    </row>
    <row r="90" spans="1:28" ht="29.25" customHeight="1" x14ac:dyDescent="0.2">
      <c r="A90" s="21"/>
      <c r="B90" s="762" t="s">
        <v>58</v>
      </c>
      <c r="C90" s="762"/>
      <c r="D90" s="762"/>
      <c r="E90" s="762"/>
      <c r="F90" s="762"/>
      <c r="G90" s="762"/>
      <c r="H90" s="762"/>
      <c r="I90" s="762"/>
      <c r="J90" s="762"/>
      <c r="K90" s="762"/>
      <c r="L90" s="762"/>
      <c r="M90" s="762"/>
      <c r="N90" s="762"/>
      <c r="O90" s="175" t="s">
        <v>117</v>
      </c>
      <c r="P90" s="14" t="s">
        <v>11</v>
      </c>
      <c r="Q90" s="11" t="s">
        <v>2</v>
      </c>
      <c r="R90" s="10" t="s">
        <v>9</v>
      </c>
      <c r="S90" s="9" t="s">
        <v>116</v>
      </c>
      <c r="T90" s="14">
        <v>3</v>
      </c>
      <c r="U90" s="14">
        <v>10</v>
      </c>
      <c r="V90" s="356" t="s">
        <v>53</v>
      </c>
      <c r="W90" s="353"/>
      <c r="X90" s="357"/>
      <c r="Y90" s="357"/>
      <c r="Z90" s="358"/>
      <c r="AA90" s="8"/>
      <c r="AB90" s="3"/>
    </row>
    <row r="91" spans="1:28" ht="29.25" customHeight="1" x14ac:dyDescent="0.2">
      <c r="A91" s="21"/>
      <c r="B91" s="229"/>
      <c r="C91" s="230"/>
      <c r="D91" s="231"/>
      <c r="E91" s="771" t="s">
        <v>18</v>
      </c>
      <c r="F91" s="772"/>
      <c r="G91" s="772"/>
      <c r="H91" s="772"/>
      <c r="I91" s="772"/>
      <c r="J91" s="772"/>
      <c r="K91" s="772"/>
      <c r="L91" s="772"/>
      <c r="M91" s="772"/>
      <c r="N91" s="772"/>
      <c r="O91" s="175" t="s">
        <v>17</v>
      </c>
      <c r="P91" s="240" t="s">
        <v>11</v>
      </c>
      <c r="Q91" s="249" t="s">
        <v>10</v>
      </c>
      <c r="R91" s="250" t="s">
        <v>5</v>
      </c>
      <c r="S91" s="251" t="s">
        <v>4</v>
      </c>
      <c r="T91" s="240" t="s">
        <v>1</v>
      </c>
      <c r="U91" s="240" t="s">
        <v>1</v>
      </c>
      <c r="V91" s="368" t="s">
        <v>1</v>
      </c>
      <c r="W91" s="353"/>
      <c r="X91" s="371">
        <f t="shared" ref="X91:Z94" si="15">X92</f>
        <v>143727</v>
      </c>
      <c r="Y91" s="371">
        <f t="shared" si="15"/>
        <v>0</v>
      </c>
      <c r="Z91" s="372">
        <f t="shared" si="15"/>
        <v>0</v>
      </c>
      <c r="AA91" s="8"/>
      <c r="AB91" s="3"/>
    </row>
    <row r="92" spans="1:28" ht="61.5" customHeight="1" x14ac:dyDescent="0.2">
      <c r="A92" s="21"/>
      <c r="B92" s="222"/>
      <c r="C92" s="223"/>
      <c r="D92" s="236"/>
      <c r="E92" s="237"/>
      <c r="F92" s="775" t="s">
        <v>16</v>
      </c>
      <c r="G92" s="766"/>
      <c r="H92" s="766"/>
      <c r="I92" s="766"/>
      <c r="J92" s="766"/>
      <c r="K92" s="766"/>
      <c r="L92" s="766"/>
      <c r="M92" s="766"/>
      <c r="N92" s="766"/>
      <c r="O92" s="175" t="s">
        <v>15</v>
      </c>
      <c r="P92" s="27" t="s">
        <v>11</v>
      </c>
      <c r="Q92" s="25" t="s">
        <v>10</v>
      </c>
      <c r="R92" s="24" t="s">
        <v>9</v>
      </c>
      <c r="S92" s="23" t="s">
        <v>4</v>
      </c>
      <c r="T92" s="27" t="s">
        <v>1</v>
      </c>
      <c r="U92" s="27" t="s">
        <v>1</v>
      </c>
      <c r="V92" s="352" t="s">
        <v>1</v>
      </c>
      <c r="W92" s="353"/>
      <c r="X92" s="354">
        <f t="shared" si="15"/>
        <v>143727</v>
      </c>
      <c r="Y92" s="354">
        <f t="shared" si="15"/>
        <v>0</v>
      </c>
      <c r="Z92" s="355">
        <f t="shared" si="15"/>
        <v>0</v>
      </c>
      <c r="AA92" s="8"/>
      <c r="AB92" s="3"/>
    </row>
    <row r="93" spans="1:28" ht="36.75" customHeight="1" x14ac:dyDescent="0.2">
      <c r="A93" s="21"/>
      <c r="B93" s="224"/>
      <c r="C93" s="225"/>
      <c r="D93" s="238"/>
      <c r="E93" s="239"/>
      <c r="F93" s="275"/>
      <c r="G93" s="766" t="s">
        <v>14</v>
      </c>
      <c r="H93" s="766"/>
      <c r="I93" s="766"/>
      <c r="J93" s="766"/>
      <c r="K93" s="766"/>
      <c r="L93" s="766"/>
      <c r="M93" s="766"/>
      <c r="N93" s="766"/>
      <c r="O93" s="175" t="s">
        <v>12</v>
      </c>
      <c r="P93" s="27" t="s">
        <v>11</v>
      </c>
      <c r="Q93" s="25" t="s">
        <v>10</v>
      </c>
      <c r="R93" s="24" t="s">
        <v>9</v>
      </c>
      <c r="S93" s="23" t="s">
        <v>8</v>
      </c>
      <c r="T93" s="27" t="s">
        <v>1</v>
      </c>
      <c r="U93" s="27" t="s">
        <v>1</v>
      </c>
      <c r="V93" s="352" t="s">
        <v>1</v>
      </c>
      <c r="W93" s="353"/>
      <c r="X93" s="354">
        <f t="shared" si="15"/>
        <v>143727</v>
      </c>
      <c r="Y93" s="354">
        <f t="shared" si="15"/>
        <v>0</v>
      </c>
      <c r="Z93" s="355">
        <f t="shared" si="15"/>
        <v>0</v>
      </c>
      <c r="AA93" s="8"/>
      <c r="AB93" s="3"/>
    </row>
    <row r="94" spans="1:28" ht="15" customHeight="1" x14ac:dyDescent="0.2">
      <c r="A94" s="21"/>
      <c r="B94" s="767" t="s">
        <v>21</v>
      </c>
      <c r="C94" s="767"/>
      <c r="D94" s="767"/>
      <c r="E94" s="767"/>
      <c r="F94" s="767"/>
      <c r="G94" s="767"/>
      <c r="H94" s="767"/>
      <c r="I94" s="767"/>
      <c r="J94" s="767"/>
      <c r="K94" s="767"/>
      <c r="L94" s="767"/>
      <c r="M94" s="767"/>
      <c r="N94" s="767"/>
      <c r="O94" s="175" t="s">
        <v>12</v>
      </c>
      <c r="P94" s="27" t="s">
        <v>11</v>
      </c>
      <c r="Q94" s="25" t="s">
        <v>10</v>
      </c>
      <c r="R94" s="24" t="s">
        <v>9</v>
      </c>
      <c r="S94" s="23" t="s">
        <v>8</v>
      </c>
      <c r="T94" s="27">
        <v>10</v>
      </c>
      <c r="U94" s="27">
        <v>3</v>
      </c>
      <c r="V94" s="352" t="s">
        <v>1</v>
      </c>
      <c r="W94" s="353"/>
      <c r="X94" s="354">
        <f t="shared" si="15"/>
        <v>143727</v>
      </c>
      <c r="Y94" s="354">
        <f t="shared" si="15"/>
        <v>0</v>
      </c>
      <c r="Z94" s="355">
        <f t="shared" si="15"/>
        <v>0</v>
      </c>
      <c r="AA94" s="8"/>
      <c r="AB94" s="3"/>
    </row>
    <row r="95" spans="1:28" ht="29.25" customHeight="1" x14ac:dyDescent="0.2">
      <c r="A95" s="21"/>
      <c r="B95" s="762" t="s">
        <v>13</v>
      </c>
      <c r="C95" s="762"/>
      <c r="D95" s="762"/>
      <c r="E95" s="762"/>
      <c r="F95" s="762"/>
      <c r="G95" s="762"/>
      <c r="H95" s="762"/>
      <c r="I95" s="762"/>
      <c r="J95" s="762"/>
      <c r="K95" s="762"/>
      <c r="L95" s="762"/>
      <c r="M95" s="762"/>
      <c r="N95" s="762"/>
      <c r="O95" s="175" t="s">
        <v>12</v>
      </c>
      <c r="P95" s="14" t="s">
        <v>11</v>
      </c>
      <c r="Q95" s="11" t="s">
        <v>10</v>
      </c>
      <c r="R95" s="10" t="s">
        <v>9</v>
      </c>
      <c r="S95" s="9" t="s">
        <v>8</v>
      </c>
      <c r="T95" s="14">
        <v>10</v>
      </c>
      <c r="U95" s="14">
        <v>3</v>
      </c>
      <c r="V95" s="356" t="s">
        <v>7</v>
      </c>
      <c r="W95" s="353"/>
      <c r="X95" s="357">
        <v>143727</v>
      </c>
      <c r="Y95" s="357"/>
      <c r="Z95" s="358"/>
      <c r="AA95" s="8"/>
      <c r="AB95" s="3"/>
    </row>
    <row r="96" spans="1:28" ht="60" customHeight="1" x14ac:dyDescent="0.2">
      <c r="A96" s="21"/>
      <c r="B96" s="229"/>
      <c r="C96" s="230"/>
      <c r="D96" s="231"/>
      <c r="E96" s="771" t="s">
        <v>131</v>
      </c>
      <c r="F96" s="772"/>
      <c r="G96" s="772"/>
      <c r="H96" s="772"/>
      <c r="I96" s="772"/>
      <c r="J96" s="772"/>
      <c r="K96" s="772"/>
      <c r="L96" s="772"/>
      <c r="M96" s="772"/>
      <c r="N96" s="772"/>
      <c r="O96" s="175" t="s">
        <v>130</v>
      </c>
      <c r="P96" s="240" t="s">
        <v>11</v>
      </c>
      <c r="Q96" s="249" t="s">
        <v>125</v>
      </c>
      <c r="R96" s="250" t="s">
        <v>5</v>
      </c>
      <c r="S96" s="251" t="s">
        <v>4</v>
      </c>
      <c r="T96" s="240" t="s">
        <v>1</v>
      </c>
      <c r="U96" s="240" t="s">
        <v>1</v>
      </c>
      <c r="V96" s="368" t="s">
        <v>1</v>
      </c>
      <c r="W96" s="353"/>
      <c r="X96" s="371">
        <f t="shared" ref="X96:Z99" si="16">X97</f>
        <v>0</v>
      </c>
      <c r="Y96" s="371">
        <f t="shared" si="16"/>
        <v>0</v>
      </c>
      <c r="Z96" s="372">
        <f t="shared" si="16"/>
        <v>0</v>
      </c>
      <c r="AA96" s="8"/>
      <c r="AB96" s="3"/>
    </row>
    <row r="97" spans="1:33" ht="46.5" customHeight="1" x14ac:dyDescent="0.2">
      <c r="A97" s="21"/>
      <c r="B97" s="222"/>
      <c r="C97" s="223"/>
      <c r="D97" s="236"/>
      <c r="E97" s="237"/>
      <c r="F97" s="775" t="s">
        <v>129</v>
      </c>
      <c r="G97" s="766"/>
      <c r="H97" s="766"/>
      <c r="I97" s="766"/>
      <c r="J97" s="766"/>
      <c r="K97" s="766"/>
      <c r="L97" s="766"/>
      <c r="M97" s="766"/>
      <c r="N97" s="766"/>
      <c r="O97" s="175" t="s">
        <v>128</v>
      </c>
      <c r="P97" s="27" t="s">
        <v>11</v>
      </c>
      <c r="Q97" s="25" t="s">
        <v>125</v>
      </c>
      <c r="R97" s="24" t="s">
        <v>9</v>
      </c>
      <c r="S97" s="23" t="s">
        <v>4</v>
      </c>
      <c r="T97" s="27" t="s">
        <v>1</v>
      </c>
      <c r="U97" s="27" t="s">
        <v>1</v>
      </c>
      <c r="V97" s="352" t="s">
        <v>1</v>
      </c>
      <c r="W97" s="353"/>
      <c r="X97" s="354">
        <f t="shared" si="16"/>
        <v>0</v>
      </c>
      <c r="Y97" s="354">
        <f t="shared" si="16"/>
        <v>0</v>
      </c>
      <c r="Z97" s="355">
        <f t="shared" si="16"/>
        <v>0</v>
      </c>
      <c r="AA97" s="8"/>
      <c r="AB97" s="3"/>
    </row>
    <row r="98" spans="1:33" ht="29.25" customHeight="1" x14ac:dyDescent="0.2">
      <c r="A98" s="21"/>
      <c r="B98" s="224"/>
      <c r="C98" s="225"/>
      <c r="D98" s="238"/>
      <c r="E98" s="239"/>
      <c r="F98" s="275"/>
      <c r="G98" s="766" t="s">
        <v>127</v>
      </c>
      <c r="H98" s="766"/>
      <c r="I98" s="766"/>
      <c r="J98" s="766"/>
      <c r="K98" s="766"/>
      <c r="L98" s="766"/>
      <c r="M98" s="766"/>
      <c r="N98" s="766"/>
      <c r="O98" s="175" t="s">
        <v>126</v>
      </c>
      <c r="P98" s="27" t="s">
        <v>11</v>
      </c>
      <c r="Q98" s="25" t="s">
        <v>125</v>
      </c>
      <c r="R98" s="24" t="s">
        <v>9</v>
      </c>
      <c r="S98" s="23" t="s">
        <v>124</v>
      </c>
      <c r="T98" s="27" t="s">
        <v>1</v>
      </c>
      <c r="U98" s="27" t="s">
        <v>1</v>
      </c>
      <c r="V98" s="352" t="s">
        <v>1</v>
      </c>
      <c r="W98" s="353"/>
      <c r="X98" s="354">
        <f t="shared" si="16"/>
        <v>0</v>
      </c>
      <c r="Y98" s="354">
        <f t="shared" si="16"/>
        <v>0</v>
      </c>
      <c r="Z98" s="355">
        <f t="shared" si="16"/>
        <v>0</v>
      </c>
      <c r="AA98" s="8"/>
      <c r="AB98" s="3"/>
    </row>
    <row r="99" spans="1:33" ht="44.25" customHeight="1" x14ac:dyDescent="0.2">
      <c r="A99" s="21"/>
      <c r="B99" s="767" t="s">
        <v>132</v>
      </c>
      <c r="C99" s="767"/>
      <c r="D99" s="767"/>
      <c r="E99" s="767"/>
      <c r="F99" s="767"/>
      <c r="G99" s="767"/>
      <c r="H99" s="767"/>
      <c r="I99" s="767"/>
      <c r="J99" s="767"/>
      <c r="K99" s="767"/>
      <c r="L99" s="767"/>
      <c r="M99" s="767"/>
      <c r="N99" s="767"/>
      <c r="O99" s="175" t="s">
        <v>126</v>
      </c>
      <c r="P99" s="27" t="s">
        <v>11</v>
      </c>
      <c r="Q99" s="25" t="s">
        <v>125</v>
      </c>
      <c r="R99" s="24" t="s">
        <v>9</v>
      </c>
      <c r="S99" s="23" t="s">
        <v>124</v>
      </c>
      <c r="T99" s="27">
        <v>3</v>
      </c>
      <c r="U99" s="27">
        <v>9</v>
      </c>
      <c r="V99" s="352" t="s">
        <v>1</v>
      </c>
      <c r="W99" s="353"/>
      <c r="X99" s="354">
        <f t="shared" si="16"/>
        <v>0</v>
      </c>
      <c r="Y99" s="354">
        <f t="shared" si="16"/>
        <v>0</v>
      </c>
      <c r="Z99" s="355">
        <f t="shared" si="16"/>
        <v>0</v>
      </c>
      <c r="AA99" s="8"/>
      <c r="AB99" s="3"/>
    </row>
    <row r="100" spans="1:33" ht="29.25" customHeight="1" x14ac:dyDescent="0.2">
      <c r="A100" s="21"/>
      <c r="B100" s="762" t="s">
        <v>58</v>
      </c>
      <c r="C100" s="762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175" t="s">
        <v>126</v>
      </c>
      <c r="P100" s="14" t="s">
        <v>11</v>
      </c>
      <c r="Q100" s="11" t="s">
        <v>125</v>
      </c>
      <c r="R100" s="10" t="s">
        <v>9</v>
      </c>
      <c r="S100" s="9" t="s">
        <v>124</v>
      </c>
      <c r="T100" s="14">
        <v>3</v>
      </c>
      <c r="U100" s="14">
        <v>9</v>
      </c>
      <c r="V100" s="356" t="s">
        <v>53</v>
      </c>
      <c r="W100" s="353"/>
      <c r="X100" s="357"/>
      <c r="Y100" s="357"/>
      <c r="Z100" s="358"/>
      <c r="AA100" s="8"/>
      <c r="AB100" s="3"/>
      <c r="AG100" s="252"/>
    </row>
    <row r="101" spans="1:33" ht="46.5" customHeight="1" x14ac:dyDescent="0.2">
      <c r="A101" s="21"/>
      <c r="B101" s="229"/>
      <c r="C101" s="606"/>
      <c r="D101" s="229"/>
      <c r="E101" s="229"/>
      <c r="F101" s="228"/>
      <c r="G101" s="228"/>
      <c r="H101" s="228"/>
      <c r="I101" s="228"/>
      <c r="J101" s="228"/>
      <c r="K101" s="228"/>
      <c r="L101" s="228"/>
      <c r="M101" s="610" t="s">
        <v>646</v>
      </c>
      <c r="N101" s="610"/>
      <c r="O101" s="581"/>
      <c r="P101" s="594">
        <v>83</v>
      </c>
      <c r="Q101" s="557">
        <v>0</v>
      </c>
      <c r="R101" s="595">
        <v>0</v>
      </c>
      <c r="S101" s="582">
        <v>0</v>
      </c>
      <c r="T101" s="594"/>
      <c r="U101" s="594"/>
      <c r="V101" s="611"/>
      <c r="W101" s="612"/>
      <c r="X101" s="619">
        <f t="shared" ref="X101:Z104" si="17">X102</f>
        <v>160000</v>
      </c>
      <c r="Y101" s="619">
        <f t="shared" si="17"/>
        <v>160000</v>
      </c>
      <c r="Z101" s="620">
        <f t="shared" si="17"/>
        <v>160000</v>
      </c>
      <c r="AA101" s="8"/>
      <c r="AB101" s="3"/>
    </row>
    <row r="102" spans="1:33" ht="43.5" customHeight="1" x14ac:dyDescent="0.2">
      <c r="A102" s="21"/>
      <c r="B102" s="229"/>
      <c r="C102" s="606"/>
      <c r="D102" s="229"/>
      <c r="E102" s="229"/>
      <c r="F102" s="228"/>
      <c r="G102" s="228"/>
      <c r="H102" s="228"/>
      <c r="I102" s="228"/>
      <c r="J102" s="228"/>
      <c r="K102" s="228"/>
      <c r="L102" s="228"/>
      <c r="M102" s="598" t="s">
        <v>120</v>
      </c>
      <c r="N102" s="598"/>
      <c r="O102" s="175"/>
      <c r="P102" s="596">
        <v>83</v>
      </c>
      <c r="Q102" s="11">
        <v>0</v>
      </c>
      <c r="R102" s="597">
        <v>1</v>
      </c>
      <c r="S102" s="9">
        <v>0</v>
      </c>
      <c r="T102" s="596"/>
      <c r="U102" s="596"/>
      <c r="V102" s="356"/>
      <c r="W102" s="353"/>
      <c r="X102" s="607">
        <f t="shared" si="17"/>
        <v>160000</v>
      </c>
      <c r="Y102" s="607">
        <f t="shared" si="17"/>
        <v>160000</v>
      </c>
      <c r="Z102" s="608">
        <f t="shared" si="17"/>
        <v>160000</v>
      </c>
      <c r="AA102" s="8"/>
      <c r="AB102" s="3"/>
    </row>
    <row r="103" spans="1:33" ht="29.25" customHeight="1" x14ac:dyDescent="0.2">
      <c r="A103" s="21"/>
      <c r="B103" s="229"/>
      <c r="C103" s="606"/>
      <c r="D103" s="229"/>
      <c r="E103" s="229"/>
      <c r="F103" s="228"/>
      <c r="G103" s="228"/>
      <c r="H103" s="228"/>
      <c r="I103" s="228"/>
      <c r="J103" s="228"/>
      <c r="K103" s="228"/>
      <c r="L103" s="228"/>
      <c r="M103" s="598" t="s">
        <v>118</v>
      </c>
      <c r="N103" s="598"/>
      <c r="O103" s="175"/>
      <c r="P103" s="596">
        <v>83</v>
      </c>
      <c r="Q103" s="11">
        <v>0</v>
      </c>
      <c r="R103" s="597">
        <v>1</v>
      </c>
      <c r="S103" s="9">
        <v>90013</v>
      </c>
      <c r="T103" s="596"/>
      <c r="U103" s="596"/>
      <c r="V103" s="356"/>
      <c r="W103" s="353"/>
      <c r="X103" s="607">
        <f t="shared" si="17"/>
        <v>160000</v>
      </c>
      <c r="Y103" s="607">
        <f t="shared" si="17"/>
        <v>160000</v>
      </c>
      <c r="Z103" s="608">
        <f t="shared" si="17"/>
        <v>160000</v>
      </c>
      <c r="AA103" s="8"/>
      <c r="AB103" s="3"/>
    </row>
    <row r="104" spans="1:33" ht="23.25" customHeight="1" x14ac:dyDescent="0.2">
      <c r="A104" s="21"/>
      <c r="B104" s="229"/>
      <c r="C104" s="606"/>
      <c r="D104" s="229"/>
      <c r="E104" s="229"/>
      <c r="F104" s="228"/>
      <c r="G104" s="228"/>
      <c r="H104" s="228"/>
      <c r="I104" s="228"/>
      <c r="J104" s="228"/>
      <c r="K104" s="228"/>
      <c r="L104" s="228"/>
      <c r="M104" s="598" t="s">
        <v>123</v>
      </c>
      <c r="N104" s="598"/>
      <c r="O104" s="175"/>
      <c r="P104" s="596">
        <v>83</v>
      </c>
      <c r="Q104" s="11">
        <v>0</v>
      </c>
      <c r="R104" s="597">
        <v>1</v>
      </c>
      <c r="S104" s="9">
        <v>90013</v>
      </c>
      <c r="T104" s="596">
        <v>3</v>
      </c>
      <c r="U104" s="596">
        <v>10</v>
      </c>
      <c r="V104" s="356"/>
      <c r="W104" s="353"/>
      <c r="X104" s="607">
        <f t="shared" si="17"/>
        <v>160000</v>
      </c>
      <c r="Y104" s="607">
        <f t="shared" si="17"/>
        <v>160000</v>
      </c>
      <c r="Z104" s="608">
        <f t="shared" si="17"/>
        <v>160000</v>
      </c>
      <c r="AA104" s="8"/>
      <c r="AB104" s="3"/>
    </row>
    <row r="105" spans="1:33" ht="37.5" customHeight="1" x14ac:dyDescent="0.2">
      <c r="A105" s="21"/>
      <c r="B105" s="229"/>
      <c r="C105" s="606"/>
      <c r="D105" s="229"/>
      <c r="E105" s="229"/>
      <c r="F105" s="228"/>
      <c r="G105" s="228"/>
      <c r="H105" s="228"/>
      <c r="I105" s="228"/>
      <c r="J105" s="228"/>
      <c r="K105" s="228"/>
      <c r="L105" s="228"/>
      <c r="M105" s="598" t="s">
        <v>58</v>
      </c>
      <c r="N105" s="598"/>
      <c r="O105" s="175"/>
      <c r="P105" s="596">
        <v>83</v>
      </c>
      <c r="Q105" s="11">
        <v>0</v>
      </c>
      <c r="R105" s="597">
        <v>1</v>
      </c>
      <c r="S105" s="9">
        <v>90013</v>
      </c>
      <c r="T105" s="596">
        <v>3</v>
      </c>
      <c r="U105" s="596">
        <v>10</v>
      </c>
      <c r="V105" s="618">
        <v>240</v>
      </c>
      <c r="W105" s="353"/>
      <c r="X105" s="357">
        <v>160000</v>
      </c>
      <c r="Y105" s="357">
        <v>160000</v>
      </c>
      <c r="Z105" s="358">
        <v>160000</v>
      </c>
      <c r="AA105" s="8"/>
      <c r="AB105" s="3"/>
    </row>
    <row r="106" spans="1:33" ht="63" customHeight="1" x14ac:dyDescent="0.2">
      <c r="A106" s="21"/>
      <c r="B106" s="229"/>
      <c r="C106" s="230"/>
      <c r="D106" s="768" t="s">
        <v>618</v>
      </c>
      <c r="E106" s="768"/>
      <c r="F106" s="769"/>
      <c r="G106" s="769"/>
      <c r="H106" s="769"/>
      <c r="I106" s="769"/>
      <c r="J106" s="769"/>
      <c r="K106" s="769"/>
      <c r="L106" s="769"/>
      <c r="M106" s="769"/>
      <c r="N106" s="769"/>
      <c r="O106" s="580" t="s">
        <v>150</v>
      </c>
      <c r="P106" s="33" t="s">
        <v>143</v>
      </c>
      <c r="Q106" s="118" t="s">
        <v>6</v>
      </c>
      <c r="R106" s="117" t="s">
        <v>5</v>
      </c>
      <c r="S106" s="119" t="s">
        <v>4</v>
      </c>
      <c r="T106" s="33" t="s">
        <v>1</v>
      </c>
      <c r="U106" s="33" t="s">
        <v>1</v>
      </c>
      <c r="V106" s="364" t="s">
        <v>1</v>
      </c>
      <c r="W106" s="605"/>
      <c r="X106" s="365">
        <f>X107+X112+X117+X121</f>
        <v>8367881</v>
      </c>
      <c r="Y106" s="365">
        <f>Y107+Y112+Y117+Y121</f>
        <v>8427881</v>
      </c>
      <c r="Z106" s="366">
        <f>Z107+Z112+Z117+Z121</f>
        <v>8427881</v>
      </c>
      <c r="AA106" s="8"/>
      <c r="AB106" s="3"/>
    </row>
    <row r="107" spans="1:33" ht="29.25" customHeight="1" x14ac:dyDescent="0.2">
      <c r="A107" s="21"/>
      <c r="B107" s="222"/>
      <c r="C107" s="223"/>
      <c r="D107" s="231"/>
      <c r="E107" s="237"/>
      <c r="F107" s="775" t="s">
        <v>168</v>
      </c>
      <c r="G107" s="766"/>
      <c r="H107" s="766"/>
      <c r="I107" s="766"/>
      <c r="J107" s="766"/>
      <c r="K107" s="766"/>
      <c r="L107" s="766"/>
      <c r="M107" s="766"/>
      <c r="N107" s="766"/>
      <c r="O107" s="175" t="s">
        <v>167</v>
      </c>
      <c r="P107" s="27" t="s">
        <v>143</v>
      </c>
      <c r="Q107" s="25" t="s">
        <v>6</v>
      </c>
      <c r="R107" s="24" t="s">
        <v>9</v>
      </c>
      <c r="S107" s="23" t="s">
        <v>4</v>
      </c>
      <c r="T107" s="27" t="s">
        <v>1</v>
      </c>
      <c r="U107" s="27" t="s">
        <v>1</v>
      </c>
      <c r="V107" s="352" t="s">
        <v>1</v>
      </c>
      <c r="W107" s="353"/>
      <c r="X107" s="354">
        <f t="shared" ref="X107:Z108" si="18">X108</f>
        <v>2614664</v>
      </c>
      <c r="Y107" s="354">
        <f t="shared" si="18"/>
        <v>2614664</v>
      </c>
      <c r="Z107" s="355">
        <f t="shared" si="18"/>
        <v>2614664</v>
      </c>
      <c r="AA107" s="8"/>
      <c r="AB107" s="3"/>
    </row>
    <row r="108" spans="1:33" ht="15" customHeight="1" x14ac:dyDescent="0.2">
      <c r="A108" s="21"/>
      <c r="B108" s="224"/>
      <c r="C108" s="225"/>
      <c r="D108" s="238"/>
      <c r="E108" s="239"/>
      <c r="F108" s="275"/>
      <c r="G108" s="766" t="s">
        <v>166</v>
      </c>
      <c r="H108" s="766"/>
      <c r="I108" s="766"/>
      <c r="J108" s="766"/>
      <c r="K108" s="766"/>
      <c r="L108" s="766"/>
      <c r="M108" s="766"/>
      <c r="N108" s="766"/>
      <c r="O108" s="175" t="s">
        <v>165</v>
      </c>
      <c r="P108" s="27" t="s">
        <v>143</v>
      </c>
      <c r="Q108" s="25" t="s">
        <v>6</v>
      </c>
      <c r="R108" s="24" t="s">
        <v>9</v>
      </c>
      <c r="S108" s="23" t="s">
        <v>164</v>
      </c>
      <c r="T108" s="27" t="s">
        <v>1</v>
      </c>
      <c r="U108" s="27" t="s">
        <v>1</v>
      </c>
      <c r="V108" s="352" t="s">
        <v>1</v>
      </c>
      <c r="W108" s="353"/>
      <c r="X108" s="354">
        <f t="shared" si="18"/>
        <v>2614664</v>
      </c>
      <c r="Y108" s="354">
        <f t="shared" si="18"/>
        <v>2614664</v>
      </c>
      <c r="Z108" s="355">
        <f t="shared" si="18"/>
        <v>2614664</v>
      </c>
      <c r="AA108" s="8"/>
      <c r="AB108" s="3"/>
    </row>
    <row r="109" spans="1:33" ht="62.25" customHeight="1" x14ac:dyDescent="0.2">
      <c r="A109" s="21"/>
      <c r="B109" s="767" t="s">
        <v>169</v>
      </c>
      <c r="C109" s="767"/>
      <c r="D109" s="767"/>
      <c r="E109" s="767"/>
      <c r="F109" s="767"/>
      <c r="G109" s="767"/>
      <c r="H109" s="767"/>
      <c r="I109" s="767"/>
      <c r="J109" s="767"/>
      <c r="K109" s="767"/>
      <c r="L109" s="767"/>
      <c r="M109" s="767"/>
      <c r="N109" s="767"/>
      <c r="O109" s="175" t="s">
        <v>165</v>
      </c>
      <c r="P109" s="27" t="s">
        <v>143</v>
      </c>
      <c r="Q109" s="25" t="s">
        <v>6</v>
      </c>
      <c r="R109" s="24" t="s">
        <v>9</v>
      </c>
      <c r="S109" s="23" t="s">
        <v>164</v>
      </c>
      <c r="T109" s="27">
        <v>1</v>
      </c>
      <c r="U109" s="27">
        <v>4</v>
      </c>
      <c r="V109" s="352" t="s">
        <v>1</v>
      </c>
      <c r="W109" s="353"/>
      <c r="X109" s="354">
        <f>X110+X111</f>
        <v>2614664</v>
      </c>
      <c r="Y109" s="354">
        <f>Y110+Y111</f>
        <v>2614664</v>
      </c>
      <c r="Z109" s="355">
        <f>Z110+Z111</f>
        <v>2614664</v>
      </c>
      <c r="AA109" s="8"/>
      <c r="AB109" s="3"/>
    </row>
    <row r="110" spans="1:33" ht="29.25" customHeight="1" x14ac:dyDescent="0.2">
      <c r="A110" s="21"/>
      <c r="B110" s="767" t="s">
        <v>146</v>
      </c>
      <c r="C110" s="767"/>
      <c r="D110" s="767"/>
      <c r="E110" s="767"/>
      <c r="F110" s="767"/>
      <c r="G110" s="767"/>
      <c r="H110" s="767"/>
      <c r="I110" s="767"/>
      <c r="J110" s="767"/>
      <c r="K110" s="767"/>
      <c r="L110" s="767"/>
      <c r="M110" s="767"/>
      <c r="N110" s="767"/>
      <c r="O110" s="175" t="s">
        <v>165</v>
      </c>
      <c r="P110" s="27" t="s">
        <v>143</v>
      </c>
      <c r="Q110" s="25" t="s">
        <v>6</v>
      </c>
      <c r="R110" s="24" t="s">
        <v>9</v>
      </c>
      <c r="S110" s="23" t="s">
        <v>164</v>
      </c>
      <c r="T110" s="27">
        <v>1</v>
      </c>
      <c r="U110" s="27">
        <v>4</v>
      </c>
      <c r="V110" s="352" t="s">
        <v>145</v>
      </c>
      <c r="W110" s="353"/>
      <c r="X110" s="362">
        <v>2378832</v>
      </c>
      <c r="Y110" s="362">
        <v>2378832</v>
      </c>
      <c r="Z110" s="363">
        <v>2378832</v>
      </c>
      <c r="AA110" s="8"/>
      <c r="AB110" s="3"/>
    </row>
    <row r="111" spans="1:33" ht="29.25" customHeight="1" x14ac:dyDescent="0.2">
      <c r="A111" s="21"/>
      <c r="B111" s="762" t="s">
        <v>58</v>
      </c>
      <c r="C111" s="762"/>
      <c r="D111" s="762"/>
      <c r="E111" s="762"/>
      <c r="F111" s="762"/>
      <c r="G111" s="762"/>
      <c r="H111" s="762"/>
      <c r="I111" s="762"/>
      <c r="J111" s="762"/>
      <c r="K111" s="762"/>
      <c r="L111" s="762"/>
      <c r="M111" s="762"/>
      <c r="N111" s="762"/>
      <c r="O111" s="175" t="s">
        <v>165</v>
      </c>
      <c r="P111" s="14" t="s">
        <v>143</v>
      </c>
      <c r="Q111" s="11" t="s">
        <v>6</v>
      </c>
      <c r="R111" s="10" t="s">
        <v>9</v>
      </c>
      <c r="S111" s="9" t="s">
        <v>164</v>
      </c>
      <c r="T111" s="14">
        <v>1</v>
      </c>
      <c r="U111" s="14">
        <v>4</v>
      </c>
      <c r="V111" s="356" t="s">
        <v>53</v>
      </c>
      <c r="W111" s="353"/>
      <c r="X111" s="357">
        <v>235832</v>
      </c>
      <c r="Y111" s="357">
        <v>235832</v>
      </c>
      <c r="Z111" s="358">
        <v>235832</v>
      </c>
      <c r="AA111" s="8"/>
      <c r="AB111" s="3"/>
    </row>
    <row r="112" spans="1:33" ht="29.25" customHeight="1" x14ac:dyDescent="0.2">
      <c r="A112" s="21"/>
      <c r="B112" s="229"/>
      <c r="C112" s="230"/>
      <c r="D112" s="231"/>
      <c r="E112" s="237"/>
      <c r="F112" s="776" t="s">
        <v>149</v>
      </c>
      <c r="G112" s="770"/>
      <c r="H112" s="770"/>
      <c r="I112" s="770"/>
      <c r="J112" s="770"/>
      <c r="K112" s="770"/>
      <c r="L112" s="770"/>
      <c r="M112" s="770"/>
      <c r="N112" s="770"/>
      <c r="O112" s="175" t="s">
        <v>148</v>
      </c>
      <c r="P112" s="41" t="s">
        <v>143</v>
      </c>
      <c r="Q112" s="115" t="s">
        <v>6</v>
      </c>
      <c r="R112" s="114" t="s">
        <v>142</v>
      </c>
      <c r="S112" s="116" t="s">
        <v>4</v>
      </c>
      <c r="T112" s="41" t="s">
        <v>1</v>
      </c>
      <c r="U112" s="41" t="s">
        <v>1</v>
      </c>
      <c r="V112" s="359" t="s">
        <v>1</v>
      </c>
      <c r="W112" s="353"/>
      <c r="X112" s="360">
        <f t="shared" ref="X112:Z113" si="19">X113</f>
        <v>169041</v>
      </c>
      <c r="Y112" s="360">
        <f t="shared" si="19"/>
        <v>169041</v>
      </c>
      <c r="Z112" s="361">
        <f t="shared" si="19"/>
        <v>169041</v>
      </c>
      <c r="AA112" s="8"/>
      <c r="AB112" s="3"/>
    </row>
    <row r="113" spans="1:28" ht="29.25" customHeight="1" x14ac:dyDescent="0.2">
      <c r="A113" s="21"/>
      <c r="B113" s="224"/>
      <c r="C113" s="225"/>
      <c r="D113" s="238"/>
      <c r="E113" s="239"/>
      <c r="F113" s="275"/>
      <c r="G113" s="766" t="s">
        <v>147</v>
      </c>
      <c r="H113" s="766"/>
      <c r="I113" s="766"/>
      <c r="J113" s="766"/>
      <c r="K113" s="766"/>
      <c r="L113" s="766"/>
      <c r="M113" s="766"/>
      <c r="N113" s="766"/>
      <c r="O113" s="175" t="s">
        <v>144</v>
      </c>
      <c r="P113" s="27" t="s">
        <v>143</v>
      </c>
      <c r="Q113" s="25" t="s">
        <v>6</v>
      </c>
      <c r="R113" s="24" t="s">
        <v>142</v>
      </c>
      <c r="S113" s="23" t="s">
        <v>141</v>
      </c>
      <c r="T113" s="27" t="s">
        <v>1</v>
      </c>
      <c r="U113" s="27" t="s">
        <v>1</v>
      </c>
      <c r="V113" s="352" t="s">
        <v>1</v>
      </c>
      <c r="W113" s="353"/>
      <c r="X113" s="354">
        <f t="shared" si="19"/>
        <v>169041</v>
      </c>
      <c r="Y113" s="354">
        <f t="shared" si="19"/>
        <v>169041</v>
      </c>
      <c r="Z113" s="355">
        <f t="shared" si="19"/>
        <v>169041</v>
      </c>
      <c r="AA113" s="8"/>
      <c r="AB113" s="3"/>
    </row>
    <row r="114" spans="1:28" ht="15" customHeight="1" x14ac:dyDescent="0.2">
      <c r="A114" s="21"/>
      <c r="B114" s="767" t="s">
        <v>151</v>
      </c>
      <c r="C114" s="767"/>
      <c r="D114" s="767"/>
      <c r="E114" s="767"/>
      <c r="F114" s="767"/>
      <c r="G114" s="767"/>
      <c r="H114" s="767"/>
      <c r="I114" s="767"/>
      <c r="J114" s="767"/>
      <c r="K114" s="767"/>
      <c r="L114" s="780"/>
      <c r="M114" s="781"/>
      <c r="N114" s="782"/>
      <c r="O114" s="175" t="s">
        <v>144</v>
      </c>
      <c r="P114" s="14" t="s">
        <v>143</v>
      </c>
      <c r="Q114" s="11" t="s">
        <v>6</v>
      </c>
      <c r="R114" s="10" t="s">
        <v>142</v>
      </c>
      <c r="S114" s="9" t="s">
        <v>141</v>
      </c>
      <c r="T114" s="14">
        <v>2</v>
      </c>
      <c r="U114" s="14">
        <v>3</v>
      </c>
      <c r="V114" s="356" t="s">
        <v>1</v>
      </c>
      <c r="W114" s="353"/>
      <c r="X114" s="373">
        <f>X115+X116</f>
        <v>169041</v>
      </c>
      <c r="Y114" s="373">
        <f>Y115+Y116</f>
        <v>169041</v>
      </c>
      <c r="Z114" s="374">
        <f>Z115+Z116</f>
        <v>169041</v>
      </c>
      <c r="AA114" s="8"/>
      <c r="AB114" s="3"/>
    </row>
    <row r="115" spans="1:28" ht="29.25" customHeight="1" x14ac:dyDescent="0.2">
      <c r="A115" s="21"/>
      <c r="B115" s="767" t="s">
        <v>146</v>
      </c>
      <c r="C115" s="767"/>
      <c r="D115" s="767"/>
      <c r="E115" s="767"/>
      <c r="F115" s="767"/>
      <c r="G115" s="767"/>
      <c r="H115" s="767"/>
      <c r="I115" s="767"/>
      <c r="J115" s="767"/>
      <c r="K115" s="767"/>
      <c r="L115" s="767"/>
      <c r="M115" s="767"/>
      <c r="N115" s="767"/>
      <c r="O115" s="175" t="s">
        <v>144</v>
      </c>
      <c r="P115" s="27" t="s">
        <v>143</v>
      </c>
      <c r="Q115" s="25" t="s">
        <v>6</v>
      </c>
      <c r="R115" s="24" t="s">
        <v>142</v>
      </c>
      <c r="S115" s="23" t="s">
        <v>141</v>
      </c>
      <c r="T115" s="27">
        <v>2</v>
      </c>
      <c r="U115" s="27">
        <v>3</v>
      </c>
      <c r="V115" s="352" t="s">
        <v>145</v>
      </c>
      <c r="W115" s="353"/>
      <c r="X115" s="362">
        <v>169041</v>
      </c>
      <c r="Y115" s="362">
        <v>169041</v>
      </c>
      <c r="Z115" s="363">
        <v>169041</v>
      </c>
      <c r="AA115" s="8"/>
      <c r="AB115" s="3"/>
    </row>
    <row r="116" spans="1:28" ht="29.25" customHeight="1" x14ac:dyDescent="0.2">
      <c r="A116" s="21"/>
      <c r="B116" s="762" t="s">
        <v>58</v>
      </c>
      <c r="C116" s="762"/>
      <c r="D116" s="762"/>
      <c r="E116" s="762"/>
      <c r="F116" s="762"/>
      <c r="G116" s="762"/>
      <c r="H116" s="762"/>
      <c r="I116" s="762"/>
      <c r="J116" s="762"/>
      <c r="K116" s="762"/>
      <c r="L116" s="762"/>
      <c r="M116" s="762"/>
      <c r="N116" s="762"/>
      <c r="O116" s="175" t="s">
        <v>144</v>
      </c>
      <c r="P116" s="14" t="s">
        <v>143</v>
      </c>
      <c r="Q116" s="11" t="s">
        <v>6</v>
      </c>
      <c r="R116" s="10" t="s">
        <v>142</v>
      </c>
      <c r="S116" s="9" t="s">
        <v>141</v>
      </c>
      <c r="T116" s="14">
        <v>2</v>
      </c>
      <c r="U116" s="14">
        <v>3</v>
      </c>
      <c r="V116" s="356" t="s">
        <v>53</v>
      </c>
      <c r="W116" s="353"/>
      <c r="X116" s="357"/>
      <c r="Y116" s="357"/>
      <c r="Z116" s="358"/>
      <c r="AA116" s="8"/>
      <c r="AB116" s="3"/>
    </row>
    <row r="117" spans="1:28" ht="44.25" customHeight="1" x14ac:dyDescent="0.2">
      <c r="A117" s="21"/>
      <c r="B117" s="228"/>
      <c r="C117" s="603"/>
      <c r="D117" s="228"/>
      <c r="E117" s="228"/>
      <c r="F117" s="228"/>
      <c r="G117" s="228"/>
      <c r="H117" s="228"/>
      <c r="I117" s="228"/>
      <c r="J117" s="228"/>
      <c r="K117" s="228"/>
      <c r="L117" s="228"/>
      <c r="M117" s="598" t="s">
        <v>647</v>
      </c>
      <c r="N117" s="598"/>
      <c r="O117" s="175"/>
      <c r="P117" s="596">
        <v>86</v>
      </c>
      <c r="Q117" s="11">
        <v>0</v>
      </c>
      <c r="R117" s="597">
        <v>2</v>
      </c>
      <c r="S117" s="9">
        <v>0</v>
      </c>
      <c r="T117" s="596"/>
      <c r="U117" s="596"/>
      <c r="V117" s="356"/>
      <c r="W117" s="353"/>
      <c r="X117" s="607">
        <f t="shared" ref="X117:Z117" si="20">X118</f>
        <v>171600</v>
      </c>
      <c r="Y117" s="607">
        <f t="shared" si="20"/>
        <v>231600</v>
      </c>
      <c r="Z117" s="608">
        <f t="shared" si="20"/>
        <v>231600</v>
      </c>
      <c r="AA117" s="8"/>
      <c r="AB117" s="3"/>
    </row>
    <row r="118" spans="1:28" ht="29.25" customHeight="1" x14ac:dyDescent="0.2">
      <c r="A118" s="21"/>
      <c r="B118" s="228"/>
      <c r="C118" s="603"/>
      <c r="D118" s="228"/>
      <c r="E118" s="228"/>
      <c r="F118" s="228"/>
      <c r="G118" s="228"/>
      <c r="H118" s="228"/>
      <c r="I118" s="228"/>
      <c r="J118" s="228"/>
      <c r="K118" s="228"/>
      <c r="L118" s="228"/>
      <c r="M118" s="598" t="s">
        <v>630</v>
      </c>
      <c r="N118" s="598"/>
      <c r="O118" s="175"/>
      <c r="P118" s="596">
        <v>86</v>
      </c>
      <c r="Q118" s="11">
        <v>0</v>
      </c>
      <c r="R118" s="597">
        <v>2</v>
      </c>
      <c r="S118" s="9">
        <v>90011</v>
      </c>
      <c r="T118" s="596"/>
      <c r="U118" s="596"/>
      <c r="V118" s="621"/>
      <c r="W118" s="622"/>
      <c r="X118" s="607">
        <f>X119+X120</f>
        <v>171600</v>
      </c>
      <c r="Y118" s="607">
        <f>Y119+Y120</f>
        <v>231600</v>
      </c>
      <c r="Z118" s="608">
        <f>Z119+Z120</f>
        <v>231600</v>
      </c>
      <c r="AA118" s="8"/>
      <c r="AB118" s="3"/>
    </row>
    <row r="119" spans="1:28" ht="29.25" customHeight="1" x14ac:dyDescent="0.2">
      <c r="A119" s="21"/>
      <c r="B119" s="228"/>
      <c r="C119" s="603"/>
      <c r="D119" s="228"/>
      <c r="E119" s="228"/>
      <c r="F119" s="228"/>
      <c r="G119" s="228"/>
      <c r="H119" s="228"/>
      <c r="I119" s="228"/>
      <c r="J119" s="228"/>
      <c r="K119" s="228"/>
      <c r="L119" s="228"/>
      <c r="M119" s="598" t="s">
        <v>58</v>
      </c>
      <c r="N119" s="598"/>
      <c r="O119" s="175"/>
      <c r="P119" s="596">
        <v>86</v>
      </c>
      <c r="Q119" s="11">
        <v>0</v>
      </c>
      <c r="R119" s="597">
        <v>2</v>
      </c>
      <c r="S119" s="9">
        <v>90011</v>
      </c>
      <c r="T119" s="596">
        <v>12</v>
      </c>
      <c r="U119" s="596">
        <v>2</v>
      </c>
      <c r="V119" s="625">
        <v>240</v>
      </c>
      <c r="W119" s="622"/>
      <c r="X119" s="357">
        <v>63000</v>
      </c>
      <c r="Y119" s="357">
        <v>112100</v>
      </c>
      <c r="Z119" s="358">
        <v>112100</v>
      </c>
      <c r="AA119" s="8"/>
      <c r="AB119" s="3"/>
    </row>
    <row r="120" spans="1:28" ht="60.75" customHeight="1" x14ac:dyDescent="0.2">
      <c r="A120" s="21"/>
      <c r="B120" s="228"/>
      <c r="C120" s="603"/>
      <c r="D120" s="228"/>
      <c r="E120" s="228"/>
      <c r="F120" s="228"/>
      <c r="G120" s="228"/>
      <c r="H120" s="228"/>
      <c r="I120" s="228"/>
      <c r="J120" s="228"/>
      <c r="K120" s="228"/>
      <c r="L120" s="228"/>
      <c r="M120" s="649" t="s">
        <v>656</v>
      </c>
      <c r="N120" s="649"/>
      <c r="O120" s="175"/>
      <c r="P120" s="639">
        <v>86</v>
      </c>
      <c r="Q120" s="11">
        <v>0</v>
      </c>
      <c r="R120" s="640">
        <v>2</v>
      </c>
      <c r="S120" s="9">
        <v>90011</v>
      </c>
      <c r="T120" s="639">
        <v>12</v>
      </c>
      <c r="U120" s="639">
        <v>2</v>
      </c>
      <c r="V120" s="625">
        <v>810</v>
      </c>
      <c r="W120" s="622"/>
      <c r="X120" s="357">
        <v>108600</v>
      </c>
      <c r="Y120" s="357">
        <v>119500</v>
      </c>
      <c r="Z120" s="358">
        <v>119500</v>
      </c>
      <c r="AA120" s="8"/>
      <c r="AB120" s="3"/>
    </row>
    <row r="121" spans="1:28" ht="29.25" customHeight="1" x14ac:dyDescent="0.2">
      <c r="A121" s="21"/>
      <c r="B121" s="228"/>
      <c r="C121" s="603"/>
      <c r="D121" s="228"/>
      <c r="E121" s="228"/>
      <c r="F121" s="228"/>
      <c r="G121" s="228"/>
      <c r="H121" s="228"/>
      <c r="I121" s="228"/>
      <c r="J121" s="228"/>
      <c r="K121" s="228"/>
      <c r="L121" s="228"/>
      <c r="M121" s="598" t="s">
        <v>649</v>
      </c>
      <c r="N121" s="598"/>
      <c r="O121" s="175"/>
      <c r="P121" s="596">
        <v>86</v>
      </c>
      <c r="Q121" s="11">
        <v>0</v>
      </c>
      <c r="R121" s="597">
        <v>0</v>
      </c>
      <c r="S121" s="9">
        <v>0</v>
      </c>
      <c r="T121" s="596"/>
      <c r="U121" s="596"/>
      <c r="V121" s="625"/>
      <c r="W121" s="622"/>
      <c r="X121" s="607">
        <f t="shared" ref="X121:Z122" si="21">X122</f>
        <v>5412576</v>
      </c>
      <c r="Y121" s="607">
        <f t="shared" si="21"/>
        <v>5412576</v>
      </c>
      <c r="Z121" s="608">
        <f t="shared" si="21"/>
        <v>5412576</v>
      </c>
      <c r="AA121" s="8"/>
      <c r="AB121" s="3"/>
    </row>
    <row r="122" spans="1:28" ht="29.25" customHeight="1" x14ac:dyDescent="0.2">
      <c r="A122" s="21"/>
      <c r="B122" s="228"/>
      <c r="C122" s="603"/>
      <c r="D122" s="228"/>
      <c r="E122" s="228"/>
      <c r="F122" s="228"/>
      <c r="G122" s="228"/>
      <c r="H122" s="228"/>
      <c r="I122" s="228"/>
      <c r="J122" s="228"/>
      <c r="K122" s="228"/>
      <c r="L122" s="228"/>
      <c r="M122" s="598" t="s">
        <v>623</v>
      </c>
      <c r="N122" s="598"/>
      <c r="O122" s="175"/>
      <c r="P122" s="596">
        <v>86</v>
      </c>
      <c r="Q122" s="11">
        <v>0</v>
      </c>
      <c r="R122" s="597">
        <v>3</v>
      </c>
      <c r="S122" s="9">
        <v>70003</v>
      </c>
      <c r="T122" s="596"/>
      <c r="U122" s="596"/>
      <c r="V122" s="625"/>
      <c r="W122" s="622"/>
      <c r="X122" s="607">
        <f t="shared" si="21"/>
        <v>5412576</v>
      </c>
      <c r="Y122" s="607">
        <f t="shared" si="21"/>
        <v>5412576</v>
      </c>
      <c r="Z122" s="608">
        <f t="shared" si="21"/>
        <v>5412576</v>
      </c>
      <c r="AA122" s="8"/>
      <c r="AB122" s="3"/>
    </row>
    <row r="123" spans="1:28" ht="29.25" customHeight="1" x14ac:dyDescent="0.2">
      <c r="A123" s="21"/>
      <c r="B123" s="228"/>
      <c r="C123" s="603"/>
      <c r="D123" s="228"/>
      <c r="E123" s="228"/>
      <c r="F123" s="228"/>
      <c r="G123" s="228"/>
      <c r="H123" s="228"/>
      <c r="I123" s="228"/>
      <c r="J123" s="228"/>
      <c r="K123" s="228"/>
      <c r="L123" s="228"/>
      <c r="M123" s="598" t="s">
        <v>651</v>
      </c>
      <c r="N123" s="598"/>
      <c r="O123" s="175"/>
      <c r="P123" s="596">
        <v>86</v>
      </c>
      <c r="Q123" s="11">
        <v>0</v>
      </c>
      <c r="R123" s="597">
        <v>3</v>
      </c>
      <c r="S123" s="9">
        <v>70003</v>
      </c>
      <c r="T123" s="596">
        <v>1</v>
      </c>
      <c r="U123" s="596">
        <v>13</v>
      </c>
      <c r="V123" s="625"/>
      <c r="W123" s="622"/>
      <c r="X123" s="607">
        <f>X124+X125</f>
        <v>5412576</v>
      </c>
      <c r="Y123" s="607">
        <f>Y124+Y125</f>
        <v>5412576</v>
      </c>
      <c r="Z123" s="608">
        <f>Z124+Z125</f>
        <v>5412576</v>
      </c>
      <c r="AA123" s="8"/>
      <c r="AB123" s="3"/>
    </row>
    <row r="124" spans="1:28" ht="29.25" customHeight="1" x14ac:dyDescent="0.2">
      <c r="A124" s="21"/>
      <c r="B124" s="228"/>
      <c r="C124" s="603"/>
      <c r="D124" s="228"/>
      <c r="E124" s="228"/>
      <c r="F124" s="228"/>
      <c r="G124" s="228"/>
      <c r="H124" s="228"/>
      <c r="I124" s="228"/>
      <c r="J124" s="228"/>
      <c r="K124" s="228"/>
      <c r="L124" s="228"/>
      <c r="M124" s="598" t="s">
        <v>650</v>
      </c>
      <c r="N124" s="598"/>
      <c r="O124" s="175"/>
      <c r="P124" s="596">
        <v>86</v>
      </c>
      <c r="Q124" s="11">
        <v>0</v>
      </c>
      <c r="R124" s="597">
        <v>3</v>
      </c>
      <c r="S124" s="9">
        <v>70003</v>
      </c>
      <c r="T124" s="596">
        <v>1</v>
      </c>
      <c r="U124" s="596">
        <v>13</v>
      </c>
      <c r="V124" s="625">
        <v>110</v>
      </c>
      <c r="W124" s="622"/>
      <c r="X124" s="357">
        <v>4297769</v>
      </c>
      <c r="Y124" s="357">
        <v>4297769</v>
      </c>
      <c r="Z124" s="358">
        <v>4297769</v>
      </c>
      <c r="AA124" s="8"/>
      <c r="AB124" s="3"/>
    </row>
    <row r="125" spans="1:28" ht="29.25" customHeight="1" x14ac:dyDescent="0.2">
      <c r="A125" s="21"/>
      <c r="B125" s="228"/>
      <c r="C125" s="603"/>
      <c r="D125" s="228"/>
      <c r="E125" s="228"/>
      <c r="F125" s="228"/>
      <c r="G125" s="228"/>
      <c r="H125" s="228"/>
      <c r="I125" s="228"/>
      <c r="J125" s="228"/>
      <c r="K125" s="228"/>
      <c r="L125" s="228"/>
      <c r="M125" s="598" t="s">
        <v>58</v>
      </c>
      <c r="N125" s="598"/>
      <c r="O125" s="175"/>
      <c r="P125" s="596">
        <v>86</v>
      </c>
      <c r="Q125" s="11">
        <v>0</v>
      </c>
      <c r="R125" s="597">
        <v>3</v>
      </c>
      <c r="S125" s="9">
        <v>70003</v>
      </c>
      <c r="T125" s="596">
        <v>1</v>
      </c>
      <c r="U125" s="596">
        <v>13</v>
      </c>
      <c r="V125" s="625">
        <v>240</v>
      </c>
      <c r="W125" s="622"/>
      <c r="X125" s="357">
        <v>1114807</v>
      </c>
      <c r="Y125" s="357">
        <v>1114807</v>
      </c>
      <c r="Z125" s="358">
        <v>1114807</v>
      </c>
      <c r="AA125" s="8"/>
      <c r="AB125" s="3"/>
    </row>
    <row r="126" spans="1:28" ht="61.5" customHeight="1" x14ac:dyDescent="0.2">
      <c r="A126" s="21"/>
      <c r="B126" s="228"/>
      <c r="C126" s="603"/>
      <c r="D126" s="228"/>
      <c r="E126" s="228"/>
      <c r="F126" s="228"/>
      <c r="G126" s="228"/>
      <c r="H126" s="228"/>
      <c r="I126" s="228"/>
      <c r="J126" s="228"/>
      <c r="K126" s="228"/>
      <c r="L126" s="228"/>
      <c r="M126" s="610" t="s">
        <v>648</v>
      </c>
      <c r="N126" s="610"/>
      <c r="O126" s="581"/>
      <c r="P126" s="594">
        <v>84</v>
      </c>
      <c r="Q126" s="557">
        <v>0</v>
      </c>
      <c r="R126" s="595">
        <v>0</v>
      </c>
      <c r="S126" s="582">
        <v>0</v>
      </c>
      <c r="T126" s="594"/>
      <c r="U126" s="594"/>
      <c r="V126" s="626"/>
      <c r="W126" s="627"/>
      <c r="X126" s="619">
        <f t="shared" ref="X126:Z128" si="22">X127</f>
        <v>201000</v>
      </c>
      <c r="Y126" s="619">
        <f t="shared" si="22"/>
        <v>225000</v>
      </c>
      <c r="Z126" s="620">
        <f t="shared" si="22"/>
        <v>225000</v>
      </c>
      <c r="AA126" s="8"/>
      <c r="AB126" s="3"/>
    </row>
    <row r="127" spans="1:28" ht="29.25" customHeight="1" x14ac:dyDescent="0.2">
      <c r="A127" s="21"/>
      <c r="B127" s="228"/>
      <c r="C127" s="603"/>
      <c r="D127" s="228"/>
      <c r="E127" s="228"/>
      <c r="F127" s="228"/>
      <c r="G127" s="228"/>
      <c r="H127" s="228"/>
      <c r="I127" s="228"/>
      <c r="J127" s="228"/>
      <c r="K127" s="228"/>
      <c r="L127" s="228"/>
      <c r="M127" s="598" t="s">
        <v>626</v>
      </c>
      <c r="N127" s="598"/>
      <c r="O127" s="175"/>
      <c r="P127" s="596">
        <v>84</v>
      </c>
      <c r="Q127" s="11">
        <v>0</v>
      </c>
      <c r="R127" s="597">
        <v>1</v>
      </c>
      <c r="S127" s="9">
        <v>90042</v>
      </c>
      <c r="T127" s="596"/>
      <c r="U127" s="596"/>
      <c r="V127" s="625"/>
      <c r="W127" s="622"/>
      <c r="X127" s="607">
        <f t="shared" si="22"/>
        <v>201000</v>
      </c>
      <c r="Y127" s="607">
        <f t="shared" si="22"/>
        <v>225000</v>
      </c>
      <c r="Z127" s="608">
        <f t="shared" si="22"/>
        <v>225000</v>
      </c>
      <c r="AA127" s="8"/>
      <c r="AB127" s="3"/>
    </row>
    <row r="128" spans="1:28" ht="60.75" customHeight="1" x14ac:dyDescent="0.2">
      <c r="A128" s="21"/>
      <c r="B128" s="228"/>
      <c r="C128" s="603"/>
      <c r="D128" s="228"/>
      <c r="E128" s="228"/>
      <c r="F128" s="228"/>
      <c r="G128" s="228"/>
      <c r="H128" s="228"/>
      <c r="I128" s="228"/>
      <c r="J128" s="228"/>
      <c r="K128" s="228"/>
      <c r="L128" s="228"/>
      <c r="M128" s="598" t="s">
        <v>627</v>
      </c>
      <c r="N128" s="598"/>
      <c r="O128" s="175"/>
      <c r="P128" s="596">
        <v>84</v>
      </c>
      <c r="Q128" s="11">
        <v>0</v>
      </c>
      <c r="R128" s="597">
        <v>1</v>
      </c>
      <c r="S128" s="9">
        <v>90042</v>
      </c>
      <c r="T128" s="596">
        <v>11</v>
      </c>
      <c r="U128" s="596">
        <v>1</v>
      </c>
      <c r="V128" s="625"/>
      <c r="W128" s="622"/>
      <c r="X128" s="607">
        <f t="shared" si="22"/>
        <v>201000</v>
      </c>
      <c r="Y128" s="607">
        <f t="shared" si="22"/>
        <v>225000</v>
      </c>
      <c r="Z128" s="608">
        <f t="shared" si="22"/>
        <v>225000</v>
      </c>
      <c r="AA128" s="8"/>
      <c r="AB128" s="3"/>
    </row>
    <row r="129" spans="1:28" ht="29.25" customHeight="1" x14ac:dyDescent="0.2">
      <c r="A129" s="21"/>
      <c r="B129" s="228"/>
      <c r="C129" s="603"/>
      <c r="D129" s="228"/>
      <c r="E129" s="228"/>
      <c r="F129" s="228"/>
      <c r="G129" s="228"/>
      <c r="H129" s="228"/>
      <c r="I129" s="228"/>
      <c r="J129" s="228"/>
      <c r="K129" s="228"/>
      <c r="L129" s="228"/>
      <c r="M129" s="598" t="s">
        <v>58</v>
      </c>
      <c r="N129" s="598"/>
      <c r="O129" s="175"/>
      <c r="P129" s="596">
        <v>84</v>
      </c>
      <c r="Q129" s="11">
        <v>0</v>
      </c>
      <c r="R129" s="597">
        <v>1</v>
      </c>
      <c r="S129" s="9">
        <v>90042</v>
      </c>
      <c r="T129" s="596">
        <v>11</v>
      </c>
      <c r="U129" s="596">
        <v>1</v>
      </c>
      <c r="V129" s="625">
        <v>240</v>
      </c>
      <c r="W129" s="622"/>
      <c r="X129" s="357">
        <v>201000</v>
      </c>
      <c r="Y129" s="357">
        <v>225000</v>
      </c>
      <c r="Z129" s="358">
        <v>225000</v>
      </c>
      <c r="AA129" s="8"/>
      <c r="AB129" s="3"/>
    </row>
    <row r="130" spans="1:28" ht="18.75" customHeight="1" thickBot="1" x14ac:dyDescent="0.25">
      <c r="A130" s="21"/>
      <c r="B130" s="277"/>
      <c r="C130" s="278"/>
      <c r="D130" s="779" t="s">
        <v>3</v>
      </c>
      <c r="E130" s="779"/>
      <c r="F130" s="779"/>
      <c r="G130" s="779"/>
      <c r="H130" s="779"/>
      <c r="I130" s="779"/>
      <c r="J130" s="779"/>
      <c r="K130" s="779"/>
      <c r="L130" s="779"/>
      <c r="M130" s="779"/>
      <c r="N130" s="779"/>
      <c r="O130" s="623" t="s">
        <v>199</v>
      </c>
      <c r="P130" s="279" t="s">
        <v>200</v>
      </c>
      <c r="Q130" s="280" t="s">
        <v>6</v>
      </c>
      <c r="R130" s="281" t="s">
        <v>5</v>
      </c>
      <c r="S130" s="282" t="s">
        <v>4</v>
      </c>
      <c r="T130" s="279" t="s">
        <v>1</v>
      </c>
      <c r="U130" s="279" t="s">
        <v>1</v>
      </c>
      <c r="V130" s="375" t="s">
        <v>1</v>
      </c>
      <c r="W130" s="624"/>
      <c r="X130" s="376">
        <f>'приложение 3'!X145</f>
        <v>0</v>
      </c>
      <c r="Y130" s="376">
        <f>'приложение 3'!Y145</f>
        <v>453710.85714844801</v>
      </c>
      <c r="Z130" s="377">
        <f>'приложение 3'!Z145</f>
        <v>934712.33055155165</v>
      </c>
      <c r="AA130" s="8"/>
      <c r="AB130" s="3"/>
    </row>
    <row r="131" spans="1:28" ht="0.75" customHeight="1" thickBot="1" x14ac:dyDescent="0.3">
      <c r="A131" s="7"/>
      <c r="B131" s="241"/>
      <c r="C131" s="241"/>
      <c r="D131" s="241"/>
      <c r="E131" s="241"/>
      <c r="F131" s="241"/>
      <c r="G131" s="241"/>
      <c r="H131" s="241"/>
      <c r="I131" s="241"/>
      <c r="J131" s="241"/>
      <c r="K131" s="242"/>
      <c r="L131" s="241"/>
      <c r="M131" s="243"/>
      <c r="N131" s="244"/>
      <c r="O131" s="245" t="s">
        <v>192</v>
      </c>
      <c r="P131" s="246" t="s">
        <v>1</v>
      </c>
      <c r="Q131" s="246" t="s">
        <v>1</v>
      </c>
      <c r="R131" s="246" t="s">
        <v>1</v>
      </c>
      <c r="S131" s="246" t="s">
        <v>1</v>
      </c>
      <c r="T131" s="247">
        <v>0</v>
      </c>
      <c r="U131" s="248">
        <v>0</v>
      </c>
      <c r="V131" s="378" t="s">
        <v>196</v>
      </c>
      <c r="W131" s="379"/>
      <c r="X131" s="360"/>
      <c r="Y131" s="380"/>
      <c r="Z131" s="381"/>
      <c r="AA131" s="187"/>
      <c r="AB131" s="3"/>
    </row>
    <row r="132" spans="1:28" ht="21.75" customHeight="1" thickBot="1" x14ac:dyDescent="0.3">
      <c r="A132" s="4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2"/>
      <c r="M132" s="271" t="s">
        <v>0</v>
      </c>
      <c r="N132" s="272"/>
      <c r="O132" s="272"/>
      <c r="P132" s="272"/>
      <c r="Q132" s="272"/>
      <c r="R132" s="272"/>
      <c r="S132" s="272"/>
      <c r="T132" s="272"/>
      <c r="U132" s="272"/>
      <c r="V132" s="382"/>
      <c r="W132" s="383"/>
      <c r="X132" s="383">
        <f>X14+X36+X47+X106+X126+X101</f>
        <v>18131517</v>
      </c>
      <c r="Y132" s="383">
        <f>Y14+Y36+Y47+Y106+Y126+Y101+Y130</f>
        <v>18399355.857148446</v>
      </c>
      <c r="Z132" s="384">
        <f>Z14+Z36+Z47+Z106+Z126+Z101+Z130</f>
        <v>18921381.33055155</v>
      </c>
      <c r="AA132" s="3"/>
      <c r="AB132" s="2"/>
    </row>
    <row r="133" spans="1:28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3"/>
      <c r="R133" s="3"/>
      <c r="S133" s="3"/>
      <c r="T133" s="3"/>
      <c r="U133" s="3"/>
      <c r="V133" s="259"/>
      <c r="W133" s="259"/>
      <c r="X133" s="257"/>
      <c r="Y133" s="270"/>
      <c r="Z133" s="259"/>
      <c r="AA133" s="3"/>
      <c r="AB133" s="2"/>
    </row>
  </sheetData>
  <mergeCells count="96">
    <mergeCell ref="G108:N108"/>
    <mergeCell ref="G93:N93"/>
    <mergeCell ref="B95:N95"/>
    <mergeCell ref="D130:N130"/>
    <mergeCell ref="B110:N110"/>
    <mergeCell ref="B111:N111"/>
    <mergeCell ref="F112:N112"/>
    <mergeCell ref="G113:N113"/>
    <mergeCell ref="B114:N114"/>
    <mergeCell ref="B115:N115"/>
    <mergeCell ref="B116:N116"/>
    <mergeCell ref="B109:N109"/>
    <mergeCell ref="G98:N98"/>
    <mergeCell ref="B99:N99"/>
    <mergeCell ref="B100:N100"/>
    <mergeCell ref="D106:N106"/>
    <mergeCell ref="F107:N107"/>
    <mergeCell ref="E96:N96"/>
    <mergeCell ref="F97:N97"/>
    <mergeCell ref="M7:Z7"/>
    <mergeCell ref="B94:N94"/>
    <mergeCell ref="B85:N85"/>
    <mergeCell ref="G74:N74"/>
    <mergeCell ref="B75:N75"/>
    <mergeCell ref="B76:N76"/>
    <mergeCell ref="E77:N77"/>
    <mergeCell ref="F78:N78"/>
    <mergeCell ref="G79:N79"/>
    <mergeCell ref="B80:N80"/>
    <mergeCell ref="B81:N81"/>
    <mergeCell ref="B90:N90"/>
    <mergeCell ref="E91:N91"/>
    <mergeCell ref="F92:N92"/>
    <mergeCell ref="F82:N82"/>
    <mergeCell ref="G83:N83"/>
    <mergeCell ref="B84:N84"/>
    <mergeCell ref="B89:N89"/>
    <mergeCell ref="G88:N88"/>
    <mergeCell ref="F68:N68"/>
    <mergeCell ref="G69:N69"/>
    <mergeCell ref="B70:N70"/>
    <mergeCell ref="B71:N71"/>
    <mergeCell ref="E72:N72"/>
    <mergeCell ref="E86:N86"/>
    <mergeCell ref="F87:N87"/>
    <mergeCell ref="F63:N63"/>
    <mergeCell ref="G64:N64"/>
    <mergeCell ref="B65:N65"/>
    <mergeCell ref="B66:N66"/>
    <mergeCell ref="F73:N73"/>
    <mergeCell ref="B56:N56"/>
    <mergeCell ref="E57:N57"/>
    <mergeCell ref="F58:N58"/>
    <mergeCell ref="G59:N59"/>
    <mergeCell ref="B61:N61"/>
    <mergeCell ref="B51:N51"/>
    <mergeCell ref="B52:N52"/>
    <mergeCell ref="F53:N53"/>
    <mergeCell ref="G54:N54"/>
    <mergeCell ref="B55:N55"/>
    <mergeCell ref="E67:N67"/>
    <mergeCell ref="E48:N48"/>
    <mergeCell ref="E37:N37"/>
    <mergeCell ref="F38:N38"/>
    <mergeCell ref="G39:N39"/>
    <mergeCell ref="B40:N40"/>
    <mergeCell ref="B41:N41"/>
    <mergeCell ref="E42:N42"/>
    <mergeCell ref="F43:N43"/>
    <mergeCell ref="G44:N44"/>
    <mergeCell ref="B45:N45"/>
    <mergeCell ref="B46:N46"/>
    <mergeCell ref="D47:N47"/>
    <mergeCell ref="B60:N60"/>
    <mergeCell ref="F49:N49"/>
    <mergeCell ref="G50:N50"/>
    <mergeCell ref="D36:N36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X2:Z2"/>
    <mergeCell ref="M8:Z10"/>
    <mergeCell ref="B17:N17"/>
    <mergeCell ref="P12:S12"/>
    <mergeCell ref="P13:S13"/>
    <mergeCell ref="D14:N14"/>
    <mergeCell ref="G15:N15"/>
    <mergeCell ref="B16:N16"/>
  </mergeCells>
  <pageMargins left="0.59055118110236227" right="0.59055118110236227" top="1.1811023622047245" bottom="0.39370078740157483" header="0" footer="0"/>
  <pageSetup paperSize="9" fitToHeight="0" orientation="landscape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SheetLayoutView="100" workbookViewId="0">
      <selection activeCell="A8" sqref="A8:D8"/>
    </sheetView>
  </sheetViews>
  <sheetFormatPr defaultRowHeight="12.75" x14ac:dyDescent="0.2"/>
  <cols>
    <col min="1" max="1" width="54" style="422" customWidth="1"/>
    <col min="2" max="4" width="10.5703125" style="422" customWidth="1"/>
    <col min="5" max="256" width="9.140625" style="422"/>
    <col min="257" max="257" width="64.7109375" style="422" bestFit="1" customWidth="1"/>
    <col min="258" max="260" width="10.5703125" style="422" customWidth="1"/>
    <col min="261" max="512" width="9.140625" style="422"/>
    <col min="513" max="513" width="64.7109375" style="422" bestFit="1" customWidth="1"/>
    <col min="514" max="516" width="10.5703125" style="422" customWidth="1"/>
    <col min="517" max="768" width="9.140625" style="422"/>
    <col min="769" max="769" width="64.7109375" style="422" bestFit="1" customWidth="1"/>
    <col min="770" max="772" width="10.5703125" style="422" customWidth="1"/>
    <col min="773" max="1024" width="9.140625" style="422"/>
    <col min="1025" max="1025" width="64.7109375" style="422" bestFit="1" customWidth="1"/>
    <col min="1026" max="1028" width="10.5703125" style="422" customWidth="1"/>
    <col min="1029" max="1280" width="9.140625" style="422"/>
    <col min="1281" max="1281" width="64.7109375" style="422" bestFit="1" customWidth="1"/>
    <col min="1282" max="1284" width="10.5703125" style="422" customWidth="1"/>
    <col min="1285" max="1536" width="9.140625" style="422"/>
    <col min="1537" max="1537" width="64.7109375" style="422" bestFit="1" customWidth="1"/>
    <col min="1538" max="1540" width="10.5703125" style="422" customWidth="1"/>
    <col min="1541" max="1792" width="9.140625" style="422"/>
    <col min="1793" max="1793" width="64.7109375" style="422" bestFit="1" customWidth="1"/>
    <col min="1794" max="1796" width="10.5703125" style="422" customWidth="1"/>
    <col min="1797" max="2048" width="9.140625" style="422"/>
    <col min="2049" max="2049" width="64.7109375" style="422" bestFit="1" customWidth="1"/>
    <col min="2050" max="2052" width="10.5703125" style="422" customWidth="1"/>
    <col min="2053" max="2304" width="9.140625" style="422"/>
    <col min="2305" max="2305" width="64.7109375" style="422" bestFit="1" customWidth="1"/>
    <col min="2306" max="2308" width="10.5703125" style="422" customWidth="1"/>
    <col min="2309" max="2560" width="9.140625" style="422"/>
    <col min="2561" max="2561" width="64.7109375" style="422" bestFit="1" customWidth="1"/>
    <col min="2562" max="2564" width="10.5703125" style="422" customWidth="1"/>
    <col min="2565" max="2816" width="9.140625" style="422"/>
    <col min="2817" max="2817" width="64.7109375" style="422" bestFit="1" customWidth="1"/>
    <col min="2818" max="2820" width="10.5703125" style="422" customWidth="1"/>
    <col min="2821" max="3072" width="9.140625" style="422"/>
    <col min="3073" max="3073" width="64.7109375" style="422" bestFit="1" customWidth="1"/>
    <col min="3074" max="3076" width="10.5703125" style="422" customWidth="1"/>
    <col min="3077" max="3328" width="9.140625" style="422"/>
    <col min="3329" max="3329" width="64.7109375" style="422" bestFit="1" customWidth="1"/>
    <col min="3330" max="3332" width="10.5703125" style="422" customWidth="1"/>
    <col min="3333" max="3584" width="9.140625" style="422"/>
    <col min="3585" max="3585" width="64.7109375" style="422" bestFit="1" customWidth="1"/>
    <col min="3586" max="3588" width="10.5703125" style="422" customWidth="1"/>
    <col min="3589" max="3840" width="9.140625" style="422"/>
    <col min="3841" max="3841" width="64.7109375" style="422" bestFit="1" customWidth="1"/>
    <col min="3842" max="3844" width="10.5703125" style="422" customWidth="1"/>
    <col min="3845" max="4096" width="9.140625" style="422"/>
    <col min="4097" max="4097" width="64.7109375" style="422" bestFit="1" customWidth="1"/>
    <col min="4098" max="4100" width="10.5703125" style="422" customWidth="1"/>
    <col min="4101" max="4352" width="9.140625" style="422"/>
    <col min="4353" max="4353" width="64.7109375" style="422" bestFit="1" customWidth="1"/>
    <col min="4354" max="4356" width="10.5703125" style="422" customWidth="1"/>
    <col min="4357" max="4608" width="9.140625" style="422"/>
    <col min="4609" max="4609" width="64.7109375" style="422" bestFit="1" customWidth="1"/>
    <col min="4610" max="4612" width="10.5703125" style="422" customWidth="1"/>
    <col min="4613" max="4864" width="9.140625" style="422"/>
    <col min="4865" max="4865" width="64.7109375" style="422" bestFit="1" customWidth="1"/>
    <col min="4866" max="4868" width="10.5703125" style="422" customWidth="1"/>
    <col min="4869" max="5120" width="9.140625" style="422"/>
    <col min="5121" max="5121" width="64.7109375" style="422" bestFit="1" customWidth="1"/>
    <col min="5122" max="5124" width="10.5703125" style="422" customWidth="1"/>
    <col min="5125" max="5376" width="9.140625" style="422"/>
    <col min="5377" max="5377" width="64.7109375" style="422" bestFit="1" customWidth="1"/>
    <col min="5378" max="5380" width="10.5703125" style="422" customWidth="1"/>
    <col min="5381" max="5632" width="9.140625" style="422"/>
    <col min="5633" max="5633" width="64.7109375" style="422" bestFit="1" customWidth="1"/>
    <col min="5634" max="5636" width="10.5703125" style="422" customWidth="1"/>
    <col min="5637" max="5888" width="9.140625" style="422"/>
    <col min="5889" max="5889" width="64.7109375" style="422" bestFit="1" customWidth="1"/>
    <col min="5890" max="5892" width="10.5703125" style="422" customWidth="1"/>
    <col min="5893" max="6144" width="9.140625" style="422"/>
    <col min="6145" max="6145" width="64.7109375" style="422" bestFit="1" customWidth="1"/>
    <col min="6146" max="6148" width="10.5703125" style="422" customWidth="1"/>
    <col min="6149" max="6400" width="9.140625" style="422"/>
    <col min="6401" max="6401" width="64.7109375" style="422" bestFit="1" customWidth="1"/>
    <col min="6402" max="6404" width="10.5703125" style="422" customWidth="1"/>
    <col min="6405" max="6656" width="9.140625" style="422"/>
    <col min="6657" max="6657" width="64.7109375" style="422" bestFit="1" customWidth="1"/>
    <col min="6658" max="6660" width="10.5703125" style="422" customWidth="1"/>
    <col min="6661" max="6912" width="9.140625" style="422"/>
    <col min="6913" max="6913" width="64.7109375" style="422" bestFit="1" customWidth="1"/>
    <col min="6914" max="6916" width="10.5703125" style="422" customWidth="1"/>
    <col min="6917" max="7168" width="9.140625" style="422"/>
    <col min="7169" max="7169" width="64.7109375" style="422" bestFit="1" customWidth="1"/>
    <col min="7170" max="7172" width="10.5703125" style="422" customWidth="1"/>
    <col min="7173" max="7424" width="9.140625" style="422"/>
    <col min="7425" max="7425" width="64.7109375" style="422" bestFit="1" customWidth="1"/>
    <col min="7426" max="7428" width="10.5703125" style="422" customWidth="1"/>
    <col min="7429" max="7680" width="9.140625" style="422"/>
    <col min="7681" max="7681" width="64.7109375" style="422" bestFit="1" customWidth="1"/>
    <col min="7682" max="7684" width="10.5703125" style="422" customWidth="1"/>
    <col min="7685" max="7936" width="9.140625" style="422"/>
    <col min="7937" max="7937" width="64.7109375" style="422" bestFit="1" customWidth="1"/>
    <col min="7938" max="7940" width="10.5703125" style="422" customWidth="1"/>
    <col min="7941" max="8192" width="9.140625" style="422"/>
    <col min="8193" max="8193" width="64.7109375" style="422" bestFit="1" customWidth="1"/>
    <col min="8194" max="8196" width="10.5703125" style="422" customWidth="1"/>
    <col min="8197" max="8448" width="9.140625" style="422"/>
    <col min="8449" max="8449" width="64.7109375" style="422" bestFit="1" customWidth="1"/>
    <col min="8450" max="8452" width="10.5703125" style="422" customWidth="1"/>
    <col min="8453" max="8704" width="9.140625" style="422"/>
    <col min="8705" max="8705" width="64.7109375" style="422" bestFit="1" customWidth="1"/>
    <col min="8706" max="8708" width="10.5703125" style="422" customWidth="1"/>
    <col min="8709" max="8960" width="9.140625" style="422"/>
    <col min="8961" max="8961" width="64.7109375" style="422" bestFit="1" customWidth="1"/>
    <col min="8962" max="8964" width="10.5703125" style="422" customWidth="1"/>
    <col min="8965" max="9216" width="9.140625" style="422"/>
    <col min="9217" max="9217" width="64.7109375" style="422" bestFit="1" customWidth="1"/>
    <col min="9218" max="9220" width="10.5703125" style="422" customWidth="1"/>
    <col min="9221" max="9472" width="9.140625" style="422"/>
    <col min="9473" max="9473" width="64.7109375" style="422" bestFit="1" customWidth="1"/>
    <col min="9474" max="9476" width="10.5703125" style="422" customWidth="1"/>
    <col min="9477" max="9728" width="9.140625" style="422"/>
    <col min="9729" max="9729" width="64.7109375" style="422" bestFit="1" customWidth="1"/>
    <col min="9730" max="9732" width="10.5703125" style="422" customWidth="1"/>
    <col min="9733" max="9984" width="9.140625" style="422"/>
    <col min="9985" max="9985" width="64.7109375" style="422" bestFit="1" customWidth="1"/>
    <col min="9986" max="9988" width="10.5703125" style="422" customWidth="1"/>
    <col min="9989" max="10240" width="9.140625" style="422"/>
    <col min="10241" max="10241" width="64.7109375" style="422" bestFit="1" customWidth="1"/>
    <col min="10242" max="10244" width="10.5703125" style="422" customWidth="1"/>
    <col min="10245" max="10496" width="9.140625" style="422"/>
    <col min="10497" max="10497" width="64.7109375" style="422" bestFit="1" customWidth="1"/>
    <col min="10498" max="10500" width="10.5703125" style="422" customWidth="1"/>
    <col min="10501" max="10752" width="9.140625" style="422"/>
    <col min="10753" max="10753" width="64.7109375" style="422" bestFit="1" customWidth="1"/>
    <col min="10754" max="10756" width="10.5703125" style="422" customWidth="1"/>
    <col min="10757" max="11008" width="9.140625" style="422"/>
    <col min="11009" max="11009" width="64.7109375" style="422" bestFit="1" customWidth="1"/>
    <col min="11010" max="11012" width="10.5703125" style="422" customWidth="1"/>
    <col min="11013" max="11264" width="9.140625" style="422"/>
    <col min="11265" max="11265" width="64.7109375" style="422" bestFit="1" customWidth="1"/>
    <col min="11266" max="11268" width="10.5703125" style="422" customWidth="1"/>
    <col min="11269" max="11520" width="9.140625" style="422"/>
    <col min="11521" max="11521" width="64.7109375" style="422" bestFit="1" customWidth="1"/>
    <col min="11522" max="11524" width="10.5703125" style="422" customWidth="1"/>
    <col min="11525" max="11776" width="9.140625" style="422"/>
    <col min="11777" max="11777" width="64.7109375" style="422" bestFit="1" customWidth="1"/>
    <col min="11778" max="11780" width="10.5703125" style="422" customWidth="1"/>
    <col min="11781" max="12032" width="9.140625" style="422"/>
    <col min="12033" max="12033" width="64.7109375" style="422" bestFit="1" customWidth="1"/>
    <col min="12034" max="12036" width="10.5703125" style="422" customWidth="1"/>
    <col min="12037" max="12288" width="9.140625" style="422"/>
    <col min="12289" max="12289" width="64.7109375" style="422" bestFit="1" customWidth="1"/>
    <col min="12290" max="12292" width="10.5703125" style="422" customWidth="1"/>
    <col min="12293" max="12544" width="9.140625" style="422"/>
    <col min="12545" max="12545" width="64.7109375" style="422" bestFit="1" customWidth="1"/>
    <col min="12546" max="12548" width="10.5703125" style="422" customWidth="1"/>
    <col min="12549" max="12800" width="9.140625" style="422"/>
    <col min="12801" max="12801" width="64.7109375" style="422" bestFit="1" customWidth="1"/>
    <col min="12802" max="12804" width="10.5703125" style="422" customWidth="1"/>
    <col min="12805" max="13056" width="9.140625" style="422"/>
    <col min="13057" max="13057" width="64.7109375" style="422" bestFit="1" customWidth="1"/>
    <col min="13058" max="13060" width="10.5703125" style="422" customWidth="1"/>
    <col min="13061" max="13312" width="9.140625" style="422"/>
    <col min="13313" max="13313" width="64.7109375" style="422" bestFit="1" customWidth="1"/>
    <col min="13314" max="13316" width="10.5703125" style="422" customWidth="1"/>
    <col min="13317" max="13568" width="9.140625" style="422"/>
    <col min="13569" max="13569" width="64.7109375" style="422" bestFit="1" customWidth="1"/>
    <col min="13570" max="13572" width="10.5703125" style="422" customWidth="1"/>
    <col min="13573" max="13824" width="9.140625" style="422"/>
    <col min="13825" max="13825" width="64.7109375" style="422" bestFit="1" customWidth="1"/>
    <col min="13826" max="13828" width="10.5703125" style="422" customWidth="1"/>
    <col min="13829" max="14080" width="9.140625" style="422"/>
    <col min="14081" max="14081" width="64.7109375" style="422" bestFit="1" customWidth="1"/>
    <col min="14082" max="14084" width="10.5703125" style="422" customWidth="1"/>
    <col min="14085" max="14336" width="9.140625" style="422"/>
    <col min="14337" max="14337" width="64.7109375" style="422" bestFit="1" customWidth="1"/>
    <col min="14338" max="14340" width="10.5703125" style="422" customWidth="1"/>
    <col min="14341" max="14592" width="9.140625" style="422"/>
    <col min="14593" max="14593" width="64.7109375" style="422" bestFit="1" customWidth="1"/>
    <col min="14594" max="14596" width="10.5703125" style="422" customWidth="1"/>
    <col min="14597" max="14848" width="9.140625" style="422"/>
    <col min="14849" max="14849" width="64.7109375" style="422" bestFit="1" customWidth="1"/>
    <col min="14850" max="14852" width="10.5703125" style="422" customWidth="1"/>
    <col min="14853" max="15104" width="9.140625" style="422"/>
    <col min="15105" max="15105" width="64.7109375" style="422" bestFit="1" customWidth="1"/>
    <col min="15106" max="15108" width="10.5703125" style="422" customWidth="1"/>
    <col min="15109" max="15360" width="9.140625" style="422"/>
    <col min="15361" max="15361" width="64.7109375" style="422" bestFit="1" customWidth="1"/>
    <col min="15362" max="15364" width="10.5703125" style="422" customWidth="1"/>
    <col min="15365" max="15616" width="9.140625" style="422"/>
    <col min="15617" max="15617" width="64.7109375" style="422" bestFit="1" customWidth="1"/>
    <col min="15618" max="15620" width="10.5703125" style="422" customWidth="1"/>
    <col min="15621" max="15872" width="9.140625" style="422"/>
    <col min="15873" max="15873" width="64.7109375" style="422" bestFit="1" customWidth="1"/>
    <col min="15874" max="15876" width="10.5703125" style="422" customWidth="1"/>
    <col min="15877" max="16128" width="9.140625" style="422"/>
    <col min="16129" max="16129" width="64.7109375" style="422" bestFit="1" customWidth="1"/>
    <col min="16130" max="16132" width="10.5703125" style="422" customWidth="1"/>
    <col min="16133" max="16384" width="9.140625" style="422"/>
  </cols>
  <sheetData>
    <row r="1" spans="1:7" x14ac:dyDescent="0.2">
      <c r="B1" s="785" t="s">
        <v>667</v>
      </c>
      <c r="C1" s="785"/>
      <c r="D1" s="785"/>
    </row>
    <row r="2" spans="1:7" x14ac:dyDescent="0.2">
      <c r="B2" s="786" t="s">
        <v>188</v>
      </c>
      <c r="C2" s="786"/>
      <c r="D2" s="786"/>
    </row>
    <row r="3" spans="1:7" ht="12.75" customHeight="1" x14ac:dyDescent="0.2">
      <c r="B3" s="785" t="s">
        <v>615</v>
      </c>
      <c r="C3" s="785"/>
      <c r="D3" s="785"/>
    </row>
    <row r="4" spans="1:7" x14ac:dyDescent="0.2">
      <c r="B4" s="786" t="s">
        <v>658</v>
      </c>
      <c r="C4" s="786"/>
      <c r="D4" s="786"/>
    </row>
    <row r="5" spans="1:7" x14ac:dyDescent="0.2">
      <c r="B5" s="423"/>
      <c r="C5" s="423"/>
      <c r="D5" s="423"/>
    </row>
    <row r="6" spans="1:7" ht="37.5" customHeight="1" x14ac:dyDescent="0.25">
      <c r="A6" s="663" t="s">
        <v>668</v>
      </c>
      <c r="B6" s="663"/>
      <c r="C6" s="663"/>
      <c r="D6" s="663"/>
      <c r="G6" s="422" t="s">
        <v>257</v>
      </c>
    </row>
    <row r="7" spans="1:7" ht="15.75" x14ac:dyDescent="0.25">
      <c r="A7" s="424"/>
    </row>
    <row r="8" spans="1:7" ht="81" customHeight="1" x14ac:dyDescent="0.2">
      <c r="A8" s="787" t="s">
        <v>669</v>
      </c>
      <c r="B8" s="787"/>
      <c r="C8" s="787"/>
      <c r="D8" s="787"/>
    </row>
    <row r="9" spans="1:7" ht="23.25" customHeight="1" x14ac:dyDescent="0.25">
      <c r="A9" s="425"/>
      <c r="B9" s="425"/>
      <c r="C9" s="783" t="s">
        <v>185</v>
      </c>
      <c r="D9" s="783"/>
    </row>
    <row r="10" spans="1:7" ht="15.75" x14ac:dyDescent="0.2">
      <c r="A10" s="784" t="s">
        <v>258</v>
      </c>
      <c r="B10" s="784" t="s">
        <v>259</v>
      </c>
      <c r="C10" s="784"/>
      <c r="D10" s="784"/>
    </row>
    <row r="11" spans="1:7" ht="15.75" x14ac:dyDescent="0.2">
      <c r="A11" s="784"/>
      <c r="B11" s="426" t="s">
        <v>176</v>
      </c>
      <c r="C11" s="426" t="s">
        <v>175</v>
      </c>
      <c r="D11" s="426" t="s">
        <v>190</v>
      </c>
    </row>
    <row r="12" spans="1:7" ht="31.5" x14ac:dyDescent="0.25">
      <c r="A12" s="427" t="s">
        <v>260</v>
      </c>
      <c r="B12" s="428"/>
      <c r="C12" s="428"/>
      <c r="D12" s="428"/>
    </row>
    <row r="13" spans="1:7" ht="31.5" x14ac:dyDescent="0.25">
      <c r="A13" s="429" t="s">
        <v>261</v>
      </c>
      <c r="B13" s="430">
        <v>0</v>
      </c>
      <c r="C13" s="430">
        <v>0</v>
      </c>
      <c r="D13" s="430">
        <v>0</v>
      </c>
    </row>
    <row r="14" spans="1:7" ht="31.5" x14ac:dyDescent="0.25">
      <c r="A14" s="427" t="s">
        <v>262</v>
      </c>
      <c r="B14" s="428">
        <v>0</v>
      </c>
      <c r="C14" s="428">
        <v>0</v>
      </c>
      <c r="D14" s="428">
        <v>0</v>
      </c>
    </row>
    <row r="15" spans="1:7" ht="31.5" x14ac:dyDescent="0.25">
      <c r="A15" s="427" t="s">
        <v>263</v>
      </c>
      <c r="B15" s="428">
        <v>0</v>
      </c>
      <c r="C15" s="428">
        <v>0</v>
      </c>
      <c r="D15" s="428">
        <v>0</v>
      </c>
    </row>
    <row r="16" spans="1:7" ht="31.5" x14ac:dyDescent="0.25">
      <c r="A16" s="429" t="s">
        <v>264</v>
      </c>
      <c r="B16" s="430">
        <v>0</v>
      </c>
      <c r="C16" s="430">
        <v>0</v>
      </c>
      <c r="D16" s="430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1.1811023622047245" right="0.39370078740157483" top="0.59055118110236227" bottom="0.59055118110236227" header="0" footer="0"/>
  <pageSetup paperSize="9" scale="9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приложение 9</vt:lpstr>
      <vt:lpstr>приложение 10</vt:lpstr>
      <vt:lpstr>приложение 1</vt:lpstr>
      <vt:lpstr>приложение 6</vt:lpstr>
      <vt:lpstr>приложение 3</vt:lpstr>
      <vt:lpstr>приложение 2</vt:lpstr>
      <vt:lpstr>приложение 4</vt:lpstr>
      <vt:lpstr>приложение 5</vt:lpstr>
      <vt:lpstr>приложение 7</vt:lpstr>
      <vt:lpstr>приложение 8</vt:lpstr>
      <vt:lpstr>'приложение 2'!Заголовки_для_печати</vt:lpstr>
      <vt:lpstr>'приложение 1'!Область_печати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2016-12-30T07:50:06Z</cp:lastPrinted>
  <dcterms:created xsi:type="dcterms:W3CDTF">2016-11-24T08:46:03Z</dcterms:created>
  <dcterms:modified xsi:type="dcterms:W3CDTF">2016-12-30T07:56:08Z</dcterms:modified>
</cp:coreProperties>
</file>